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185" windowHeight="11640" activeTab="5"/>
  </bookViews>
  <sheets>
    <sheet name="Summary" sheetId="3" r:id="rId1"/>
    <sheet name="ns" sheetId="22" r:id="rId2"/>
    <sheet name="ipb1-29b-he" sheetId="8" r:id="rId3"/>
    <sheet name="ipb1-30b-he" sheetId="10" r:id="rId4"/>
    <sheet name="sri-ipb2-h2" sheetId="5" r:id="rId5"/>
    <sheet name="ipb1-30b-he1113" sheetId="14" r:id="rId6"/>
    <sheet name="sri-ipb2-h21113" sheetId="11" r:id="rId7"/>
    <sheet name="27b" sheetId="19" r:id="rId8"/>
    <sheet name="30b" sheetId="20" r:id="rId9"/>
    <sheet name="Sheet10" sheetId="21" r:id="rId10"/>
  </sheets>
  <calcPr calcId="145621"/>
</workbook>
</file>

<file path=xl/calcChain.xml><?xml version="1.0" encoding="utf-8"?>
<calcChain xmlns="http://schemas.openxmlformats.org/spreadsheetml/2006/main">
  <c r="U3" i="14" l="1"/>
  <c r="U11" i="11"/>
  <c r="P11" i="11"/>
  <c r="P58" i="14" l="1"/>
  <c r="V61" i="14"/>
  <c r="T69" i="14"/>
  <c r="T18" i="14"/>
  <c r="Q18" i="14"/>
  <c r="R18" i="14"/>
  <c r="S18" i="14"/>
  <c r="R3" i="14"/>
  <c r="R2" i="14"/>
  <c r="P160" i="11"/>
  <c r="W158" i="11"/>
  <c r="H8" i="3"/>
  <c r="H7" i="3"/>
  <c r="V18" i="11"/>
  <c r="P2" i="11"/>
  <c r="N167" i="11" l="1"/>
  <c r="Q38" i="5"/>
  <c r="Q37" i="5"/>
  <c r="Q36" i="5"/>
  <c r="Q35" i="5"/>
  <c r="Q34" i="5"/>
  <c r="Q33" i="5"/>
  <c r="Q32" i="5"/>
  <c r="O42" i="5"/>
  <c r="N42" i="5"/>
  <c r="N9" i="5"/>
  <c r="L116" i="11"/>
  <c r="V107" i="11" s="1"/>
  <c r="L107" i="11"/>
  <c r="V106" i="11" s="1"/>
  <c r="N115" i="11"/>
  <c r="N63" i="11"/>
  <c r="P167" i="11"/>
  <c r="T167" i="11"/>
  <c r="S167" i="11"/>
  <c r="R167" i="11"/>
  <c r="Q167" i="11"/>
  <c r="T166" i="11"/>
  <c r="S166" i="11"/>
  <c r="R166" i="11"/>
  <c r="Q166" i="11"/>
  <c r="P166" i="11"/>
  <c r="N166" i="11"/>
  <c r="T165" i="11"/>
  <c r="S165" i="11"/>
  <c r="R165" i="11"/>
  <c r="Q165" i="11"/>
  <c r="P165" i="11"/>
  <c r="N165" i="11"/>
  <c r="T164" i="11"/>
  <c r="S164" i="11"/>
  <c r="R164" i="11"/>
  <c r="Q164" i="11"/>
  <c r="P164" i="11"/>
  <c r="N164" i="11"/>
  <c r="T163" i="11"/>
  <c r="S163" i="11"/>
  <c r="R163" i="11"/>
  <c r="Q163" i="11"/>
  <c r="P163" i="11"/>
  <c r="N163" i="11"/>
  <c r="T162" i="11"/>
  <c r="S162" i="11"/>
  <c r="R162" i="11"/>
  <c r="Q162" i="11"/>
  <c r="P162" i="11"/>
  <c r="N162" i="11"/>
  <c r="T161" i="11"/>
  <c r="S161" i="11"/>
  <c r="R161" i="11"/>
  <c r="Q161" i="11"/>
  <c r="P161" i="11"/>
  <c r="N161" i="11"/>
  <c r="T160" i="11"/>
  <c r="S160" i="11"/>
  <c r="R160" i="11"/>
  <c r="Q160" i="11"/>
  <c r="N160" i="11"/>
  <c r="T159" i="11"/>
  <c r="S159" i="11"/>
  <c r="R159" i="11"/>
  <c r="Q159" i="11"/>
  <c r="P159" i="11"/>
  <c r="N159" i="11"/>
  <c r="T158" i="11"/>
  <c r="S158" i="11"/>
  <c r="R158" i="11"/>
  <c r="Q158" i="11"/>
  <c r="P158" i="11"/>
  <c r="N158" i="11"/>
  <c r="T115" i="11"/>
  <c r="S115" i="11"/>
  <c r="R115" i="11"/>
  <c r="Q115" i="11"/>
  <c r="P115" i="11"/>
  <c r="T114" i="11"/>
  <c r="S114" i="11"/>
  <c r="R114" i="11"/>
  <c r="Q114" i="11"/>
  <c r="P114" i="11"/>
  <c r="N114" i="11"/>
  <c r="T113" i="11"/>
  <c r="S113" i="11"/>
  <c r="R113" i="11"/>
  <c r="Q113" i="11"/>
  <c r="P113" i="11"/>
  <c r="N113" i="11"/>
  <c r="T112" i="11"/>
  <c r="S112" i="11"/>
  <c r="R112" i="11"/>
  <c r="Q112" i="11"/>
  <c r="P112" i="11"/>
  <c r="N112" i="11"/>
  <c r="T111" i="11"/>
  <c r="S111" i="11"/>
  <c r="R111" i="11"/>
  <c r="Q111" i="11"/>
  <c r="P111" i="11"/>
  <c r="N111" i="11"/>
  <c r="T110" i="11"/>
  <c r="S110" i="11"/>
  <c r="R110" i="11"/>
  <c r="Q110" i="11"/>
  <c r="P110" i="11"/>
  <c r="N110" i="11"/>
  <c r="T109" i="11"/>
  <c r="S109" i="11"/>
  <c r="R109" i="11"/>
  <c r="Q109" i="11"/>
  <c r="P109" i="11"/>
  <c r="N109" i="11"/>
  <c r="T108" i="11"/>
  <c r="S108" i="11"/>
  <c r="R108" i="11"/>
  <c r="Q108" i="11"/>
  <c r="P108" i="11"/>
  <c r="N108" i="11"/>
  <c r="T107" i="11"/>
  <c r="S107" i="11"/>
  <c r="R107" i="11"/>
  <c r="Q107" i="11"/>
  <c r="P107" i="11"/>
  <c r="N107" i="11"/>
  <c r="T106" i="11"/>
  <c r="S106" i="11"/>
  <c r="R106" i="11"/>
  <c r="Q106" i="11"/>
  <c r="P106" i="11"/>
  <c r="N106" i="11"/>
  <c r="L160" i="11"/>
  <c r="L161" i="11"/>
  <c r="X158" i="11" s="1"/>
  <c r="L162" i="11"/>
  <c r="Y158" i="11" s="1"/>
  <c r="L163" i="11"/>
  <c r="Z158" i="11" s="1"/>
  <c r="L164" i="11"/>
  <c r="Z159" i="11" s="1"/>
  <c r="L165" i="11"/>
  <c r="Y159" i="11" s="1"/>
  <c r="L166" i="11"/>
  <c r="X159" i="11" s="1"/>
  <c r="L167" i="11"/>
  <c r="W159" i="11" s="1"/>
  <c r="L168" i="11"/>
  <c r="V159" i="11" s="1"/>
  <c r="L169" i="11"/>
  <c r="V160" i="11" s="1"/>
  <c r="L170" i="11"/>
  <c r="W160" i="11" s="1"/>
  <c r="L171" i="11"/>
  <c r="X160" i="11" s="1"/>
  <c r="L172" i="11"/>
  <c r="Y160" i="11" s="1"/>
  <c r="L173" i="11"/>
  <c r="Z160" i="11" s="1"/>
  <c r="L174" i="11"/>
  <c r="Z161" i="11" s="1"/>
  <c r="L175" i="11"/>
  <c r="Y161" i="11" s="1"/>
  <c r="L176" i="11"/>
  <c r="X161" i="11" s="1"/>
  <c r="L177" i="11"/>
  <c r="W161" i="11" s="1"/>
  <c r="L178" i="11"/>
  <c r="V161" i="11" s="1"/>
  <c r="L179" i="11"/>
  <c r="V162" i="11" s="1"/>
  <c r="L180" i="11"/>
  <c r="W162" i="11" s="1"/>
  <c r="L181" i="11"/>
  <c r="X162" i="11" s="1"/>
  <c r="L182" i="11"/>
  <c r="Y162" i="11" s="1"/>
  <c r="L183" i="11"/>
  <c r="Z162" i="11" s="1"/>
  <c r="L184" i="11"/>
  <c r="Z163" i="11" s="1"/>
  <c r="L185" i="11"/>
  <c r="Y163" i="11" s="1"/>
  <c r="L186" i="11"/>
  <c r="X163" i="11" s="1"/>
  <c r="L187" i="11"/>
  <c r="W163" i="11" s="1"/>
  <c r="L188" i="11"/>
  <c r="V163" i="11" s="1"/>
  <c r="L189" i="11"/>
  <c r="V164" i="11" s="1"/>
  <c r="L190" i="11"/>
  <c r="W164" i="11" s="1"/>
  <c r="L191" i="11"/>
  <c r="X164" i="11" s="1"/>
  <c r="L192" i="11"/>
  <c r="Y164" i="11" s="1"/>
  <c r="L193" i="11"/>
  <c r="Z164" i="11" s="1"/>
  <c r="L194" i="11"/>
  <c r="Z165" i="11" s="1"/>
  <c r="L195" i="11"/>
  <c r="Y165" i="11" s="1"/>
  <c r="L196" i="11"/>
  <c r="X165" i="11" s="1"/>
  <c r="L197" i="11"/>
  <c r="W165" i="11" s="1"/>
  <c r="L198" i="11"/>
  <c r="V165" i="11" s="1"/>
  <c r="L199" i="11"/>
  <c r="V166" i="11" s="1"/>
  <c r="L200" i="11"/>
  <c r="W166" i="11" s="1"/>
  <c r="L201" i="11"/>
  <c r="X166" i="11" s="1"/>
  <c r="L202" i="11"/>
  <c r="Y166" i="11" s="1"/>
  <c r="L203" i="11"/>
  <c r="Z166" i="11" s="1"/>
  <c r="L204" i="11"/>
  <c r="Z167" i="11" s="1"/>
  <c r="L205" i="11"/>
  <c r="Y167" i="11" s="1"/>
  <c r="L206" i="11"/>
  <c r="X167" i="11" s="1"/>
  <c r="L207" i="11"/>
  <c r="W167" i="11" s="1"/>
  <c r="L208" i="11"/>
  <c r="V167" i="11" s="1"/>
  <c r="L159" i="11"/>
  <c r="V158" i="11" s="1"/>
  <c r="L108" i="11"/>
  <c r="W106" i="11" s="1"/>
  <c r="L109" i="11"/>
  <c r="X106" i="11" s="1"/>
  <c r="L110" i="11"/>
  <c r="Y106" i="11" s="1"/>
  <c r="L111" i="11"/>
  <c r="Z106" i="11" s="1"/>
  <c r="L112" i="11"/>
  <c r="Z107" i="11" s="1"/>
  <c r="L113" i="11"/>
  <c r="Y107" i="11" s="1"/>
  <c r="L114" i="11"/>
  <c r="X107" i="11" s="1"/>
  <c r="L115" i="11"/>
  <c r="W107" i="11" s="1"/>
  <c r="L117" i="11"/>
  <c r="V108" i="11" s="1"/>
  <c r="L118" i="11"/>
  <c r="W108" i="11" s="1"/>
  <c r="L119" i="11"/>
  <c r="X108" i="11" s="1"/>
  <c r="L120" i="11"/>
  <c r="Y108" i="11" s="1"/>
  <c r="L121" i="11"/>
  <c r="Z108" i="11" s="1"/>
  <c r="L122" i="11"/>
  <c r="Z109" i="11" s="1"/>
  <c r="L123" i="11"/>
  <c r="Y109" i="11" s="1"/>
  <c r="L124" i="11"/>
  <c r="X109" i="11" s="1"/>
  <c r="L125" i="11"/>
  <c r="W109" i="11" s="1"/>
  <c r="L126" i="11"/>
  <c r="V109" i="11" s="1"/>
  <c r="L127" i="11"/>
  <c r="V110" i="11" s="1"/>
  <c r="L128" i="11"/>
  <c r="W110" i="11" s="1"/>
  <c r="L129" i="11"/>
  <c r="X110" i="11" s="1"/>
  <c r="L130" i="11"/>
  <c r="Y110" i="11" s="1"/>
  <c r="L131" i="11"/>
  <c r="Z110" i="11" s="1"/>
  <c r="L132" i="11"/>
  <c r="Z111" i="11" s="1"/>
  <c r="L133" i="11"/>
  <c r="Y111" i="11" s="1"/>
  <c r="L134" i="11"/>
  <c r="X111" i="11" s="1"/>
  <c r="L135" i="11"/>
  <c r="W111" i="11" s="1"/>
  <c r="L136" i="11"/>
  <c r="V111" i="11" s="1"/>
  <c r="L137" i="11"/>
  <c r="V112" i="11" s="1"/>
  <c r="L138" i="11"/>
  <c r="W112" i="11" s="1"/>
  <c r="L139" i="11"/>
  <c r="X112" i="11" s="1"/>
  <c r="L140" i="11"/>
  <c r="Y112" i="11" s="1"/>
  <c r="L141" i="11"/>
  <c r="Z112" i="11" s="1"/>
  <c r="L142" i="11"/>
  <c r="Z113" i="11" s="1"/>
  <c r="L143" i="11"/>
  <c r="Y113" i="11" s="1"/>
  <c r="L144" i="11"/>
  <c r="X113" i="11" s="1"/>
  <c r="L145" i="11"/>
  <c r="W113" i="11" s="1"/>
  <c r="L146" i="11"/>
  <c r="V113" i="11" s="1"/>
  <c r="L147" i="11"/>
  <c r="V114" i="11" s="1"/>
  <c r="L148" i="11"/>
  <c r="W114" i="11" s="1"/>
  <c r="L149" i="11"/>
  <c r="X114" i="11" s="1"/>
  <c r="L150" i="11"/>
  <c r="Y114" i="11" s="1"/>
  <c r="L151" i="11"/>
  <c r="Z114" i="11" s="1"/>
  <c r="L152" i="11"/>
  <c r="Z115" i="11" s="1"/>
  <c r="L153" i="11"/>
  <c r="Y115" i="11" s="1"/>
  <c r="L154" i="11"/>
  <c r="X115" i="11" s="1"/>
  <c r="L155" i="11"/>
  <c r="W115" i="11" s="1"/>
  <c r="L156" i="11"/>
  <c r="V115" i="11" s="1"/>
  <c r="L102" i="11"/>
  <c r="X63" i="11" s="1"/>
  <c r="L103" i="11"/>
  <c r="W63" i="11" s="1"/>
  <c r="L104" i="11"/>
  <c r="V63" i="11" s="1"/>
  <c r="R122" i="11" l="1"/>
  <c r="D4" i="14" l="1"/>
  <c r="E4" i="10"/>
  <c r="D4" i="10"/>
  <c r="T56" i="14"/>
  <c r="I3" i="21"/>
  <c r="J3" i="21"/>
  <c r="K3" i="21"/>
  <c r="L3" i="21"/>
  <c r="M3" i="21"/>
  <c r="I4" i="21"/>
  <c r="J4" i="21"/>
  <c r="K4" i="21"/>
  <c r="L4" i="21"/>
  <c r="I5" i="21"/>
  <c r="J5" i="21"/>
  <c r="K5" i="21"/>
  <c r="L5" i="21"/>
  <c r="I6" i="21"/>
  <c r="J6" i="21"/>
  <c r="K6" i="21"/>
  <c r="L6" i="21"/>
  <c r="I7" i="21"/>
  <c r="J7" i="21"/>
  <c r="K7" i="21"/>
  <c r="L7" i="21"/>
  <c r="I8" i="21"/>
  <c r="J8" i="21"/>
  <c r="K8" i="21"/>
  <c r="L8" i="21"/>
  <c r="I9" i="21"/>
  <c r="J9" i="21"/>
  <c r="K9" i="21"/>
  <c r="L9" i="21"/>
  <c r="I10" i="21"/>
  <c r="J10" i="21"/>
  <c r="K10" i="21"/>
  <c r="L10" i="21"/>
  <c r="I11" i="21"/>
  <c r="J11" i="21"/>
  <c r="K11" i="21"/>
  <c r="L11" i="21"/>
  <c r="I12" i="21"/>
  <c r="J12" i="21"/>
  <c r="K12" i="21"/>
  <c r="L12" i="21"/>
  <c r="I13" i="21"/>
  <c r="J13" i="21"/>
  <c r="K13" i="21"/>
  <c r="L13" i="21"/>
  <c r="I14" i="21"/>
  <c r="J14" i="21"/>
  <c r="K14" i="21"/>
  <c r="L14" i="21"/>
  <c r="I15" i="21"/>
  <c r="J15" i="21"/>
  <c r="K15" i="21"/>
  <c r="L15" i="21"/>
  <c r="I16" i="21"/>
  <c r="J16" i="21"/>
  <c r="K16" i="21"/>
  <c r="L16" i="21"/>
  <c r="I17" i="21"/>
  <c r="J17" i="21"/>
  <c r="K17" i="21"/>
  <c r="L17" i="21"/>
  <c r="I18" i="21"/>
  <c r="J18" i="21"/>
  <c r="K18" i="21"/>
  <c r="L18" i="21"/>
  <c r="I19" i="21"/>
  <c r="J19" i="21"/>
  <c r="K19" i="21"/>
  <c r="L19" i="21"/>
  <c r="I20" i="21"/>
  <c r="J20" i="21"/>
  <c r="K20" i="21"/>
  <c r="L20" i="21"/>
  <c r="I21" i="21"/>
  <c r="J21" i="21"/>
  <c r="K21" i="21"/>
  <c r="L21" i="21"/>
  <c r="I22" i="21"/>
  <c r="J22" i="21"/>
  <c r="K22" i="21"/>
  <c r="L22" i="21"/>
  <c r="I23" i="21"/>
  <c r="J23" i="21"/>
  <c r="K23" i="21"/>
  <c r="L23" i="21"/>
  <c r="I24" i="21"/>
  <c r="J24" i="21"/>
  <c r="K24" i="21"/>
  <c r="L24" i="21"/>
  <c r="I25" i="21"/>
  <c r="J25" i="21"/>
  <c r="K25" i="21"/>
  <c r="L25" i="21"/>
  <c r="I26" i="21"/>
  <c r="J26" i="21"/>
  <c r="K26" i="21"/>
  <c r="L26" i="21"/>
  <c r="I27" i="21"/>
  <c r="J27" i="21"/>
  <c r="K27" i="21"/>
  <c r="L27" i="21"/>
  <c r="I28" i="21"/>
  <c r="J28" i="21"/>
  <c r="K28" i="21"/>
  <c r="L28" i="21"/>
  <c r="I29" i="21"/>
  <c r="J29" i="21"/>
  <c r="K29" i="21"/>
  <c r="L29" i="21"/>
  <c r="I30" i="21"/>
  <c r="J30" i="21"/>
  <c r="K30" i="21"/>
  <c r="L30" i="21"/>
  <c r="I31" i="21"/>
  <c r="J31" i="21"/>
  <c r="K31" i="21"/>
  <c r="L31" i="21"/>
  <c r="I32" i="21"/>
  <c r="J32" i="21"/>
  <c r="K32" i="21"/>
  <c r="L32" i="21"/>
  <c r="I33" i="21"/>
  <c r="J33" i="21"/>
  <c r="K33" i="21"/>
  <c r="L33" i="21"/>
  <c r="I34" i="21"/>
  <c r="J34" i="21"/>
  <c r="K34" i="21"/>
  <c r="L34" i="21"/>
  <c r="I35" i="21"/>
  <c r="J35" i="21"/>
  <c r="K35" i="21"/>
  <c r="L35" i="21"/>
  <c r="I36" i="21"/>
  <c r="J36" i="21"/>
  <c r="K36" i="21"/>
  <c r="L36" i="21"/>
  <c r="I37" i="21"/>
  <c r="J37" i="21"/>
  <c r="K37" i="21"/>
  <c r="L37" i="21"/>
  <c r="I38" i="21"/>
  <c r="J38" i="21"/>
  <c r="K38" i="21"/>
  <c r="L38" i="21"/>
  <c r="I39" i="21"/>
  <c r="J39" i="21"/>
  <c r="K39" i="21"/>
  <c r="L39" i="21"/>
  <c r="I40" i="21"/>
  <c r="J40" i="21"/>
  <c r="K40" i="21"/>
  <c r="L40" i="21"/>
  <c r="I41" i="21"/>
  <c r="J41" i="21"/>
  <c r="K41" i="21"/>
  <c r="L41" i="21"/>
  <c r="I42" i="21"/>
  <c r="J42" i="21"/>
  <c r="K42" i="21"/>
  <c r="L42" i="21"/>
  <c r="I43" i="21"/>
  <c r="J43" i="21"/>
  <c r="K43" i="21"/>
  <c r="L43" i="21"/>
  <c r="I44" i="21"/>
  <c r="J44" i="21"/>
  <c r="K44" i="21"/>
  <c r="L44" i="21"/>
  <c r="I45" i="21"/>
  <c r="J45" i="21"/>
  <c r="K45" i="21"/>
  <c r="L45" i="21"/>
  <c r="I46" i="21"/>
  <c r="J46" i="21"/>
  <c r="K46" i="21"/>
  <c r="L46" i="21"/>
  <c r="I47" i="21"/>
  <c r="J47" i="21"/>
  <c r="K47" i="21"/>
  <c r="L47" i="21"/>
  <c r="I48" i="21"/>
  <c r="J48" i="21"/>
  <c r="K48" i="21"/>
  <c r="L48" i="21"/>
  <c r="I49" i="21"/>
  <c r="J49" i="21"/>
  <c r="K49" i="21"/>
  <c r="L49" i="21"/>
  <c r="I50" i="21"/>
  <c r="J50" i="21"/>
  <c r="K50" i="21"/>
  <c r="L50" i="21"/>
  <c r="I51" i="21"/>
  <c r="J51" i="21"/>
  <c r="K51" i="21"/>
  <c r="L51" i="21"/>
  <c r="I52" i="21"/>
  <c r="J52" i="21"/>
  <c r="K52" i="21"/>
  <c r="L52" i="21"/>
  <c r="I53" i="21"/>
  <c r="J53" i="21"/>
  <c r="K53" i="21"/>
  <c r="L53" i="21"/>
  <c r="I54" i="21"/>
  <c r="J54" i="21"/>
  <c r="K54" i="21"/>
  <c r="L54" i="21"/>
  <c r="M54" i="21"/>
  <c r="I55" i="21"/>
  <c r="J55" i="21"/>
  <c r="K55" i="21"/>
  <c r="L55" i="21"/>
  <c r="M55" i="21"/>
  <c r="I56" i="21"/>
  <c r="J56" i="21"/>
  <c r="K56" i="21"/>
  <c r="L56" i="21"/>
  <c r="I57" i="21"/>
  <c r="J57" i="21"/>
  <c r="K57" i="21"/>
  <c r="L57" i="21"/>
  <c r="I58" i="21"/>
  <c r="J58" i="21"/>
  <c r="K58" i="21"/>
  <c r="L58" i="21"/>
  <c r="I59" i="21"/>
  <c r="J59" i="21"/>
  <c r="K59" i="21"/>
  <c r="L59" i="21"/>
  <c r="I60" i="21"/>
  <c r="J60" i="21"/>
  <c r="K60" i="21"/>
  <c r="L60" i="21"/>
  <c r="I61" i="21"/>
  <c r="J61" i="21"/>
  <c r="K61" i="21"/>
  <c r="L61" i="21"/>
  <c r="I62" i="21"/>
  <c r="J62" i="21"/>
  <c r="K62" i="21"/>
  <c r="L62" i="21"/>
  <c r="I63" i="21"/>
  <c r="J63" i="21"/>
  <c r="K63" i="21"/>
  <c r="L63" i="21"/>
  <c r="I64" i="21"/>
  <c r="J64" i="21"/>
  <c r="K64" i="21"/>
  <c r="L64" i="21"/>
  <c r="I65" i="21"/>
  <c r="J65" i="21"/>
  <c r="K65" i="21"/>
  <c r="L65" i="21"/>
  <c r="I66" i="21"/>
  <c r="J66" i="21"/>
  <c r="K66" i="21"/>
  <c r="L66" i="21"/>
  <c r="I67" i="21"/>
  <c r="J67" i="21"/>
  <c r="K67" i="21"/>
  <c r="L67" i="21"/>
  <c r="I68" i="21"/>
  <c r="J68" i="21"/>
  <c r="K68" i="21"/>
  <c r="L68" i="21"/>
  <c r="I69" i="21"/>
  <c r="J69" i="21"/>
  <c r="K69" i="21"/>
  <c r="L69" i="21"/>
  <c r="I70" i="21"/>
  <c r="J70" i="21"/>
  <c r="K70" i="21"/>
  <c r="L70" i="21"/>
  <c r="I71" i="21"/>
  <c r="J71" i="21"/>
  <c r="K71" i="21"/>
  <c r="L71" i="21"/>
  <c r="I72" i="21"/>
  <c r="J72" i="21"/>
  <c r="K72" i="21"/>
  <c r="L72" i="21"/>
  <c r="I73" i="21"/>
  <c r="J73" i="21"/>
  <c r="K73" i="21"/>
  <c r="L73" i="21"/>
  <c r="I74" i="21"/>
  <c r="J74" i="21"/>
  <c r="K74" i="21"/>
  <c r="L74" i="21"/>
  <c r="I75" i="21"/>
  <c r="J75" i="21"/>
  <c r="K75" i="21"/>
  <c r="L75" i="21"/>
  <c r="I76" i="21"/>
  <c r="J76" i="21"/>
  <c r="K76" i="21"/>
  <c r="L76" i="21"/>
  <c r="I77" i="21"/>
  <c r="J77" i="21"/>
  <c r="K77" i="21"/>
  <c r="L77" i="21"/>
  <c r="I78" i="21"/>
  <c r="J78" i="21"/>
  <c r="K78" i="21"/>
  <c r="L78" i="21"/>
  <c r="I79" i="21"/>
  <c r="J79" i="21"/>
  <c r="K79" i="21"/>
  <c r="L79" i="21"/>
  <c r="I80" i="21"/>
  <c r="J80" i="21"/>
  <c r="K80" i="21"/>
  <c r="L80" i="21"/>
  <c r="I81" i="21"/>
  <c r="J81" i="21"/>
  <c r="K81" i="21"/>
  <c r="L81" i="21"/>
  <c r="I82" i="21"/>
  <c r="J82" i="21"/>
  <c r="K82" i="21"/>
  <c r="L82" i="21"/>
  <c r="I83" i="21"/>
  <c r="J83" i="21"/>
  <c r="K83" i="21"/>
  <c r="L83" i="21"/>
  <c r="I84" i="21"/>
  <c r="J84" i="21"/>
  <c r="K84" i="21"/>
  <c r="L84" i="21"/>
  <c r="I85" i="21"/>
  <c r="J85" i="21"/>
  <c r="K85" i="21"/>
  <c r="L85" i="21"/>
  <c r="I86" i="21"/>
  <c r="J86" i="21"/>
  <c r="K86" i="21"/>
  <c r="L86" i="21"/>
  <c r="I87" i="21"/>
  <c r="J87" i="21"/>
  <c r="K87" i="21"/>
  <c r="L87" i="21"/>
  <c r="I88" i="21"/>
  <c r="J88" i="21"/>
  <c r="K88" i="21"/>
  <c r="L88" i="21"/>
  <c r="I89" i="21"/>
  <c r="J89" i="21"/>
  <c r="K89" i="21"/>
  <c r="L89" i="21"/>
  <c r="I90" i="21"/>
  <c r="J90" i="21"/>
  <c r="K90" i="21"/>
  <c r="L90" i="21"/>
  <c r="I91" i="21"/>
  <c r="J91" i="21"/>
  <c r="K91" i="21"/>
  <c r="L91" i="21"/>
  <c r="I92" i="21"/>
  <c r="J92" i="21"/>
  <c r="K92" i="21"/>
  <c r="L92" i="21"/>
  <c r="I93" i="21"/>
  <c r="J93" i="21"/>
  <c r="K93" i="21"/>
  <c r="L93" i="21"/>
  <c r="I94" i="21"/>
  <c r="J94" i="21"/>
  <c r="K94" i="21"/>
  <c r="L94" i="21"/>
  <c r="I95" i="21"/>
  <c r="J95" i="21"/>
  <c r="K95" i="21"/>
  <c r="L95" i="21"/>
  <c r="I96" i="21"/>
  <c r="J96" i="21"/>
  <c r="K96" i="21"/>
  <c r="L96" i="21"/>
  <c r="M2" i="21"/>
  <c r="L2" i="21"/>
  <c r="K2" i="21"/>
  <c r="J2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2" i="21"/>
  <c r="B3" i="21"/>
  <c r="C3" i="21"/>
  <c r="D3" i="21"/>
  <c r="E3" i="21"/>
  <c r="F3" i="21"/>
  <c r="O3" i="21" s="1"/>
  <c r="B4" i="21"/>
  <c r="C4" i="21"/>
  <c r="D4" i="21"/>
  <c r="E4" i="21"/>
  <c r="N4" i="21" s="1"/>
  <c r="B5" i="21"/>
  <c r="C5" i="21"/>
  <c r="D5" i="21"/>
  <c r="E5" i="21"/>
  <c r="N5" i="21" s="1"/>
  <c r="B6" i="21"/>
  <c r="C6" i="21"/>
  <c r="D6" i="21"/>
  <c r="E6" i="21"/>
  <c r="B7" i="21"/>
  <c r="C7" i="21"/>
  <c r="D7" i="21"/>
  <c r="E7" i="21"/>
  <c r="B8" i="21"/>
  <c r="C8" i="21"/>
  <c r="D8" i="21"/>
  <c r="E8" i="21"/>
  <c r="N8" i="21" s="1"/>
  <c r="B9" i="21"/>
  <c r="C9" i="21"/>
  <c r="D9" i="21"/>
  <c r="E9" i="21"/>
  <c r="N9" i="21" s="1"/>
  <c r="B10" i="21"/>
  <c r="C10" i="21"/>
  <c r="D10" i="21"/>
  <c r="E10" i="21"/>
  <c r="B11" i="21"/>
  <c r="C11" i="21"/>
  <c r="D11" i="21"/>
  <c r="E11" i="21"/>
  <c r="B12" i="21"/>
  <c r="C12" i="21"/>
  <c r="D12" i="21"/>
  <c r="E12" i="21"/>
  <c r="N12" i="21" s="1"/>
  <c r="B13" i="21"/>
  <c r="C13" i="21"/>
  <c r="D13" i="21"/>
  <c r="E13" i="21"/>
  <c r="N13" i="21" s="1"/>
  <c r="B14" i="21"/>
  <c r="C14" i="21"/>
  <c r="D14" i="21"/>
  <c r="E14" i="21"/>
  <c r="B15" i="21"/>
  <c r="C15" i="21"/>
  <c r="D15" i="21"/>
  <c r="E15" i="21"/>
  <c r="B16" i="21"/>
  <c r="C16" i="21"/>
  <c r="D16" i="21"/>
  <c r="E16" i="21"/>
  <c r="N16" i="21" s="1"/>
  <c r="B17" i="21"/>
  <c r="C17" i="21"/>
  <c r="D17" i="21"/>
  <c r="E17" i="21"/>
  <c r="N17" i="21" s="1"/>
  <c r="B18" i="21"/>
  <c r="C18" i="21"/>
  <c r="D18" i="21"/>
  <c r="E18" i="21"/>
  <c r="B19" i="21"/>
  <c r="C19" i="21"/>
  <c r="D19" i="21"/>
  <c r="E19" i="21"/>
  <c r="B20" i="21"/>
  <c r="C20" i="21"/>
  <c r="D20" i="21"/>
  <c r="E20" i="21"/>
  <c r="N20" i="21" s="1"/>
  <c r="B21" i="21"/>
  <c r="C21" i="21"/>
  <c r="D21" i="21"/>
  <c r="E21" i="21"/>
  <c r="N21" i="21" s="1"/>
  <c r="B22" i="21"/>
  <c r="C22" i="21"/>
  <c r="D22" i="21"/>
  <c r="E22" i="21"/>
  <c r="B23" i="21"/>
  <c r="C23" i="21"/>
  <c r="D23" i="21"/>
  <c r="E23" i="21"/>
  <c r="B24" i="21"/>
  <c r="C24" i="21"/>
  <c r="D24" i="21"/>
  <c r="E24" i="21"/>
  <c r="N24" i="21" s="1"/>
  <c r="B25" i="21"/>
  <c r="C25" i="21"/>
  <c r="D25" i="21"/>
  <c r="E25" i="21"/>
  <c r="N25" i="21" s="1"/>
  <c r="B26" i="21"/>
  <c r="C26" i="21"/>
  <c r="D26" i="21"/>
  <c r="E26" i="21"/>
  <c r="B27" i="21"/>
  <c r="C27" i="21"/>
  <c r="D27" i="21"/>
  <c r="E27" i="21"/>
  <c r="B28" i="21"/>
  <c r="C28" i="21"/>
  <c r="D28" i="21"/>
  <c r="E28" i="21"/>
  <c r="N28" i="21" s="1"/>
  <c r="B29" i="21"/>
  <c r="C29" i="21"/>
  <c r="D29" i="21"/>
  <c r="E29" i="21"/>
  <c r="N29" i="21" s="1"/>
  <c r="B30" i="21"/>
  <c r="C30" i="21"/>
  <c r="D30" i="21"/>
  <c r="E30" i="21"/>
  <c r="B31" i="21"/>
  <c r="C31" i="21"/>
  <c r="D31" i="21"/>
  <c r="E31" i="21"/>
  <c r="B32" i="21"/>
  <c r="C32" i="21"/>
  <c r="D32" i="21"/>
  <c r="E32" i="21"/>
  <c r="N32" i="21" s="1"/>
  <c r="B33" i="21"/>
  <c r="C33" i="21"/>
  <c r="D33" i="21"/>
  <c r="E33" i="21"/>
  <c r="N33" i="21" s="1"/>
  <c r="B34" i="21"/>
  <c r="C34" i="21"/>
  <c r="D34" i="21"/>
  <c r="E34" i="21"/>
  <c r="B35" i="21"/>
  <c r="C35" i="21"/>
  <c r="D35" i="21"/>
  <c r="E35" i="21"/>
  <c r="B36" i="21"/>
  <c r="C36" i="21"/>
  <c r="D36" i="21"/>
  <c r="E36" i="21"/>
  <c r="N36" i="21" s="1"/>
  <c r="B37" i="21"/>
  <c r="C37" i="21"/>
  <c r="D37" i="21"/>
  <c r="E37" i="21"/>
  <c r="N37" i="21" s="1"/>
  <c r="B38" i="21"/>
  <c r="C38" i="21"/>
  <c r="D38" i="21"/>
  <c r="E38" i="21"/>
  <c r="B39" i="21"/>
  <c r="C39" i="21"/>
  <c r="D39" i="21"/>
  <c r="E39" i="21"/>
  <c r="B40" i="21"/>
  <c r="C40" i="21"/>
  <c r="D40" i="21"/>
  <c r="E40" i="21"/>
  <c r="N40" i="21" s="1"/>
  <c r="B41" i="21"/>
  <c r="C41" i="21"/>
  <c r="D41" i="21"/>
  <c r="E41" i="21"/>
  <c r="N41" i="21" s="1"/>
  <c r="B42" i="21"/>
  <c r="C42" i="21"/>
  <c r="D42" i="21"/>
  <c r="E42" i="21"/>
  <c r="B43" i="21"/>
  <c r="C43" i="21"/>
  <c r="D43" i="21"/>
  <c r="E43" i="21"/>
  <c r="B44" i="21"/>
  <c r="C44" i="21"/>
  <c r="D44" i="21"/>
  <c r="E44" i="21"/>
  <c r="N44" i="21" s="1"/>
  <c r="B45" i="21"/>
  <c r="C45" i="21"/>
  <c r="D45" i="21"/>
  <c r="E45" i="21"/>
  <c r="N45" i="21" s="1"/>
  <c r="B46" i="21"/>
  <c r="C46" i="21"/>
  <c r="D46" i="21"/>
  <c r="E46" i="21"/>
  <c r="B47" i="21"/>
  <c r="C47" i="21"/>
  <c r="D47" i="21"/>
  <c r="E47" i="21"/>
  <c r="B48" i="21"/>
  <c r="C48" i="21"/>
  <c r="D48" i="21"/>
  <c r="E48" i="21"/>
  <c r="N48" i="21" s="1"/>
  <c r="B49" i="21"/>
  <c r="C49" i="21"/>
  <c r="D49" i="21"/>
  <c r="E49" i="21"/>
  <c r="N49" i="21" s="1"/>
  <c r="B50" i="21"/>
  <c r="C50" i="21"/>
  <c r="D50" i="21"/>
  <c r="E50" i="21"/>
  <c r="B51" i="21"/>
  <c r="C51" i="21"/>
  <c r="D51" i="21"/>
  <c r="E51" i="21"/>
  <c r="B52" i="21"/>
  <c r="C52" i="21"/>
  <c r="D52" i="21"/>
  <c r="E52" i="21"/>
  <c r="N52" i="21" s="1"/>
  <c r="B53" i="21"/>
  <c r="C53" i="21"/>
  <c r="D53" i="21"/>
  <c r="E53" i="21"/>
  <c r="N53" i="21" s="1"/>
  <c r="B54" i="21"/>
  <c r="C54" i="21"/>
  <c r="D54" i="21"/>
  <c r="E54" i="21"/>
  <c r="F54" i="21"/>
  <c r="B55" i="21"/>
  <c r="C55" i="21"/>
  <c r="D55" i="21"/>
  <c r="E55" i="21"/>
  <c r="F55" i="21"/>
  <c r="B56" i="21"/>
  <c r="C56" i="21"/>
  <c r="D56" i="21"/>
  <c r="E56" i="21"/>
  <c r="B57" i="21"/>
  <c r="C57" i="21"/>
  <c r="D57" i="21"/>
  <c r="E57" i="21"/>
  <c r="B58" i="21"/>
  <c r="C58" i="21"/>
  <c r="D58" i="21"/>
  <c r="E58" i="21"/>
  <c r="B59" i="21"/>
  <c r="C59" i="21"/>
  <c r="D59" i="21"/>
  <c r="E59" i="21"/>
  <c r="B60" i="21"/>
  <c r="C60" i="21"/>
  <c r="D60" i="21"/>
  <c r="E60" i="21"/>
  <c r="N60" i="21" s="1"/>
  <c r="B61" i="21"/>
  <c r="C61" i="21"/>
  <c r="D61" i="21"/>
  <c r="E61" i="21"/>
  <c r="B62" i="21"/>
  <c r="C62" i="21"/>
  <c r="D62" i="21"/>
  <c r="E62" i="21"/>
  <c r="B63" i="21"/>
  <c r="C63" i="21"/>
  <c r="D63" i="21"/>
  <c r="E63" i="21"/>
  <c r="B64" i="21"/>
  <c r="C64" i="21"/>
  <c r="D64" i="21"/>
  <c r="E64" i="21"/>
  <c r="B65" i="21"/>
  <c r="C65" i="21"/>
  <c r="D65" i="21"/>
  <c r="E65" i="21"/>
  <c r="B66" i="21"/>
  <c r="C66" i="21"/>
  <c r="D66" i="21"/>
  <c r="E66" i="21"/>
  <c r="B67" i="21"/>
  <c r="C67" i="21"/>
  <c r="D67" i="21"/>
  <c r="E67" i="21"/>
  <c r="B68" i="21"/>
  <c r="C68" i="21"/>
  <c r="D68" i="21"/>
  <c r="E68" i="21"/>
  <c r="N68" i="21" s="1"/>
  <c r="B69" i="21"/>
  <c r="C69" i="21"/>
  <c r="D69" i="21"/>
  <c r="E69" i="21"/>
  <c r="B70" i="21"/>
  <c r="C70" i="21"/>
  <c r="D70" i="21"/>
  <c r="E70" i="21"/>
  <c r="B71" i="21"/>
  <c r="C71" i="21"/>
  <c r="D71" i="21"/>
  <c r="E71" i="21"/>
  <c r="N71" i="21" s="1"/>
  <c r="B72" i="21"/>
  <c r="C72" i="21"/>
  <c r="D72" i="21"/>
  <c r="E72" i="21"/>
  <c r="B73" i="21"/>
  <c r="C73" i="21"/>
  <c r="D73" i="21"/>
  <c r="E73" i="21"/>
  <c r="B74" i="21"/>
  <c r="C74" i="21"/>
  <c r="D74" i="21"/>
  <c r="E74" i="21"/>
  <c r="B75" i="21"/>
  <c r="C75" i="21"/>
  <c r="D75" i="21"/>
  <c r="E75" i="21"/>
  <c r="B76" i="21"/>
  <c r="C76" i="21"/>
  <c r="D76" i="21"/>
  <c r="E76" i="21"/>
  <c r="N76" i="21" s="1"/>
  <c r="B77" i="21"/>
  <c r="C77" i="21"/>
  <c r="D77" i="21"/>
  <c r="E77" i="21"/>
  <c r="B78" i="21"/>
  <c r="C78" i="21"/>
  <c r="D78" i="21"/>
  <c r="E78" i="21"/>
  <c r="B79" i="21"/>
  <c r="C79" i="21"/>
  <c r="D79" i="21"/>
  <c r="E79" i="21"/>
  <c r="N79" i="21" s="1"/>
  <c r="B80" i="21"/>
  <c r="C80" i="21"/>
  <c r="D80" i="21"/>
  <c r="E80" i="21"/>
  <c r="B81" i="21"/>
  <c r="C81" i="21"/>
  <c r="D81" i="21"/>
  <c r="E81" i="21"/>
  <c r="B82" i="21"/>
  <c r="C82" i="21"/>
  <c r="D82" i="21"/>
  <c r="E82" i="21"/>
  <c r="B83" i="21"/>
  <c r="C83" i="21"/>
  <c r="D83" i="21"/>
  <c r="E83" i="21"/>
  <c r="B84" i="21"/>
  <c r="C84" i="21"/>
  <c r="D84" i="21"/>
  <c r="E84" i="21"/>
  <c r="N84" i="21" s="1"/>
  <c r="B85" i="21"/>
  <c r="C85" i="21"/>
  <c r="D85" i="21"/>
  <c r="E85" i="21"/>
  <c r="B86" i="21"/>
  <c r="C86" i="21"/>
  <c r="D86" i="21"/>
  <c r="E86" i="21"/>
  <c r="B87" i="21"/>
  <c r="C87" i="21"/>
  <c r="D87" i="21"/>
  <c r="E87" i="21"/>
  <c r="N87" i="21" s="1"/>
  <c r="B88" i="21"/>
  <c r="C88" i="21"/>
  <c r="D88" i="21"/>
  <c r="E88" i="21"/>
  <c r="B89" i="21"/>
  <c r="C89" i="21"/>
  <c r="D89" i="21"/>
  <c r="E89" i="21"/>
  <c r="B90" i="21"/>
  <c r="C90" i="21"/>
  <c r="D90" i="21"/>
  <c r="E90" i="21"/>
  <c r="B91" i="21"/>
  <c r="C91" i="21"/>
  <c r="D91" i="21"/>
  <c r="E91" i="21"/>
  <c r="B92" i="21"/>
  <c r="C92" i="21"/>
  <c r="D92" i="21"/>
  <c r="E92" i="21"/>
  <c r="N92" i="21" s="1"/>
  <c r="B93" i="21"/>
  <c r="C93" i="21"/>
  <c r="D93" i="21"/>
  <c r="E93" i="21"/>
  <c r="B94" i="21"/>
  <c r="C94" i="21"/>
  <c r="D94" i="21"/>
  <c r="E94" i="21"/>
  <c r="B95" i="21"/>
  <c r="C95" i="21"/>
  <c r="D95" i="21"/>
  <c r="E95" i="21"/>
  <c r="B96" i="21"/>
  <c r="C96" i="21"/>
  <c r="D96" i="21"/>
  <c r="E96" i="21"/>
  <c r="F2" i="21"/>
  <c r="E2" i="21"/>
  <c r="D2" i="21"/>
  <c r="C2" i="21"/>
  <c r="B2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2" i="21"/>
  <c r="T63" i="11"/>
  <c r="S63" i="11"/>
  <c r="R63" i="11"/>
  <c r="Q63" i="11"/>
  <c r="P63" i="11"/>
  <c r="T62" i="11"/>
  <c r="S62" i="11"/>
  <c r="R62" i="11"/>
  <c r="Q62" i="11"/>
  <c r="P62" i="11"/>
  <c r="N62" i="11"/>
  <c r="T61" i="11"/>
  <c r="S61" i="11"/>
  <c r="R61" i="11"/>
  <c r="Q61" i="11"/>
  <c r="P61" i="11"/>
  <c r="N61" i="11"/>
  <c r="T60" i="11"/>
  <c r="S60" i="11"/>
  <c r="R60" i="11"/>
  <c r="Q60" i="11"/>
  <c r="P60" i="11"/>
  <c r="N60" i="11"/>
  <c r="T59" i="11"/>
  <c r="S59" i="11"/>
  <c r="R59" i="11"/>
  <c r="Q59" i="11"/>
  <c r="P59" i="11"/>
  <c r="N59" i="11"/>
  <c r="T58" i="11"/>
  <c r="S58" i="11"/>
  <c r="R58" i="11"/>
  <c r="Q58" i="11"/>
  <c r="P58" i="11"/>
  <c r="N58" i="11"/>
  <c r="T57" i="11"/>
  <c r="S57" i="11"/>
  <c r="R57" i="11"/>
  <c r="Q57" i="11"/>
  <c r="P57" i="11"/>
  <c r="N57" i="11"/>
  <c r="T56" i="11"/>
  <c r="S56" i="11"/>
  <c r="R56" i="11"/>
  <c r="Q56" i="11"/>
  <c r="P56" i="11"/>
  <c r="N56" i="11"/>
  <c r="T55" i="11"/>
  <c r="S55" i="11"/>
  <c r="R55" i="11"/>
  <c r="Q55" i="11"/>
  <c r="P55" i="11"/>
  <c r="N55" i="11"/>
  <c r="T54" i="11"/>
  <c r="S54" i="11"/>
  <c r="R54" i="11"/>
  <c r="Q54" i="11"/>
  <c r="P54" i="11"/>
  <c r="N54" i="11"/>
  <c r="R9" i="14"/>
  <c r="R56" i="14"/>
  <c r="R57" i="14"/>
  <c r="R54" i="14"/>
  <c r="R55" i="14"/>
  <c r="P62" i="14"/>
  <c r="N62" i="14"/>
  <c r="T61" i="14"/>
  <c r="R61" i="14"/>
  <c r="Q61" i="14"/>
  <c r="P61" i="14"/>
  <c r="P60" i="14" s="1"/>
  <c r="N61" i="14"/>
  <c r="T60" i="14"/>
  <c r="S60" i="14"/>
  <c r="S61" i="14" s="1"/>
  <c r="R60" i="14"/>
  <c r="Q60" i="14"/>
  <c r="N60" i="14"/>
  <c r="T59" i="14"/>
  <c r="S59" i="14"/>
  <c r="R59" i="14"/>
  <c r="Q59" i="14"/>
  <c r="P59" i="14"/>
  <c r="N59" i="14"/>
  <c r="T58" i="14"/>
  <c r="S58" i="14"/>
  <c r="R58" i="14"/>
  <c r="Q58" i="14"/>
  <c r="N58" i="14"/>
  <c r="Q57" i="14"/>
  <c r="P57" i="14"/>
  <c r="N57" i="14"/>
  <c r="T57" i="14"/>
  <c r="S56" i="14"/>
  <c r="S57" i="14" s="1"/>
  <c r="Q56" i="14"/>
  <c r="P56" i="14"/>
  <c r="N56" i="14"/>
  <c r="T55" i="14"/>
  <c r="S55" i="14"/>
  <c r="Q55" i="14"/>
  <c r="P55" i="14"/>
  <c r="P54" i="14" s="1"/>
  <c r="N55" i="14"/>
  <c r="T54" i="14"/>
  <c r="S54" i="14"/>
  <c r="Q54" i="14"/>
  <c r="N54" i="14"/>
  <c r="S8" i="14"/>
  <c r="S9" i="14" s="1"/>
  <c r="R8" i="14"/>
  <c r="L29" i="14"/>
  <c r="L3" i="14"/>
  <c r="T8" i="14"/>
  <c r="T6" i="14"/>
  <c r="T4" i="14"/>
  <c r="T5" i="14" s="1"/>
  <c r="T2" i="14"/>
  <c r="S2" i="14"/>
  <c r="S10" i="14"/>
  <c r="S6" i="14"/>
  <c r="Q5" i="14"/>
  <c r="R11" i="14"/>
  <c r="R10" i="14" s="1"/>
  <c r="L33" i="14"/>
  <c r="V8" i="14" s="1"/>
  <c r="Q9" i="14"/>
  <c r="Q8" i="14"/>
  <c r="R7" i="14"/>
  <c r="R6" i="14"/>
  <c r="R5" i="14"/>
  <c r="R4" i="14" s="1"/>
  <c r="Q11" i="14"/>
  <c r="Q10" i="14"/>
  <c r="Q7" i="14"/>
  <c r="Q6" i="14"/>
  <c r="Q4" i="14"/>
  <c r="Q3" i="14"/>
  <c r="Q2" i="14"/>
  <c r="L56" i="14"/>
  <c r="L57" i="14"/>
  <c r="F58" i="21" s="1"/>
  <c r="L58" i="14"/>
  <c r="L59" i="14"/>
  <c r="L60" i="14"/>
  <c r="F61" i="21" s="1"/>
  <c r="L61" i="14"/>
  <c r="F62" i="21" s="1"/>
  <c r="L62" i="14"/>
  <c r="F63" i="21" s="1"/>
  <c r="L63" i="14"/>
  <c r="F64" i="21" s="1"/>
  <c r="L64" i="14"/>
  <c r="V55" i="14" s="1"/>
  <c r="L65" i="14"/>
  <c r="F66" i="21" s="1"/>
  <c r="L66" i="14"/>
  <c r="L67" i="14"/>
  <c r="L68" i="14"/>
  <c r="F69" i="21" s="1"/>
  <c r="L69" i="14"/>
  <c r="F70" i="21" s="1"/>
  <c r="L70" i="14"/>
  <c r="F71" i="21" s="1"/>
  <c r="L71" i="14"/>
  <c r="F72" i="21" s="1"/>
  <c r="L72" i="14"/>
  <c r="L73" i="14"/>
  <c r="F74" i="21" s="1"/>
  <c r="L74" i="14"/>
  <c r="L75" i="14"/>
  <c r="L76" i="14"/>
  <c r="F77" i="21" s="1"/>
  <c r="L77" i="14"/>
  <c r="F78" i="21" s="1"/>
  <c r="L78" i="14"/>
  <c r="L79" i="14"/>
  <c r="F80" i="21" s="1"/>
  <c r="L80" i="14"/>
  <c r="L81" i="14"/>
  <c r="F82" i="21" s="1"/>
  <c r="L82" i="14"/>
  <c r="L83" i="14"/>
  <c r="L84" i="14"/>
  <c r="F85" i="21" s="1"/>
  <c r="L85" i="14"/>
  <c r="F86" i="21" s="1"/>
  <c r="L86" i="14"/>
  <c r="F87" i="21" s="1"/>
  <c r="L87" i="14"/>
  <c r="F88" i="21" s="1"/>
  <c r="L88" i="14"/>
  <c r="L89" i="14"/>
  <c r="F90" i="21" s="1"/>
  <c r="L90" i="14"/>
  <c r="L91" i="14"/>
  <c r="L92" i="14"/>
  <c r="F93" i="21" s="1"/>
  <c r="L93" i="14"/>
  <c r="F94" i="21" s="1"/>
  <c r="L94" i="14"/>
  <c r="F95" i="21" s="1"/>
  <c r="L95" i="14"/>
  <c r="F96" i="21" s="1"/>
  <c r="L55" i="14"/>
  <c r="V54" i="14" s="1"/>
  <c r="L52" i="14"/>
  <c r="P11" i="14"/>
  <c r="P10" i="14"/>
  <c r="P9" i="14"/>
  <c r="P8" i="14" s="1"/>
  <c r="P7" i="14"/>
  <c r="P6" i="14"/>
  <c r="P5" i="14"/>
  <c r="N10" i="14"/>
  <c r="N9" i="14"/>
  <c r="N8" i="14"/>
  <c r="N7" i="14"/>
  <c r="N6" i="14"/>
  <c r="N5" i="14"/>
  <c r="N3" i="14"/>
  <c r="N2" i="14"/>
  <c r="S4" i="14"/>
  <c r="S5" i="14" s="1"/>
  <c r="N11" i="14"/>
  <c r="P4" i="14"/>
  <c r="L51" i="14"/>
  <c r="L49" i="14"/>
  <c r="F50" i="21" s="1"/>
  <c r="L50" i="14"/>
  <c r="F51" i="21" s="1"/>
  <c r="P3" i="14"/>
  <c r="P2" i="14"/>
  <c r="T11" i="14"/>
  <c r="S11" i="14"/>
  <c r="T10" i="14"/>
  <c r="T9" i="14"/>
  <c r="T7" i="14"/>
  <c r="S7" i="14"/>
  <c r="N4" i="14"/>
  <c r="T3" i="14"/>
  <c r="S3" i="14"/>
  <c r="D41" i="14"/>
  <c r="D40" i="14"/>
  <c r="D39" i="14"/>
  <c r="D36" i="14"/>
  <c r="D35" i="14"/>
  <c r="D34" i="14"/>
  <c r="D31" i="14"/>
  <c r="D30" i="14"/>
  <c r="D29" i="14"/>
  <c r="D26" i="14"/>
  <c r="D25" i="14"/>
  <c r="D21" i="14"/>
  <c r="D20" i="14"/>
  <c r="D19" i="14"/>
  <c r="D16" i="14"/>
  <c r="D15" i="14"/>
  <c r="D14" i="14"/>
  <c r="D11" i="14"/>
  <c r="D10" i="14"/>
  <c r="D9" i="14"/>
  <c r="D6" i="14"/>
  <c r="D5" i="14"/>
  <c r="F4" i="14" s="1"/>
  <c r="L48" i="14"/>
  <c r="L47" i="14"/>
  <c r="F48" i="21" s="1"/>
  <c r="L46" i="14"/>
  <c r="F47" i="21" s="1"/>
  <c r="L45" i="14"/>
  <c r="L41" i="14" s="1"/>
  <c r="L44" i="14"/>
  <c r="L43" i="14"/>
  <c r="L42" i="14"/>
  <c r="F43" i="21" s="1"/>
  <c r="L40" i="14"/>
  <c r="L39" i="14"/>
  <c r="Y9" i="14" s="1"/>
  <c r="L38" i="14"/>
  <c r="L37" i="14"/>
  <c r="L36" i="14"/>
  <c r="L35" i="14"/>
  <c r="L34" i="14"/>
  <c r="F35" i="21" s="1"/>
  <c r="L32" i="14"/>
  <c r="L31" i="14"/>
  <c r="F32" i="21" s="1"/>
  <c r="L30" i="14"/>
  <c r="L28" i="14"/>
  <c r="F29" i="21" s="1"/>
  <c r="L27" i="14"/>
  <c r="L26" i="14"/>
  <c r="L25" i="14"/>
  <c r="F26" i="21" s="1"/>
  <c r="L24" i="14"/>
  <c r="F25" i="21" s="1"/>
  <c r="L23" i="14"/>
  <c r="F24" i="21" s="1"/>
  <c r="L22" i="14"/>
  <c r="L21" i="14"/>
  <c r="L20" i="14"/>
  <c r="F21" i="21" s="1"/>
  <c r="L19" i="14"/>
  <c r="Y5" i="14" s="1"/>
  <c r="L18" i="14"/>
  <c r="Z5" i="14" s="1"/>
  <c r="L17" i="14"/>
  <c r="F18" i="21" s="1"/>
  <c r="L16" i="14"/>
  <c r="Y4" i="14" s="1"/>
  <c r="L15" i="14"/>
  <c r="X4" i="14" s="1"/>
  <c r="L14" i="14"/>
  <c r="L13" i="14"/>
  <c r="L12" i="14"/>
  <c r="F13" i="21" s="1"/>
  <c r="L11" i="14"/>
  <c r="L10" i="14"/>
  <c r="L9" i="14"/>
  <c r="Y3" i="14" s="1"/>
  <c r="L8" i="14"/>
  <c r="F9" i="21" s="1"/>
  <c r="L7" i="14"/>
  <c r="F8" i="21" s="1"/>
  <c r="L6" i="14"/>
  <c r="Y2" i="14" s="1"/>
  <c r="L4" i="14"/>
  <c r="F5" i="21" s="1"/>
  <c r="R2" i="11"/>
  <c r="N2" i="11"/>
  <c r="L98" i="11"/>
  <c r="L99" i="11"/>
  <c r="L100" i="11"/>
  <c r="L101" i="11"/>
  <c r="L93" i="11"/>
  <c r="L94" i="11"/>
  <c r="M95" i="21" s="1"/>
  <c r="L95" i="11"/>
  <c r="L96" i="11"/>
  <c r="L97" i="11"/>
  <c r="L83" i="11"/>
  <c r="L84" i="11"/>
  <c r="M85" i="21" s="1"/>
  <c r="L85" i="11"/>
  <c r="L86" i="11"/>
  <c r="L87" i="11"/>
  <c r="M88" i="21" s="1"/>
  <c r="L88" i="11"/>
  <c r="L89" i="11"/>
  <c r="L90" i="11"/>
  <c r="M91" i="21" s="1"/>
  <c r="L91" i="11"/>
  <c r="L92" i="11"/>
  <c r="M93" i="21" s="1"/>
  <c r="L72" i="11"/>
  <c r="L73" i="11"/>
  <c r="L74" i="11"/>
  <c r="M75" i="21" s="1"/>
  <c r="L75" i="11"/>
  <c r="M76" i="21" s="1"/>
  <c r="L76" i="11"/>
  <c r="L77" i="11"/>
  <c r="L78" i="11"/>
  <c r="L79" i="11"/>
  <c r="M80" i="21" s="1"/>
  <c r="L80" i="11"/>
  <c r="L81" i="11"/>
  <c r="L82" i="11"/>
  <c r="M83" i="21" s="1"/>
  <c r="L56" i="11"/>
  <c r="L57" i="11"/>
  <c r="L58" i="11"/>
  <c r="L59" i="11"/>
  <c r="L60" i="11"/>
  <c r="M61" i="21" s="1"/>
  <c r="L61" i="11"/>
  <c r="L62" i="11"/>
  <c r="L63" i="11"/>
  <c r="M64" i="21" s="1"/>
  <c r="L64" i="11"/>
  <c r="L65" i="11"/>
  <c r="L66" i="11"/>
  <c r="L67" i="11"/>
  <c r="L68" i="11"/>
  <c r="M69" i="21" s="1"/>
  <c r="L69" i="11"/>
  <c r="L70" i="11"/>
  <c r="L71" i="11"/>
  <c r="M72" i="21" s="1"/>
  <c r="L55" i="11"/>
  <c r="N11" i="11"/>
  <c r="N10" i="11"/>
  <c r="N9" i="11"/>
  <c r="N8" i="11"/>
  <c r="N7" i="11"/>
  <c r="N6" i="11"/>
  <c r="N3" i="11"/>
  <c r="N5" i="11"/>
  <c r="N4" i="11"/>
  <c r="T11" i="11"/>
  <c r="T10" i="11"/>
  <c r="T9" i="11"/>
  <c r="T8" i="11"/>
  <c r="T7" i="11"/>
  <c r="T6" i="11"/>
  <c r="T5" i="11"/>
  <c r="T4" i="11"/>
  <c r="T3" i="11"/>
  <c r="T2" i="11"/>
  <c r="S11" i="11"/>
  <c r="S10" i="11"/>
  <c r="S9" i="11"/>
  <c r="S8" i="11"/>
  <c r="S7" i="11"/>
  <c r="S6" i="11"/>
  <c r="S5" i="11"/>
  <c r="S4" i="11"/>
  <c r="S3" i="11"/>
  <c r="S2" i="11"/>
  <c r="R11" i="11"/>
  <c r="R10" i="11"/>
  <c r="R9" i="11"/>
  <c r="R8" i="11"/>
  <c r="R7" i="11"/>
  <c r="R6" i="11"/>
  <c r="R5" i="11"/>
  <c r="R4" i="11"/>
  <c r="R3" i="11"/>
  <c r="Q11" i="11"/>
  <c r="Q10" i="11"/>
  <c r="Q9" i="11"/>
  <c r="Q8" i="11"/>
  <c r="Q7" i="11"/>
  <c r="Q6" i="11"/>
  <c r="Q5" i="11"/>
  <c r="Q4" i="11"/>
  <c r="Q3" i="11"/>
  <c r="Q2" i="11"/>
  <c r="P10" i="11"/>
  <c r="P9" i="11"/>
  <c r="P8" i="11"/>
  <c r="P7" i="11"/>
  <c r="P6" i="11"/>
  <c r="P5" i="11"/>
  <c r="P4" i="11"/>
  <c r="P3" i="11"/>
  <c r="L46" i="11"/>
  <c r="L47" i="11"/>
  <c r="M48" i="21" s="1"/>
  <c r="L48" i="11"/>
  <c r="L49" i="11"/>
  <c r="L50" i="11"/>
  <c r="M51" i="21" s="1"/>
  <c r="L51" i="11"/>
  <c r="M52" i="21" s="1"/>
  <c r="L52" i="11"/>
  <c r="M53" i="21" s="1"/>
  <c r="L31" i="11"/>
  <c r="M32" i="21" s="1"/>
  <c r="L32" i="11"/>
  <c r="L33" i="11"/>
  <c r="L34" i="11"/>
  <c r="L35" i="11"/>
  <c r="L36" i="11"/>
  <c r="M37" i="21" s="1"/>
  <c r="L37" i="11"/>
  <c r="M38" i="21" s="1"/>
  <c r="L38" i="11"/>
  <c r="L39" i="11"/>
  <c r="M40" i="21" s="1"/>
  <c r="L40" i="11"/>
  <c r="L41" i="11"/>
  <c r="L42" i="11"/>
  <c r="L43" i="11"/>
  <c r="L44" i="11"/>
  <c r="M45" i="21" s="1"/>
  <c r="L45" i="11"/>
  <c r="M46" i="21" s="1"/>
  <c r="L4" i="11"/>
  <c r="M5" i="21" s="1"/>
  <c r="L6" i="11"/>
  <c r="L7" i="11"/>
  <c r="M8" i="21" s="1"/>
  <c r="L8" i="11"/>
  <c r="L9" i="11"/>
  <c r="L10" i="11"/>
  <c r="L11" i="11"/>
  <c r="M12" i="21" s="1"/>
  <c r="L12" i="11"/>
  <c r="M13" i="21" s="1"/>
  <c r="L13" i="11"/>
  <c r="M14" i="21" s="1"/>
  <c r="L14" i="11"/>
  <c r="L15" i="11"/>
  <c r="M16" i="21" s="1"/>
  <c r="L16" i="11"/>
  <c r="L17" i="11"/>
  <c r="L18" i="11"/>
  <c r="L19" i="11"/>
  <c r="M20" i="21" s="1"/>
  <c r="L20" i="11"/>
  <c r="M21" i="21" s="1"/>
  <c r="L21" i="11"/>
  <c r="L22" i="11"/>
  <c r="L23" i="11"/>
  <c r="M24" i="21" s="1"/>
  <c r="L24" i="11"/>
  <c r="L25" i="11"/>
  <c r="L26" i="11"/>
  <c r="L27" i="11"/>
  <c r="M28" i="21" s="1"/>
  <c r="L28" i="11"/>
  <c r="M29" i="21" s="1"/>
  <c r="L29" i="11"/>
  <c r="L30" i="11"/>
  <c r="L3" i="11"/>
  <c r="Y7" i="14" l="1"/>
  <c r="F46" i="21"/>
  <c r="X8" i="14"/>
  <c r="W11" i="14"/>
  <c r="Y61" i="14"/>
  <c r="V58" i="14"/>
  <c r="X56" i="14"/>
  <c r="X3" i="14"/>
  <c r="Y6" i="14"/>
  <c r="Y8" i="14"/>
  <c r="W9" i="14"/>
  <c r="Z61" i="14"/>
  <c r="X59" i="14"/>
  <c r="V57" i="14"/>
  <c r="W56" i="14"/>
  <c r="Y54" i="14"/>
  <c r="F42" i="21"/>
  <c r="F34" i="21"/>
  <c r="F10" i="21"/>
  <c r="Z4" i="14"/>
  <c r="W10" i="14"/>
  <c r="W59" i="14"/>
  <c r="Z54" i="14"/>
  <c r="W3" i="14"/>
  <c r="Z6" i="14"/>
  <c r="Z8" i="14"/>
  <c r="Y10" i="14"/>
  <c r="V11" i="14"/>
  <c r="Z60" i="14"/>
  <c r="Y59" i="14"/>
  <c r="W57" i="14"/>
  <c r="V56" i="14"/>
  <c r="X54" i="14"/>
  <c r="F53" i="21"/>
  <c r="O53" i="21" s="1"/>
  <c r="F45" i="21"/>
  <c r="O45" i="21" s="1"/>
  <c r="F37" i="21"/>
  <c r="W54" i="14"/>
  <c r="F56" i="21"/>
  <c r="F40" i="21"/>
  <c r="F16" i="21"/>
  <c r="O16" i="21" s="1"/>
  <c r="V3" i="14"/>
  <c r="X5" i="14"/>
  <c r="Z7" i="14"/>
  <c r="Z9" i="14"/>
  <c r="Z10" i="14"/>
  <c r="Y60" i="14"/>
  <c r="Z59" i="14"/>
  <c r="X57" i="14"/>
  <c r="W2" i="14"/>
  <c r="V4" i="14"/>
  <c r="W5" i="14"/>
  <c r="X7" i="14"/>
  <c r="Z11" i="14"/>
  <c r="V62" i="14"/>
  <c r="X60" i="14"/>
  <c r="Z58" i="14"/>
  <c r="Y57" i="14"/>
  <c r="W55" i="14"/>
  <c r="F91" i="21"/>
  <c r="O91" i="21" s="1"/>
  <c r="F83" i="21"/>
  <c r="O83" i="21" s="1"/>
  <c r="F75" i="21"/>
  <c r="F67" i="21"/>
  <c r="F59" i="21"/>
  <c r="F27" i="21"/>
  <c r="F19" i="21"/>
  <c r="F11" i="21"/>
  <c r="E4" i="14"/>
  <c r="D3" i="14" s="1"/>
  <c r="W4" i="14"/>
  <c r="W7" i="14"/>
  <c r="W60" i="14"/>
  <c r="Y58" i="14"/>
  <c r="Z57" i="14"/>
  <c r="X55" i="14"/>
  <c r="F38" i="21"/>
  <c r="O38" i="21" s="1"/>
  <c r="F30" i="21"/>
  <c r="F22" i="21"/>
  <c r="F14" i="21"/>
  <c r="O14" i="21" s="1"/>
  <c r="V5" i="14"/>
  <c r="X9" i="14"/>
  <c r="Z2" i="14"/>
  <c r="V6" i="14"/>
  <c r="V7" i="14"/>
  <c r="V9" i="14"/>
  <c r="X11" i="14"/>
  <c r="W61" i="14"/>
  <c r="V60" i="14"/>
  <c r="X58" i="14"/>
  <c r="Z56" i="14"/>
  <c r="Y55" i="14"/>
  <c r="V2" i="14"/>
  <c r="F89" i="21"/>
  <c r="F81" i="21"/>
  <c r="F73" i="21"/>
  <c r="F65" i="21"/>
  <c r="F57" i="21"/>
  <c r="F49" i="21"/>
  <c r="F41" i="21"/>
  <c r="F33" i="21"/>
  <c r="F17" i="21"/>
  <c r="Z3" i="14"/>
  <c r="W6" i="14"/>
  <c r="W8" i="14"/>
  <c r="V10" i="14"/>
  <c r="Y11" i="14"/>
  <c r="X61" i="14"/>
  <c r="V59" i="14"/>
  <c r="W58" i="14"/>
  <c r="Y56" i="14"/>
  <c r="Z55" i="14"/>
  <c r="F92" i="21"/>
  <c r="F84" i="21"/>
  <c r="F76" i="21"/>
  <c r="O76" i="21" s="1"/>
  <c r="F68" i="21"/>
  <c r="F60" i="21"/>
  <c r="F52" i="21"/>
  <c r="F44" i="21"/>
  <c r="F36" i="21"/>
  <c r="F28" i="21"/>
  <c r="F20" i="21"/>
  <c r="O20" i="21" s="1"/>
  <c r="F12" i="21"/>
  <c r="O12" i="21" s="1"/>
  <c r="F4" i="21"/>
  <c r="X6" i="14"/>
  <c r="F79" i="21"/>
  <c r="F39" i="21"/>
  <c r="F31" i="21"/>
  <c r="F23" i="21"/>
  <c r="F15" i="21"/>
  <c r="F7" i="21"/>
  <c r="N3" i="21"/>
  <c r="N54" i="21"/>
  <c r="N46" i="21"/>
  <c r="N38" i="21"/>
  <c r="N30" i="21"/>
  <c r="N22" i="21"/>
  <c r="N14" i="21"/>
  <c r="N6" i="21"/>
  <c r="N23" i="21"/>
  <c r="N15" i="21"/>
  <c r="N7" i="21"/>
  <c r="N50" i="21"/>
  <c r="N42" i="21"/>
  <c r="N34" i="21"/>
  <c r="N26" i="21"/>
  <c r="N18" i="21"/>
  <c r="N10" i="21"/>
  <c r="N55" i="21"/>
  <c r="N47" i="21"/>
  <c r="N39" i="21"/>
  <c r="N31" i="21"/>
  <c r="O54" i="21"/>
  <c r="N51" i="21"/>
  <c r="N43" i="21"/>
  <c r="N35" i="21"/>
  <c r="N27" i="21"/>
  <c r="N19" i="21"/>
  <c r="N11" i="21"/>
  <c r="N90" i="21"/>
  <c r="N82" i="21"/>
  <c r="N74" i="21"/>
  <c r="N66" i="21"/>
  <c r="N58" i="21"/>
  <c r="N96" i="21"/>
  <c r="N88" i="21"/>
  <c r="N80" i="21"/>
  <c r="N72" i="21"/>
  <c r="N64" i="21"/>
  <c r="N56" i="21"/>
  <c r="N94" i="21"/>
  <c r="N86" i="21"/>
  <c r="N78" i="21"/>
  <c r="N70" i="21"/>
  <c r="N62" i="21"/>
  <c r="N93" i="21"/>
  <c r="N85" i="21"/>
  <c r="N77" i="21"/>
  <c r="N69" i="21"/>
  <c r="N61" i="21"/>
  <c r="N91" i="21"/>
  <c r="N83" i="21"/>
  <c r="N75" i="21"/>
  <c r="N67" i="21"/>
  <c r="N59" i="21"/>
  <c r="N89" i="21"/>
  <c r="N81" i="21"/>
  <c r="N73" i="21"/>
  <c r="N65" i="21"/>
  <c r="N57" i="21"/>
  <c r="O55" i="21"/>
  <c r="Y7" i="11"/>
  <c r="Y6" i="11"/>
  <c r="X8" i="11"/>
  <c r="Z57" i="11"/>
  <c r="Y59" i="11"/>
  <c r="W61" i="11"/>
  <c r="W56" i="11"/>
  <c r="V62" i="11"/>
  <c r="O75" i="21"/>
  <c r="O51" i="21"/>
  <c r="M77" i="21"/>
  <c r="O77" i="21" s="1"/>
  <c r="Z7" i="11"/>
  <c r="Z5" i="11"/>
  <c r="V10" i="11"/>
  <c r="Y11" i="11"/>
  <c r="X55" i="11"/>
  <c r="W57" i="11"/>
  <c r="W60" i="11"/>
  <c r="X6" i="11"/>
  <c r="Z4" i="11"/>
  <c r="Y3" i="11"/>
  <c r="V9" i="11"/>
  <c r="W8" i="11"/>
  <c r="Z11" i="11"/>
  <c r="Z56" i="11"/>
  <c r="Y55" i="11"/>
  <c r="Z59" i="11"/>
  <c r="X57" i="11"/>
  <c r="V60" i="11"/>
  <c r="Y63" i="11"/>
  <c r="O46" i="21"/>
  <c r="M96" i="21"/>
  <c r="O96" i="21" s="1"/>
  <c r="M56" i="21"/>
  <c r="W5" i="11"/>
  <c r="V3" i="11"/>
  <c r="X3" i="11"/>
  <c r="W6" i="11"/>
  <c r="Y4" i="11"/>
  <c r="Z3" i="11"/>
  <c r="W9" i="11"/>
  <c r="V8" i="11"/>
  <c r="Z10" i="11"/>
  <c r="Y56" i="11"/>
  <c r="Z55" i="11"/>
  <c r="Z58" i="11"/>
  <c r="X61" i="11"/>
  <c r="V59" i="11"/>
  <c r="Z63" i="11"/>
  <c r="Y54" i="11"/>
  <c r="W62" i="11"/>
  <c r="M67" i="21"/>
  <c r="M59" i="21"/>
  <c r="O59" i="21" s="1"/>
  <c r="M43" i="21"/>
  <c r="O43" i="21" s="1"/>
  <c r="M35" i="21"/>
  <c r="O35" i="21" s="1"/>
  <c r="M27" i="21"/>
  <c r="M19" i="21"/>
  <c r="O19" i="21" s="1"/>
  <c r="M11" i="21"/>
  <c r="V6" i="11"/>
  <c r="X9" i="11"/>
  <c r="Y10" i="11"/>
  <c r="X56" i="11"/>
  <c r="Z62" i="11"/>
  <c r="O52" i="21"/>
  <c r="O28" i="21"/>
  <c r="M94" i="21"/>
  <c r="O94" i="21" s="1"/>
  <c r="M86" i="21"/>
  <c r="O86" i="21" s="1"/>
  <c r="M78" i="21"/>
  <c r="O78" i="21" s="1"/>
  <c r="M70" i="21"/>
  <c r="O70" i="21" s="1"/>
  <c r="M62" i="21"/>
  <c r="O62" i="21" s="1"/>
  <c r="M30" i="21"/>
  <c r="O30" i="21" s="1"/>
  <c r="M22" i="21"/>
  <c r="O22" i="21" s="1"/>
  <c r="V2" i="11"/>
  <c r="X4" i="11"/>
  <c r="Z2" i="11"/>
  <c r="V7" i="11"/>
  <c r="Y58" i="11"/>
  <c r="Y61" i="11"/>
  <c r="W59" i="11"/>
  <c r="X7" i="11"/>
  <c r="V5" i="11"/>
  <c r="W4" i="11"/>
  <c r="Y2" i="11"/>
  <c r="Y9" i="11"/>
  <c r="W7" i="11"/>
  <c r="Z61" i="11"/>
  <c r="X62" i="11"/>
  <c r="Y62" i="11"/>
  <c r="Z54" i="11"/>
  <c r="O95" i="21"/>
  <c r="M89" i="21"/>
  <c r="M81" i="21"/>
  <c r="M73" i="21"/>
  <c r="M65" i="21"/>
  <c r="M57" i="21"/>
  <c r="O57" i="21" s="1"/>
  <c r="M49" i="21"/>
  <c r="M41" i="21"/>
  <c r="M33" i="21"/>
  <c r="M25" i="21"/>
  <c r="O25" i="21" s="1"/>
  <c r="M17" i="21"/>
  <c r="M9" i="21"/>
  <c r="O9" i="21" s="1"/>
  <c r="W2" i="11"/>
  <c r="Z9" i="11"/>
  <c r="V11" i="11"/>
  <c r="X54" i="11"/>
  <c r="R70" i="11" s="1"/>
  <c r="V54" i="11"/>
  <c r="W58" i="11"/>
  <c r="Y60" i="11"/>
  <c r="M92" i="21"/>
  <c r="O92" i="21" s="1"/>
  <c r="M84" i="21"/>
  <c r="M68" i="21"/>
  <c r="M60" i="21"/>
  <c r="M44" i="21"/>
  <c r="M36" i="21"/>
  <c r="M4" i="21"/>
  <c r="X5" i="11"/>
  <c r="Z8" i="11"/>
  <c r="V58" i="11"/>
  <c r="V56" i="11"/>
  <c r="O93" i="21"/>
  <c r="O85" i="21"/>
  <c r="O69" i="21"/>
  <c r="O61" i="21"/>
  <c r="O37" i="21"/>
  <c r="O29" i="21"/>
  <c r="O21" i="21"/>
  <c r="O13" i="21"/>
  <c r="O5" i="21"/>
  <c r="M87" i="21"/>
  <c r="O87" i="21" s="1"/>
  <c r="M79" i="21"/>
  <c r="M71" i="21"/>
  <c r="O71" i="21" s="1"/>
  <c r="M63" i="21"/>
  <c r="O63" i="21" s="1"/>
  <c r="M47" i="21"/>
  <c r="O47" i="21" s="1"/>
  <c r="M39" i="21"/>
  <c r="M31" i="21"/>
  <c r="O31" i="21" s="1"/>
  <c r="M23" i="21"/>
  <c r="M15" i="21"/>
  <c r="O15" i="21" s="1"/>
  <c r="M7" i="21"/>
  <c r="V4" i="11"/>
  <c r="X10" i="11"/>
  <c r="W11" i="11"/>
  <c r="Z6" i="11"/>
  <c r="Y5" i="11"/>
  <c r="W3" i="11"/>
  <c r="W10" i="11"/>
  <c r="Y8" i="11"/>
  <c r="X11" i="11"/>
  <c r="Y57" i="11"/>
  <c r="W55" i="11"/>
  <c r="X59" i="11"/>
  <c r="V57" i="11"/>
  <c r="X60" i="11"/>
  <c r="V61" i="11"/>
  <c r="W54" i="11"/>
  <c r="V55" i="11"/>
  <c r="X58" i="11"/>
  <c r="Z60" i="11"/>
  <c r="O88" i="21"/>
  <c r="O80" i="21"/>
  <c r="O72" i="21"/>
  <c r="O64" i="21"/>
  <c r="O48" i="21"/>
  <c r="O40" i="21"/>
  <c r="O32" i="21"/>
  <c r="O24" i="21"/>
  <c r="O8" i="21"/>
  <c r="M90" i="21"/>
  <c r="O90" i="21" s="1"/>
  <c r="M82" i="21"/>
  <c r="O82" i="21" s="1"/>
  <c r="M74" i="21"/>
  <c r="O74" i="21" s="1"/>
  <c r="M66" i="21"/>
  <c r="O66" i="21" s="1"/>
  <c r="M58" i="21"/>
  <c r="O58" i="21" s="1"/>
  <c r="M50" i="21"/>
  <c r="O50" i="21" s="1"/>
  <c r="M42" i="21"/>
  <c r="M34" i="21"/>
  <c r="O34" i="21" s="1"/>
  <c r="M26" i="21"/>
  <c r="O26" i="21" s="1"/>
  <c r="M18" i="21"/>
  <c r="O18" i="21" s="1"/>
  <c r="M10" i="21"/>
  <c r="N95" i="21"/>
  <c r="N63" i="21"/>
  <c r="F14" i="14"/>
  <c r="X10" i="14"/>
  <c r="F24" i="14"/>
  <c r="F19" i="14"/>
  <c r="F34" i="14"/>
  <c r="E39" i="14"/>
  <c r="E8" i="3" s="1"/>
  <c r="F39" i="14"/>
  <c r="E19" i="14"/>
  <c r="E34" i="14"/>
  <c r="E7" i="3" s="1"/>
  <c r="E24" i="14"/>
  <c r="E14" i="14"/>
  <c r="E9" i="14"/>
  <c r="F29" i="14"/>
  <c r="L5" i="11"/>
  <c r="F9" i="14"/>
  <c r="E29" i="14"/>
  <c r="L5" i="14"/>
  <c r="O16" i="5"/>
  <c r="O15" i="5"/>
  <c r="U74" i="8"/>
  <c r="O44" i="8"/>
  <c r="U73" i="8"/>
  <c r="T64" i="8"/>
  <c r="T65" i="8"/>
  <c r="T66" i="8"/>
  <c r="T67" i="8"/>
  <c r="T68" i="8"/>
  <c r="T63" i="8"/>
  <c r="N72" i="8"/>
  <c r="A11" i="3"/>
  <c r="A12" i="3"/>
  <c r="W18" i="14" l="1"/>
  <c r="O84" i="21"/>
  <c r="O36" i="21"/>
  <c r="O33" i="21"/>
  <c r="P69" i="14"/>
  <c r="O68" i="21"/>
  <c r="O10" i="21"/>
  <c r="O4" i="21"/>
  <c r="O89" i="21"/>
  <c r="D23" i="14"/>
  <c r="W12" i="14"/>
  <c r="O11" i="21"/>
  <c r="O56" i="21"/>
  <c r="O23" i="21"/>
  <c r="O44" i="21"/>
  <c r="O41" i="21"/>
  <c r="O67" i="21"/>
  <c r="D7" i="14"/>
  <c r="O65" i="21"/>
  <c r="O73" i="21"/>
  <c r="O27" i="21"/>
  <c r="O42" i="21"/>
  <c r="O39" i="21"/>
  <c r="O60" i="21"/>
  <c r="O49" i="21"/>
  <c r="X2" i="14"/>
  <c r="F6" i="21"/>
  <c r="O7" i="21"/>
  <c r="O79" i="21"/>
  <c r="O17" i="21"/>
  <c r="O81" i="21"/>
  <c r="T70" i="11"/>
  <c r="I4" i="3" s="1"/>
  <c r="Y70" i="11"/>
  <c r="W70" i="11"/>
  <c r="Z70" i="11"/>
  <c r="X2" i="11"/>
  <c r="M6" i="21"/>
  <c r="F15" i="14"/>
  <c r="F20" i="14"/>
  <c r="D17" i="14"/>
  <c r="D18" i="14"/>
  <c r="F5" i="14"/>
  <c r="D13" i="14"/>
  <c r="D22" i="14"/>
  <c r="D8" i="14"/>
  <c r="D32" i="14"/>
  <c r="F30" i="14"/>
  <c r="D41" i="11"/>
  <c r="D40" i="11"/>
  <c r="D39" i="11"/>
  <c r="D36" i="11"/>
  <c r="D35" i="11"/>
  <c r="D34" i="11"/>
  <c r="D31" i="11"/>
  <c r="D30" i="11"/>
  <c r="D29" i="11"/>
  <c r="D26" i="11"/>
  <c r="D25" i="11"/>
  <c r="D24" i="11"/>
  <c r="D21" i="11"/>
  <c r="D20" i="11"/>
  <c r="D19" i="11"/>
  <c r="D16" i="11"/>
  <c r="D15" i="11"/>
  <c r="D14" i="11"/>
  <c r="D11" i="11"/>
  <c r="D10" i="11"/>
  <c r="D9" i="11"/>
  <c r="B3" i="11"/>
  <c r="D4" i="11" s="1"/>
  <c r="AF9" i="10"/>
  <c r="AE9" i="10"/>
  <c r="AD9" i="10"/>
  <c r="AC9" i="10"/>
  <c r="AB9" i="10"/>
  <c r="AA9" i="10"/>
  <c r="D36" i="10"/>
  <c r="D35" i="10"/>
  <c r="D34" i="10"/>
  <c r="D29" i="10"/>
  <c r="E29" i="10"/>
  <c r="E6" i="3" s="1"/>
  <c r="B8" i="3"/>
  <c r="B7" i="3"/>
  <c r="E5" i="3"/>
  <c r="E4" i="3"/>
  <c r="E3" i="3"/>
  <c r="AB5" i="10"/>
  <c r="AA5" i="10"/>
  <c r="AJ5" i="10"/>
  <c r="AI5" i="10"/>
  <c r="AH5" i="10"/>
  <c r="AG5" i="10"/>
  <c r="AF5" i="10"/>
  <c r="AE5" i="10"/>
  <c r="AD5" i="10"/>
  <c r="AC5" i="10"/>
  <c r="S2" i="10"/>
  <c r="R2" i="10"/>
  <c r="W2" i="10"/>
  <c r="V2" i="10"/>
  <c r="T2" i="10"/>
  <c r="U2" i="10"/>
  <c r="N3" i="10"/>
  <c r="O2" i="10"/>
  <c r="N2" i="10"/>
  <c r="W13" i="14" l="1"/>
  <c r="O6" i="21"/>
  <c r="F19" i="11"/>
  <c r="F24" i="11"/>
  <c r="D5" i="11"/>
  <c r="D6" i="11"/>
  <c r="F34" i="11"/>
  <c r="E34" i="11"/>
  <c r="F39" i="11"/>
  <c r="F14" i="11"/>
  <c r="F29" i="11"/>
  <c r="E24" i="11"/>
  <c r="F9" i="11"/>
  <c r="E9" i="11"/>
  <c r="E39" i="11"/>
  <c r="E19" i="11"/>
  <c r="E14" i="11"/>
  <c r="E29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3" i="10"/>
  <c r="E9" i="10"/>
  <c r="F5" i="10"/>
  <c r="D6" i="10"/>
  <c r="D5" i="10"/>
  <c r="D9" i="10"/>
  <c r="F4" i="11" l="1"/>
  <c r="E4" i="11"/>
  <c r="D18" i="11"/>
  <c r="F20" i="11"/>
  <c r="D28" i="11"/>
  <c r="F30" i="11"/>
  <c r="D13" i="11"/>
  <c r="F15" i="11"/>
  <c r="L105" i="10"/>
  <c r="L104" i="10"/>
  <c r="L103" i="10"/>
  <c r="L102" i="10"/>
  <c r="L101" i="10"/>
  <c r="O98" i="10" s="1"/>
  <c r="L100" i="10"/>
  <c r="Q96" i="10" s="1"/>
  <c r="L99" i="10"/>
  <c r="Q98" i="10"/>
  <c r="P98" i="10"/>
  <c r="N98" i="10"/>
  <c r="L98" i="10"/>
  <c r="Q97" i="10"/>
  <c r="P97" i="10"/>
  <c r="O97" i="10"/>
  <c r="N97" i="10"/>
  <c r="L97" i="10"/>
  <c r="O96" i="10" s="1"/>
  <c r="P96" i="10"/>
  <c r="N96" i="10"/>
  <c r="L96" i="10"/>
  <c r="Q94" i="10" s="1"/>
  <c r="Q95" i="10"/>
  <c r="P95" i="10"/>
  <c r="O95" i="10"/>
  <c r="N95" i="10"/>
  <c r="L95" i="10"/>
  <c r="P94" i="10"/>
  <c r="N94" i="10"/>
  <c r="L94" i="10"/>
  <c r="Q93" i="10" s="1"/>
  <c r="P93" i="10"/>
  <c r="O93" i="10"/>
  <c r="N93" i="10"/>
  <c r="L93" i="10"/>
  <c r="O94" i="10" s="1"/>
  <c r="L92" i="10"/>
  <c r="L76" i="10"/>
  <c r="L75" i="10"/>
  <c r="Q67" i="10" s="1"/>
  <c r="L74" i="10"/>
  <c r="L73" i="10"/>
  <c r="L72" i="10"/>
  <c r="O67" i="10" s="1"/>
  <c r="L71" i="10"/>
  <c r="L70" i="10"/>
  <c r="O66" i="10" s="1"/>
  <c r="L69" i="10"/>
  <c r="Q64" i="10" s="1"/>
  <c r="O68" i="10"/>
  <c r="N68" i="10"/>
  <c r="L68" i="10"/>
  <c r="P67" i="10"/>
  <c r="N67" i="10"/>
  <c r="L67" i="10"/>
  <c r="O64" i="10" s="1"/>
  <c r="Q66" i="10"/>
  <c r="P66" i="10"/>
  <c r="N66" i="10"/>
  <c r="L66" i="10"/>
  <c r="Q65" i="10"/>
  <c r="P65" i="10"/>
  <c r="O65" i="10"/>
  <c r="N65" i="10"/>
  <c r="L65" i="10"/>
  <c r="P64" i="10"/>
  <c r="N64" i="10"/>
  <c r="Q63" i="10"/>
  <c r="P63" i="10"/>
  <c r="O63" i="10"/>
  <c r="N63" i="10"/>
  <c r="L49" i="10"/>
  <c r="L48" i="10"/>
  <c r="L47" i="10"/>
  <c r="L46" i="10"/>
  <c r="L45" i="10"/>
  <c r="L44" i="10"/>
  <c r="O37" i="10" s="1"/>
  <c r="L43" i="10"/>
  <c r="L42" i="10"/>
  <c r="O36" i="10" s="1"/>
  <c r="L41" i="10"/>
  <c r="D41" i="10"/>
  <c r="L40" i="10"/>
  <c r="D40" i="10"/>
  <c r="Q39" i="10"/>
  <c r="P39" i="10"/>
  <c r="O39" i="10"/>
  <c r="N39" i="10"/>
  <c r="L39" i="10"/>
  <c r="F39" i="10"/>
  <c r="E39" i="10"/>
  <c r="D39" i="10"/>
  <c r="Q38" i="10"/>
  <c r="P38" i="10"/>
  <c r="O38" i="10"/>
  <c r="N38" i="10"/>
  <c r="L38" i="10"/>
  <c r="Q37" i="10"/>
  <c r="P37" i="10"/>
  <c r="N37" i="10"/>
  <c r="L37" i="10"/>
  <c r="Q36" i="10"/>
  <c r="P36" i="10"/>
  <c r="N36" i="10"/>
  <c r="L36" i="10"/>
  <c r="O33" i="10" s="1"/>
  <c r="Q35" i="10"/>
  <c r="P35" i="10"/>
  <c r="O35" i="10"/>
  <c r="N35" i="10"/>
  <c r="L35" i="10"/>
  <c r="Q34" i="10"/>
  <c r="P34" i="10"/>
  <c r="O34" i="10"/>
  <c r="N34" i="10"/>
  <c r="L34" i="10"/>
  <c r="O32" i="10" s="1"/>
  <c r="F34" i="10"/>
  <c r="Q33" i="10"/>
  <c r="P33" i="10"/>
  <c r="N33" i="10"/>
  <c r="Q32" i="10"/>
  <c r="P32" i="10"/>
  <c r="N32" i="10"/>
  <c r="D31" i="10"/>
  <c r="D30" i="10"/>
  <c r="F29" i="10" s="1"/>
  <c r="D26" i="10"/>
  <c r="D25" i="10"/>
  <c r="F24" i="10" s="1"/>
  <c r="D21" i="10"/>
  <c r="D20" i="10"/>
  <c r="L19" i="10"/>
  <c r="D19" i="10"/>
  <c r="F19" i="10" s="1"/>
  <c r="O9" i="10"/>
  <c r="O8" i="10"/>
  <c r="D16" i="10"/>
  <c r="Q7" i="10"/>
  <c r="D15" i="10"/>
  <c r="F14" i="10"/>
  <c r="E14" i="10"/>
  <c r="D14" i="10"/>
  <c r="Q6" i="10"/>
  <c r="O6" i="10"/>
  <c r="Q5" i="10"/>
  <c r="D11" i="10"/>
  <c r="D10" i="10"/>
  <c r="Q9" i="10"/>
  <c r="P9" i="10"/>
  <c r="N9" i="10"/>
  <c r="Q4" i="10"/>
  <c r="F9" i="10"/>
  <c r="Q8" i="10"/>
  <c r="P8" i="10"/>
  <c r="N8" i="10"/>
  <c r="P7" i="10"/>
  <c r="O7" i="10"/>
  <c r="N7" i="10"/>
  <c r="Q3" i="10"/>
  <c r="P6" i="10"/>
  <c r="N6" i="10"/>
  <c r="O3" i="10"/>
  <c r="P5" i="10"/>
  <c r="O5" i="10"/>
  <c r="N5" i="10"/>
  <c r="P4" i="10"/>
  <c r="O4" i="10"/>
  <c r="N4" i="10"/>
  <c r="P3" i="10"/>
  <c r="Q2" i="10"/>
  <c r="P2" i="10"/>
  <c r="D3" i="11" l="1"/>
  <c r="F5" i="11"/>
  <c r="D13" i="10"/>
  <c r="F4" i="10"/>
  <c r="F30" i="10"/>
  <c r="N72" i="10"/>
  <c r="N12" i="10"/>
  <c r="Q102" i="10"/>
  <c r="E24" i="10"/>
  <c r="D23" i="10" s="1"/>
  <c r="F15" i="10"/>
  <c r="E19" i="10"/>
  <c r="E34" i="10"/>
  <c r="D17" i="10"/>
  <c r="D8" i="10"/>
  <c r="D32" i="8"/>
  <c r="D22" i="8"/>
  <c r="D7" i="8"/>
  <c r="D17" i="8"/>
  <c r="P12" i="5"/>
  <c r="D32" i="10" l="1"/>
  <c r="D22" i="10"/>
  <c r="D18" i="10"/>
  <c r="F20" i="10"/>
  <c r="D7" i="10"/>
  <c r="J5" i="3"/>
  <c r="J4" i="3"/>
  <c r="J3" i="3"/>
  <c r="O104" i="5"/>
  <c r="O74" i="5"/>
  <c r="O73" i="5"/>
  <c r="O43" i="5"/>
  <c r="O44" i="5" s="1"/>
  <c r="J6" i="3" s="1"/>
  <c r="O14" i="5"/>
  <c r="F30" i="5"/>
  <c r="F5" i="5"/>
  <c r="F15" i="5"/>
  <c r="O103" i="5"/>
  <c r="O13" i="5"/>
  <c r="F20" i="5"/>
  <c r="H6" i="3" l="1"/>
  <c r="H5" i="3"/>
  <c r="H4" i="3"/>
  <c r="H3" i="3"/>
  <c r="P98" i="8"/>
  <c r="P97" i="8"/>
  <c r="P96" i="8"/>
  <c r="P95" i="8"/>
  <c r="P94" i="8"/>
  <c r="P93" i="8"/>
  <c r="L92" i="8"/>
  <c r="O93" i="8" s="1"/>
  <c r="N98" i="8"/>
  <c r="N97" i="8"/>
  <c r="N96" i="8"/>
  <c r="N95" i="8"/>
  <c r="N94" i="8"/>
  <c r="N93" i="8"/>
  <c r="N63" i="8"/>
  <c r="P63" i="8"/>
  <c r="L93" i="8"/>
  <c r="O94" i="8" s="1"/>
  <c r="L94" i="8"/>
  <c r="Q93" i="8" s="1"/>
  <c r="L95" i="8"/>
  <c r="O95" i="8" s="1"/>
  <c r="L96" i="8"/>
  <c r="Q94" i="8" s="1"/>
  <c r="L97" i="8"/>
  <c r="O96" i="8" s="1"/>
  <c r="L98" i="8"/>
  <c r="Q95" i="8" s="1"/>
  <c r="L99" i="8"/>
  <c r="O97" i="8" s="1"/>
  <c r="L100" i="8"/>
  <c r="Q96" i="8" s="1"/>
  <c r="L101" i="8"/>
  <c r="O98" i="8" s="1"/>
  <c r="L102" i="8"/>
  <c r="Q97" i="8" s="1"/>
  <c r="L103" i="8"/>
  <c r="L104" i="8"/>
  <c r="Q98" i="8" s="1"/>
  <c r="L105" i="8"/>
  <c r="L65" i="8"/>
  <c r="O63" i="8" s="1"/>
  <c r="N64" i="8"/>
  <c r="L67" i="8"/>
  <c r="O64" i="8" s="1"/>
  <c r="L68" i="8"/>
  <c r="L69" i="8"/>
  <c r="L70" i="8"/>
  <c r="L71" i="8"/>
  <c r="L72" i="8"/>
  <c r="L73" i="8"/>
  <c r="L74" i="8"/>
  <c r="L75" i="8"/>
  <c r="L76" i="8"/>
  <c r="L66" i="8"/>
  <c r="Q63" i="8" s="1"/>
  <c r="N32" i="8"/>
  <c r="L34" i="8"/>
  <c r="O32" i="8" s="1"/>
  <c r="L19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35" i="8"/>
  <c r="N2" i="8"/>
  <c r="L4" i="8"/>
  <c r="O2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5" i="8"/>
  <c r="D40" i="8"/>
  <c r="D41" i="8"/>
  <c r="D39" i="8"/>
  <c r="E34" i="8"/>
  <c r="D35" i="8"/>
  <c r="D36" i="8"/>
  <c r="D34" i="8"/>
  <c r="D30" i="8"/>
  <c r="D31" i="8"/>
  <c r="D29" i="8"/>
  <c r="E29" i="8" s="1"/>
  <c r="F24" i="8"/>
  <c r="E24" i="8"/>
  <c r="D26" i="8"/>
  <c r="D25" i="8"/>
  <c r="D20" i="8"/>
  <c r="D21" i="8"/>
  <c r="D19" i="8"/>
  <c r="D15" i="8"/>
  <c r="D16" i="8"/>
  <c r="D14" i="8"/>
  <c r="D10" i="8"/>
  <c r="D11" i="8"/>
  <c r="D9" i="8"/>
  <c r="D5" i="8"/>
  <c r="D6" i="8"/>
  <c r="D4" i="8"/>
  <c r="O102" i="8" l="1"/>
  <c r="D23" i="8"/>
  <c r="B6" i="3"/>
  <c r="Q66" i="8" l="1"/>
  <c r="Q65" i="8"/>
  <c r="O66" i="8"/>
  <c r="Q64" i="8"/>
  <c r="Q67" i="8"/>
  <c r="P67" i="8"/>
  <c r="O68" i="8"/>
  <c r="N68" i="8"/>
  <c r="P66" i="8"/>
  <c r="O67" i="8"/>
  <c r="N67" i="8"/>
  <c r="P65" i="8"/>
  <c r="N66" i="8"/>
  <c r="P64" i="8"/>
  <c r="O65" i="8"/>
  <c r="N65" i="8"/>
  <c r="Q39" i="8"/>
  <c r="Q38" i="8"/>
  <c r="Q37" i="8"/>
  <c r="O37" i="8"/>
  <c r="Q36" i="8"/>
  <c r="Q35" i="8"/>
  <c r="O35" i="8"/>
  <c r="P39" i="8"/>
  <c r="Q34" i="8"/>
  <c r="F39" i="8"/>
  <c r="E39" i="8"/>
  <c r="O39" i="8"/>
  <c r="N39" i="8"/>
  <c r="P38" i="8"/>
  <c r="O38" i="8"/>
  <c r="N38" i="8"/>
  <c r="P37" i="8"/>
  <c r="Q33" i="8"/>
  <c r="N37" i="8"/>
  <c r="P36" i="8"/>
  <c r="O36" i="8"/>
  <c r="N36" i="8"/>
  <c r="P35" i="8"/>
  <c r="Q32" i="8"/>
  <c r="N35" i="8"/>
  <c r="P34" i="8"/>
  <c r="F34" i="8"/>
  <c r="O34" i="8"/>
  <c r="N34" i="8"/>
  <c r="P33" i="8"/>
  <c r="O33" i="8"/>
  <c r="N33" i="8"/>
  <c r="P32" i="8"/>
  <c r="F29" i="8"/>
  <c r="F30" i="8" s="1"/>
  <c r="F19" i="8"/>
  <c r="E19" i="8"/>
  <c r="O9" i="8"/>
  <c r="Q8" i="8"/>
  <c r="F14" i="8"/>
  <c r="O7" i="8"/>
  <c r="Q6" i="8"/>
  <c r="O6" i="8"/>
  <c r="Q5" i="8"/>
  <c r="O5" i="8"/>
  <c r="Q9" i="8"/>
  <c r="P9" i="8"/>
  <c r="F9" i="8"/>
  <c r="N9" i="8"/>
  <c r="P8" i="8"/>
  <c r="O4" i="8"/>
  <c r="O8" i="8"/>
  <c r="N8" i="8"/>
  <c r="Q7" i="8"/>
  <c r="P7" i="8"/>
  <c r="Q3" i="8"/>
  <c r="N7" i="8"/>
  <c r="P6" i="8"/>
  <c r="N6" i="8"/>
  <c r="P5" i="8"/>
  <c r="N5" i="8"/>
  <c r="Q4" i="8"/>
  <c r="P4" i="8"/>
  <c r="N4" i="8"/>
  <c r="P3" i="8"/>
  <c r="N3" i="8"/>
  <c r="P2" i="8"/>
  <c r="O101" i="5"/>
  <c r="O100" i="5"/>
  <c r="D13" i="5"/>
  <c r="O40" i="5"/>
  <c r="O41" i="5"/>
  <c r="D28" i="5"/>
  <c r="O71" i="5"/>
  <c r="D3" i="5"/>
  <c r="E4" i="5"/>
  <c r="D18" i="5"/>
  <c r="N12" i="5"/>
  <c r="O11" i="5" s="1"/>
  <c r="E19" i="5"/>
  <c r="O12" i="5"/>
  <c r="L81" i="5"/>
  <c r="L82" i="5"/>
  <c r="L83" i="5"/>
  <c r="L84" i="5"/>
  <c r="L85" i="5"/>
  <c r="L86" i="5"/>
  <c r="L87" i="5"/>
  <c r="L88" i="5"/>
  <c r="L89" i="5"/>
  <c r="L90" i="5"/>
  <c r="L91" i="5"/>
  <c r="L92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P102" i="5"/>
  <c r="O102" i="5"/>
  <c r="Q99" i="5"/>
  <c r="P99" i="5"/>
  <c r="O99" i="5"/>
  <c r="N99" i="5"/>
  <c r="Q98" i="5"/>
  <c r="P98" i="5"/>
  <c r="O98" i="5"/>
  <c r="N98" i="5"/>
  <c r="Q97" i="5"/>
  <c r="P97" i="5"/>
  <c r="O97" i="5"/>
  <c r="N97" i="5"/>
  <c r="Q96" i="5"/>
  <c r="P96" i="5"/>
  <c r="O96" i="5"/>
  <c r="N96" i="5"/>
  <c r="Q95" i="5"/>
  <c r="P95" i="5"/>
  <c r="O95" i="5"/>
  <c r="N95" i="5"/>
  <c r="Q94" i="5"/>
  <c r="P94" i="5"/>
  <c r="O94" i="5"/>
  <c r="N94" i="5"/>
  <c r="Q93" i="5"/>
  <c r="P93" i="5"/>
  <c r="Q102" i="5" s="1"/>
  <c r="O93" i="5"/>
  <c r="N93" i="5"/>
  <c r="N102" i="5" s="1"/>
  <c r="O72" i="5"/>
  <c r="N72" i="5"/>
  <c r="O70" i="5" s="1"/>
  <c r="Q72" i="5"/>
  <c r="P72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Q12" i="5"/>
  <c r="Q8" i="5"/>
  <c r="Q7" i="5"/>
  <c r="Q6" i="5"/>
  <c r="Q5" i="5"/>
  <c r="Q4" i="5"/>
  <c r="Q3" i="5"/>
  <c r="Q2" i="5"/>
  <c r="P8" i="5"/>
  <c r="P7" i="5"/>
  <c r="P6" i="5"/>
  <c r="P5" i="5"/>
  <c r="P4" i="5"/>
  <c r="P3" i="5"/>
  <c r="P2" i="5"/>
  <c r="O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F20" i="8" l="1"/>
  <c r="B5" i="3"/>
  <c r="D18" i="8"/>
  <c r="Q2" i="8"/>
  <c r="P12" i="8" s="1"/>
  <c r="P42" i="8"/>
  <c r="F4" i="8"/>
  <c r="O3" i="8"/>
  <c r="E14" i="8"/>
  <c r="Q42" i="8"/>
  <c r="E9" i="8"/>
  <c r="D8" i="8" s="1"/>
  <c r="E4" i="8"/>
  <c r="O10" i="5"/>
  <c r="F5" i="8" l="1"/>
  <c r="D3" i="8"/>
  <c r="B3" i="3"/>
  <c r="F15" i="8"/>
  <c r="D13" i="8"/>
  <c r="B4" i="3"/>
  <c r="D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9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66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3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5" i="5"/>
  <c r="F39" i="5"/>
  <c r="E39" i="5"/>
  <c r="D40" i="5"/>
  <c r="D41" i="5"/>
  <c r="D39" i="5"/>
  <c r="F34" i="5"/>
  <c r="E34" i="5"/>
  <c r="D35" i="5"/>
  <c r="D36" i="5"/>
  <c r="D34" i="5"/>
  <c r="F29" i="5"/>
  <c r="E29" i="5"/>
  <c r="D30" i="5"/>
  <c r="D31" i="5"/>
  <c r="D29" i="5"/>
  <c r="F24" i="5"/>
  <c r="E24" i="5"/>
  <c r="D25" i="5"/>
  <c r="D26" i="5"/>
  <c r="D24" i="5"/>
  <c r="F19" i="5"/>
  <c r="D20" i="5"/>
  <c r="D21" i="5"/>
  <c r="D19" i="5"/>
  <c r="F14" i="5"/>
  <c r="E14" i="5"/>
  <c r="D15" i="5"/>
  <c r="D16" i="5"/>
  <c r="D14" i="5"/>
  <c r="F9" i="5"/>
  <c r="E9" i="5"/>
  <c r="D10" i="5"/>
  <c r="D11" i="5"/>
  <c r="D9" i="5"/>
  <c r="F4" i="5"/>
  <c r="D5" i="5"/>
  <c r="D4" i="5"/>
  <c r="B3" i="5" l="1"/>
  <c r="Q42" i="5" l="1"/>
  <c r="Q12" i="8" l="1"/>
  <c r="N42" i="8" l="1"/>
  <c r="C4" i="3" s="1"/>
  <c r="N12" i="8"/>
  <c r="C3" i="3" s="1"/>
  <c r="C5" i="3"/>
  <c r="Q102" i="8"/>
  <c r="O72" i="8"/>
  <c r="O70" i="8" s="1"/>
  <c r="N102" i="8"/>
  <c r="C6" i="3" s="1"/>
  <c r="O42" i="8"/>
  <c r="Q72" i="8"/>
  <c r="O12" i="8"/>
  <c r="O13" i="8" s="1"/>
  <c r="O14" i="8" s="1"/>
  <c r="D3" i="3" s="1"/>
  <c r="P72" i="8"/>
  <c r="O40" i="8" l="1"/>
  <c r="Q70" i="8"/>
  <c r="O103" i="8"/>
  <c r="O104" i="8" s="1"/>
  <c r="D6" i="3" s="1"/>
  <c r="O100" i="8"/>
  <c r="O101" i="8"/>
  <c r="O71" i="8"/>
  <c r="O73" i="8"/>
  <c r="Q71" i="8"/>
  <c r="O10" i="8"/>
  <c r="O43" i="8"/>
  <c r="D4" i="3" s="1"/>
  <c r="O11" i="8"/>
  <c r="O41" i="8"/>
  <c r="O74" i="8" l="1"/>
  <c r="D5" i="3" s="1"/>
  <c r="P102" i="8"/>
  <c r="N102" i="10" l="1"/>
  <c r="P12" i="10"/>
  <c r="O12" i="10"/>
  <c r="O13" i="10" s="1"/>
  <c r="O14" i="10" s="1"/>
  <c r="O102" i="10"/>
  <c r="O101" i="10"/>
  <c r="O103" i="10"/>
  <c r="O104" i="10"/>
  <c r="Q42" i="10"/>
  <c r="O100" i="10"/>
  <c r="Q72" i="10"/>
  <c r="P42" i="10"/>
  <c r="P72" i="10"/>
  <c r="Q70" i="10"/>
  <c r="Q71" i="10"/>
  <c r="O42" i="10"/>
  <c r="N42" i="10"/>
  <c r="O40" i="10"/>
  <c r="O43" i="10"/>
  <c r="O41" i="10"/>
  <c r="P102" i="10"/>
  <c r="O72" i="10"/>
  <c r="O44" i="10"/>
  <c r="Q12" i="10"/>
  <c r="O71" i="10"/>
  <c r="O73" i="10"/>
  <c r="O74" i="10"/>
  <c r="O70" i="10"/>
  <c r="O11" i="10" l="1"/>
  <c r="O10" i="10"/>
  <c r="T72" i="8" l="1"/>
  <c r="U72" i="8"/>
  <c r="Z18" i="11" l="1"/>
  <c r="T18" i="11"/>
  <c r="W18" i="11"/>
  <c r="Y18" i="11"/>
  <c r="S18" i="11"/>
  <c r="I3" i="3" s="1"/>
  <c r="X18" i="11"/>
  <c r="R18" i="11"/>
  <c r="Y12" i="11" l="1"/>
  <c r="Y13" i="11"/>
  <c r="Z13" i="11"/>
  <c r="Z12" i="11"/>
  <c r="X17" i="11"/>
  <c r="X19" i="11" s="1"/>
  <c r="X12" i="11"/>
  <c r="X13" i="11"/>
  <c r="Z17" i="11"/>
  <c r="Z19" i="11" s="1"/>
  <c r="Y17" i="11"/>
  <c r="Y19" i="11" s="1"/>
  <c r="W17" i="14" l="1"/>
  <c r="W19" i="14" s="1"/>
  <c r="W69" i="14"/>
  <c r="X18" i="14"/>
  <c r="P18" i="14"/>
  <c r="V18" i="14"/>
  <c r="V12" i="14" l="1"/>
  <c r="V13" i="14"/>
  <c r="X17" i="14"/>
  <c r="X19" i="14" s="1"/>
  <c r="X12" i="14"/>
  <c r="X13" i="14"/>
  <c r="V17" i="14"/>
  <c r="V19" i="14" s="1"/>
  <c r="X70" i="11"/>
  <c r="X69" i="14"/>
  <c r="R69" i="14"/>
  <c r="Q69" i="14"/>
  <c r="Z69" i="14"/>
  <c r="Y69" i="14"/>
  <c r="X65" i="11" l="1"/>
  <c r="X64" i="11"/>
  <c r="Z65" i="11"/>
  <c r="Z64" i="11"/>
  <c r="X68" i="14"/>
  <c r="X70" i="14" s="1"/>
  <c r="X64" i="14"/>
  <c r="X63" i="14"/>
  <c r="W68" i="14"/>
  <c r="W70" i="14" s="1"/>
  <c r="W64" i="14"/>
  <c r="W63" i="14"/>
  <c r="Z69" i="11"/>
  <c r="Z71" i="11" s="1"/>
  <c r="X69" i="11"/>
  <c r="X71" i="11" s="1"/>
  <c r="X122" i="11" l="1"/>
  <c r="X116" i="11" s="1"/>
  <c r="V122" i="11"/>
  <c r="Z122" i="11"/>
  <c r="Y122" i="11"/>
  <c r="X174" i="11"/>
  <c r="Z174" i="11"/>
  <c r="V174" i="11"/>
  <c r="X121" i="11" l="1"/>
  <c r="X123" i="11" s="1"/>
  <c r="X117" i="11"/>
  <c r="W122" i="11"/>
  <c r="W174" i="11"/>
  <c r="Y174" i="11"/>
  <c r="P42" i="5" l="1"/>
  <c r="Q122" i="11" l="1"/>
  <c r="W116" i="11" s="1"/>
  <c r="R174" i="11"/>
  <c r="X168" i="11" s="1"/>
  <c r="S174" i="11"/>
  <c r="Y169" i="11" s="1"/>
  <c r="P174" i="11"/>
  <c r="V169" i="11" s="1"/>
  <c r="T122" i="11"/>
  <c r="I5" i="3" s="1"/>
  <c r="Q174" i="11"/>
  <c r="W173" i="11" s="1"/>
  <c r="W175" i="11" s="1"/>
  <c r="S122" i="11"/>
  <c r="Y116" i="11" s="1"/>
  <c r="P122" i="11"/>
  <c r="V121" i="11" s="1"/>
  <c r="V123" i="11" s="1"/>
  <c r="Q70" i="11"/>
  <c r="W69" i="11" s="1"/>
  <c r="W71" i="11" s="1"/>
  <c r="P18" i="11"/>
  <c r="V13" i="11" s="1"/>
  <c r="S70" i="11"/>
  <c r="Y64" i="11" s="1"/>
  <c r="Q18" i="11"/>
  <c r="W12" i="11" s="1"/>
  <c r="P70" i="11"/>
  <c r="X173" i="11"/>
  <c r="X175" i="11" s="1"/>
  <c r="W168" i="11" l="1"/>
  <c r="W169" i="11"/>
  <c r="Z117" i="11"/>
  <c r="Z121" i="11"/>
  <c r="Z123" i="11" s="1"/>
  <c r="Z116" i="11"/>
  <c r="X169" i="11"/>
  <c r="Y121" i="11"/>
  <c r="Y123" i="11" s="1"/>
  <c r="Y168" i="11"/>
  <c r="V173" i="11"/>
  <c r="V175" i="11" s="1"/>
  <c r="Y117" i="11"/>
  <c r="Y173" i="11"/>
  <c r="Y175" i="11" s="1"/>
  <c r="V168" i="11"/>
  <c r="W117" i="11"/>
  <c r="W121" i="11"/>
  <c r="W123" i="11" s="1"/>
  <c r="Y65" i="11"/>
  <c r="V12" i="11"/>
  <c r="Y69" i="11"/>
  <c r="Y71" i="11" s="1"/>
  <c r="V17" i="11"/>
  <c r="V19" i="11" s="1"/>
  <c r="W64" i="11"/>
  <c r="W13" i="11"/>
  <c r="W17" i="11"/>
  <c r="W19" i="11" s="1"/>
  <c r="W65" i="11"/>
  <c r="V116" i="11"/>
  <c r="V117" i="11"/>
  <c r="T174" i="11"/>
  <c r="Z169" i="11" s="1"/>
  <c r="V70" i="11"/>
  <c r="V65" i="11" s="1"/>
  <c r="Z173" i="11" l="1"/>
  <c r="Z175" i="11" s="1"/>
  <c r="Z168" i="11"/>
  <c r="V64" i="11"/>
  <c r="I6" i="3"/>
  <c r="V69" i="11"/>
  <c r="V71" i="11" s="1"/>
  <c r="Z63" i="14"/>
  <c r="Z18" i="14"/>
  <c r="Y18" i="14"/>
  <c r="S69" i="14"/>
  <c r="F4" i="3" s="1"/>
  <c r="V69" i="14"/>
  <c r="V64" i="14" s="1"/>
  <c r="Y13" i="14" l="1"/>
  <c r="Z17" i="14"/>
  <c r="Z19" i="14" s="1"/>
  <c r="Y68" i="14"/>
  <c r="Y70" i="14" s="1"/>
  <c r="Z12" i="14"/>
  <c r="V68" i="14"/>
  <c r="V70" i="14" s="1"/>
  <c r="Y12" i="14"/>
  <c r="Z68" i="14"/>
  <c r="Z70" i="14" s="1"/>
  <c r="F3" i="3"/>
  <c r="Z64" i="14"/>
  <c r="Y64" i="14"/>
  <c r="Y17" i="14"/>
  <c r="Y19" i="14" s="1"/>
  <c r="Z13" i="14"/>
  <c r="Y63" i="14"/>
  <c r="V63" i="14"/>
</calcChain>
</file>

<file path=xl/sharedStrings.xml><?xml version="1.0" encoding="utf-8"?>
<sst xmlns="http://schemas.openxmlformats.org/spreadsheetml/2006/main" count="294" uniqueCount="77">
  <si>
    <t>Temp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</si>
  <si>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</si>
  <si>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</si>
  <si>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</si>
  <si>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</si>
  <si>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</si>
  <si>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</si>
  <si>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</si>
  <si>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</si>
  <si>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</si>
  <si>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</si>
  <si>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</si>
  <si>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</si>
  <si>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</si>
  <si>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</si>
  <si>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</si>
  <si>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</si>
  <si>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</si>
  <si>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</si>
  <si>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</si>
  <si>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</si>
  <si>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</si>
  <si>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</si>
  <si>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</si>
  <si>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</si>
  <si>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M</t>
  </si>
  <si>
    <t>B</t>
  </si>
  <si>
    <t>Qpulse Width</t>
  </si>
  <si>
    <t>Qpusle Frequence</t>
  </si>
  <si>
    <t>Slope(DC)</t>
  </si>
  <si>
    <t>DC</t>
  </si>
  <si>
    <t>HP drop</t>
  </si>
  <si>
    <t>100(ns)</t>
  </si>
  <si>
    <t>150(ns)</t>
  </si>
  <si>
    <t>Hp Drop</t>
  </si>
  <si>
    <t>ipb1-29b He HPdrop/DC(CoreQ)Power</t>
  </si>
  <si>
    <t>sri-ipb2-27b H2 HPdrop/DC(CoreQ)Power</t>
  </si>
  <si>
    <t>Slope(Q)</t>
  </si>
  <si>
    <t>COP</t>
  </si>
  <si>
    <t>ipb1-29b-he</t>
  </si>
  <si>
    <t>QL</t>
  </si>
  <si>
    <t>QF</t>
  </si>
  <si>
    <t>InT1</t>
  </si>
  <si>
    <t>InT2</t>
  </si>
  <si>
    <t>OutT1</t>
  </si>
  <si>
    <t>OutT2</t>
  </si>
  <si>
    <t>hpError</t>
  </si>
  <si>
    <t>tempError</t>
  </si>
  <si>
    <t>coreQPowError</t>
  </si>
  <si>
    <t>InT1Error</t>
  </si>
  <si>
    <t>OutT1Error</t>
  </si>
  <si>
    <t>Qpower</t>
  </si>
  <si>
    <t>HE</t>
  </si>
  <si>
    <t>H2</t>
  </si>
  <si>
    <t>He-H2</t>
  </si>
  <si>
    <t>Q</t>
  </si>
  <si>
    <t>250-Q-1000(ns)</t>
  </si>
  <si>
    <t>250-Q-500(ns)</t>
  </si>
  <si>
    <t>250-Q-300(ns)</t>
  </si>
  <si>
    <t>250-Q-150(ns)</t>
  </si>
  <si>
    <t>250-Q-100(ns)</t>
  </si>
  <si>
    <t>150-Q-1000(ns)</t>
  </si>
  <si>
    <t>150-Q-500(ns)</t>
  </si>
  <si>
    <t>150-Q-300(ns)</t>
  </si>
  <si>
    <t>150-Q-150(ns)</t>
  </si>
  <si>
    <t>150-Q-100(ns)</t>
  </si>
  <si>
    <t>Hpdrop, qPow=30</t>
  </si>
  <si>
    <t>Hpdrop, qPow=35</t>
  </si>
  <si>
    <t>Hpdrop, qPow=40</t>
  </si>
  <si>
    <t>Hpdrop, qPow=45</t>
  </si>
  <si>
    <t>Hpdrop, qPow=50</t>
  </si>
  <si>
    <t>coreQPow, qPow=30</t>
  </si>
  <si>
    <t>coreQPow, qPow=35</t>
  </si>
  <si>
    <t>coreQPow, qPow=40</t>
  </si>
  <si>
    <t>coreQPow, qPow=45</t>
  </si>
  <si>
    <t>coreQPow, qPow=50</t>
  </si>
  <si>
    <t>ipb1-30b He HPdrop/DC(CoreQ)Power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</si>
</sst>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75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14" fillId="0" borderId="0" xfId="0" applyNumberFormat="1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14" fillId="34" borderId="0" xfId="0" applyNumberFormat="1" applyFont="1" applyFill="1"/>
    <xf numFmtId="0" fontId="14" fillId="0" borderId="0" xfId="0" applyFont="1"/>
    <xf numFmtId="0" fontId="0" fillId="0" borderId="14" xfId="0" applyFill="1" applyBorder="1" applyAlignment="1">
      <alignment horizontal="center"/>
    </xf>
    <xf numFmtId="2" fontId="20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0" fillId="34" borderId="0" xfId="0" applyNumberFormat="1" applyFill="1"/>
    <xf numFmtId="0" fontId="0" fillId="34" borderId="0" xfId="0" applyFill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2" fontId="0" fillId="38" borderId="0" xfId="0" applyNumberFormat="1" applyFill="1"/>
    <xf numFmtId="1" fontId="14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0" fontId="21" fillId="0" borderId="0" xfId="0" applyFont="1"/>
    <xf numFmtId="2" fontId="21" fillId="0" borderId="0" xfId="0" applyNumberFormat="1" applyFont="1" applyFill="1"/>
    <xf numFmtId="1" fontId="21" fillId="0" borderId="0" xfId="0" applyNumberFormat="1" applyFont="1" applyFill="1"/>
    <xf numFmtId="2" fontId="22" fillId="0" borderId="0" xfId="0" applyNumberFormat="1" applyFont="1" applyFill="1"/>
    <xf numFmtId="2" fontId="21" fillId="33" borderId="0" xfId="0" applyNumberFormat="1" applyFont="1" applyFill="1"/>
    <xf numFmtId="2" fontId="21" fillId="40" borderId="0" xfId="0" applyNumberFormat="1" applyFont="1" applyFill="1"/>
    <xf numFmtId="2" fontId="23" fillId="39" borderId="0" xfId="0" applyNumberFormat="1" applyFont="1" applyFill="1"/>
    <xf numFmtId="2" fontId="22" fillId="38" borderId="0" xfId="0" applyNumberFormat="1" applyFont="1" applyFill="1"/>
    <xf numFmtId="2" fontId="21" fillId="37" borderId="0" xfId="0" applyNumberFormat="1" applyFont="1" applyFill="1"/>
    <xf numFmtId="2" fontId="21" fillId="39" borderId="0" xfId="0" applyNumberFormat="1" applyFont="1" applyFill="1"/>
    <xf numFmtId="22" fontId="21" fillId="0" borderId="0" xfId="0" applyNumberFormat="1" applyFont="1"/>
    <xf numFmtId="2" fontId="21" fillId="36" borderId="0" xfId="0" applyNumberFormat="1" applyFont="1" applyFill="1"/>
    <xf numFmtId="2" fontId="23" fillId="38" borderId="0" xfId="0" applyNumberFormat="1" applyFont="1" applyFill="1"/>
    <xf numFmtId="2" fontId="21" fillId="38" borderId="0" xfId="0" applyNumberFormat="1" applyFont="1" applyFill="1"/>
    <xf numFmtId="2" fontId="21" fillId="34" borderId="0" xfId="0" applyNumberFormat="1" applyFont="1" applyFill="1"/>
    <xf numFmtId="2" fontId="23" fillId="34" borderId="0" xfId="0" applyNumberFormat="1" applyFont="1" applyFill="1"/>
    <xf numFmtId="2" fontId="23" fillId="0" borderId="0" xfId="0" applyNumberFormat="1" applyFont="1"/>
    <xf numFmtId="2" fontId="23" fillId="0" borderId="0" xfId="0" applyNumberFormat="1" applyFont="1" applyFill="1"/>
    <xf numFmtId="1" fontId="21" fillId="33" borderId="0" xfId="0" applyNumberFormat="1" applyFont="1" applyFill="1"/>
    <xf numFmtId="1" fontId="21" fillId="40" borderId="0" xfId="0" applyNumberFormat="1" applyFont="1" applyFill="1"/>
    <xf numFmtId="1" fontId="21" fillId="39" borderId="0" xfId="0" applyNumberFormat="1" applyFont="1" applyFill="1"/>
    <xf numFmtId="1" fontId="22" fillId="38" borderId="0" xfId="0" applyNumberFormat="1" applyFont="1" applyFill="1"/>
    <xf numFmtId="1" fontId="21" fillId="37" borderId="0" xfId="0" applyNumberFormat="1" applyFont="1" applyFill="1"/>
    <xf numFmtId="1" fontId="22" fillId="0" borderId="0" xfId="0" applyNumberFormat="1" applyFont="1" applyFill="1"/>
    <xf numFmtId="0" fontId="22" fillId="0" borderId="0" xfId="0" applyFont="1" applyFill="1"/>
    <xf numFmtId="0" fontId="21" fillId="33" borderId="0" xfId="0" applyFont="1" applyFill="1"/>
    <xf numFmtId="2" fontId="22" fillId="33" borderId="0" xfId="0" applyNumberFormat="1" applyFont="1" applyFill="1"/>
    <xf numFmtId="0" fontId="21" fillId="40" borderId="0" xfId="0" applyFont="1" applyFill="1"/>
    <xf numFmtId="2" fontId="22" fillId="40" borderId="0" xfId="0" applyNumberFormat="1" applyFont="1" applyFill="1"/>
    <xf numFmtId="0" fontId="21" fillId="39" borderId="0" xfId="0" applyFont="1" applyFill="1"/>
    <xf numFmtId="2" fontId="22" fillId="39" borderId="0" xfId="0" applyNumberFormat="1" applyFont="1" applyFill="1"/>
    <xf numFmtId="2" fontId="23" fillId="37" borderId="0" xfId="0" applyNumberFormat="1" applyFont="1" applyFill="1"/>
    <xf numFmtId="0" fontId="21" fillId="38" borderId="0" xfId="0" applyFont="1" applyFill="1"/>
    <xf numFmtId="0" fontId="21" fillId="37" borderId="0" xfId="0" applyFont="1" applyFill="1"/>
    <xf numFmtId="2" fontId="22" fillId="37" borderId="0" xfId="0" applyNumberFormat="1" applyFont="1" applyFill="1"/>
    <xf numFmtId="0" fontId="21" fillId="0" borderId="0" xfId="0" applyFont="1" applyFill="1"/>
    <xf numFmtId="2" fontId="23" fillId="33" borderId="0" xfId="0" applyNumberFormat="1" applyFont="1" applyFill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9C9"/>
      <color rgb="FFFF9B9B"/>
      <color rgb="FFFF5D5D"/>
      <color rgb="FFFF1919"/>
      <color rgb="FFD3E1ED"/>
      <color rgb="FF9CBB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HPdrop/DC(coreQ)Power</a:t>
            </a:r>
            <a:r>
              <a:rPr lang="en-US" baseline="0"/>
              <a:t> vs. Temperature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562589329799122E-2"/>
          <c:y val="0.10250542051808743"/>
          <c:w val="0.86006885778953746"/>
          <c:h val="0.79145726349423706"/>
        </c:manualLayout>
      </c:layout>
      <c:scatterChart>
        <c:scatterStyle val="smoothMarker"/>
        <c:varyColors val="0"/>
        <c:ser>
          <c:idx val="2"/>
          <c:order val="0"/>
          <c:tx>
            <c:v>ipb2-27b-h2-Q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Summary!$I$3:$I$6</c:f>
              <c:numCache>
                <c:formatCode>0.00</c:formatCode>
                <c:ptCount val="4"/>
                <c:pt idx="0">
                  <c:v>0.59860555881470379</c:v>
                </c:pt>
                <c:pt idx="1">
                  <c:v>0.80154909521935014</c:v>
                </c:pt>
                <c:pt idx="2">
                  <c:v>0.89116470460640163</c:v>
                </c:pt>
                <c:pt idx="3">
                  <c:v>0.65401619361564189</c:v>
                </c:pt>
              </c:numCache>
            </c:numRef>
          </c:yVal>
          <c:smooth val="1"/>
        </c:ser>
        <c:ser>
          <c:idx val="1"/>
          <c:order val="1"/>
          <c:tx>
            <c:v>ipb1-29b-he-Q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Summary!$C$3:$C$6</c:f>
              <c:numCache>
                <c:formatCode>0.00</c:formatCode>
                <c:ptCount val="4"/>
                <c:pt idx="0">
                  <c:v>0.52625921958546662</c:v>
                </c:pt>
                <c:pt idx="1">
                  <c:v>0.63175738573900897</c:v>
                </c:pt>
                <c:pt idx="2">
                  <c:v>0.70437181879318889</c:v>
                </c:pt>
                <c:pt idx="3">
                  <c:v>0.60830900991946524</c:v>
                </c:pt>
              </c:numCache>
            </c:numRef>
          </c:yVal>
          <c:smooth val="1"/>
        </c:ser>
        <c:ser>
          <c:idx val="5"/>
          <c:order val="2"/>
          <c:tx>
            <c:v>ipb2-27b-h2-DC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</c:numCache>
            </c:numRef>
          </c:xVal>
          <c:yVal>
            <c:numRef>
              <c:f>Summary!$H$3:$H$8</c:f>
              <c:numCache>
                <c:formatCode>0.00</c:formatCode>
                <c:ptCount val="6"/>
                <c:pt idx="0">
                  <c:v>0.41082546981203838</c:v>
                </c:pt>
                <c:pt idx="1">
                  <c:v>0.47860005792078941</c:v>
                </c:pt>
                <c:pt idx="2">
                  <c:v>0.50862730384940913</c:v>
                </c:pt>
                <c:pt idx="3">
                  <c:v>0.55825119380689459</c:v>
                </c:pt>
                <c:pt idx="4">
                  <c:v>0.57693540855679315</c:v>
                </c:pt>
                <c:pt idx="5">
                  <c:v>0.58076634683883621</c:v>
                </c:pt>
              </c:numCache>
            </c:numRef>
          </c:yVal>
          <c:smooth val="1"/>
        </c:ser>
        <c:ser>
          <c:idx val="4"/>
          <c:order val="3"/>
          <c:tx>
            <c:v>ipb1-29b-he-DC</c:v>
          </c:tx>
          <c:spPr>
            <a:ln>
              <a:prstDash val="dash"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Summary!$A$3:$A$8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</c:numCache>
            </c:numRef>
          </c:xVal>
          <c:yVal>
            <c:numRef>
              <c:f>Summary!$B$3:$B$8</c:f>
              <c:numCache>
                <c:formatCode>0.00</c:formatCode>
                <c:ptCount val="6"/>
                <c:pt idx="0">
                  <c:v>0.49163676459044392</c:v>
                </c:pt>
                <c:pt idx="1">
                  <c:v>0.54381480016859618</c:v>
                </c:pt>
                <c:pt idx="2">
                  <c:v>0.55575524747672289</c:v>
                </c:pt>
                <c:pt idx="3">
                  <c:v>0.59043911356022083</c:v>
                </c:pt>
                <c:pt idx="4">
                  <c:v>0.58536410306123443</c:v>
                </c:pt>
                <c:pt idx="5">
                  <c:v>0.59434790825157446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2176"/>
        <c:axId val="260242752"/>
      </c:scatterChart>
      <c:valAx>
        <c:axId val="26024217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5937475637327513"/>
              <c:y val="0.92790387614591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60242752"/>
        <c:crosses val="autoZero"/>
        <c:crossBetween val="midCat"/>
      </c:valAx>
      <c:valAx>
        <c:axId val="260242752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Hpdrop/DC(coreQ)Power</a:t>
                </a:r>
              </a:p>
            </c:rich>
          </c:tx>
          <c:layout>
            <c:manualLayout>
              <c:xMode val="edge"/>
              <c:yMode val="edge"/>
              <c:x val="2.1880150523353258E-2"/>
              <c:y val="2.80376827896513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602421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5387951720226"/>
          <c:y val="0.10882034806184451"/>
          <c:w val="0.19209287103170783"/>
          <c:h val="0.3616583626399901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IPB1-30b-He-250C</a:t>
            </a:r>
          </a:p>
        </c:rich>
      </c:tx>
      <c:layout>
        <c:manualLayout>
          <c:xMode val="edge"/>
          <c:yMode val="edge"/>
          <c:x val="0.11420935412026724"/>
          <c:y val="0.140762463343108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848639074348469E-2"/>
          <c:y val="0.12111483132057176"/>
          <c:w val="0.83865948827666037"/>
          <c:h val="0.78686801979664567"/>
        </c:manualLayout>
      </c:layout>
      <c:scatterChart>
        <c:scatterStyle val="lineMarker"/>
        <c:varyColors val="0"/>
        <c:ser>
          <c:idx val="5"/>
          <c:order val="0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9">
                  <c:v>12</c:v>
                </c:pt>
                <c:pt idx="10">
                  <c:v>0</c:v>
                </c:pt>
              </c:numCache>
            </c:numRef>
          </c:xVal>
          <c:yVal>
            <c:numRef>
              <c:f>'ipb1-30b-he1113'!$Y$54:$Y$64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9">
                  <c:v>7.6544218970115416</c:v>
                </c:pt>
                <c:pt idx="10">
                  <c:v>3.1631804134537589E-3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64672"/>
        <c:axId val="347586560"/>
      </c:scatterChart>
      <c:valAx>
        <c:axId val="347364672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7586560"/>
        <c:crosses val="autoZero"/>
        <c:crossBetween val="midCat"/>
      </c:valAx>
      <c:valAx>
        <c:axId val="34758656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36467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8.9115853836755923E-2"/>
          <c:y val="0.28079125006734856"/>
          <c:w val="0.40188204759483009"/>
          <c:h val="0.2748205447926047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IPB1-30b-He-150C</a:t>
            </a:r>
          </a:p>
        </c:rich>
      </c:tx>
      <c:layout>
        <c:manualLayout>
          <c:xMode val="edge"/>
          <c:yMode val="edge"/>
          <c:x val="0.10739571616047995"/>
          <c:y val="9.18583883911062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384855977772219E-2"/>
          <c:y val="7.4903543307086609E-2"/>
          <c:w val="0.84752835583052122"/>
          <c:h val="0.84154790026246717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88864"/>
        <c:axId val="347589440"/>
      </c:scatterChart>
      <c:valAx>
        <c:axId val="347588864"/>
        <c:scaling>
          <c:orientation val="minMax"/>
          <c:max val="12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7589440"/>
        <c:crosses val="autoZero"/>
        <c:crossBetween val="midCat"/>
      </c:valAx>
      <c:valAx>
        <c:axId val="34758944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58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5217707161604798E-2"/>
          <c:y val="0.25178740157480317"/>
          <c:w val="0.37033886389201348"/>
          <c:h val="0.306774569845436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9.010984104439046E-2"/>
          <c:w val="0.86538549476200954"/>
          <c:h val="0.83268797558994045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'sri-ipb2-h21113'!$C$3:$C$6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'sri-ipb2-h21113'!$D$3:$D$6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'sri-ipb2-h21113'!$Y$1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'sri-ipb2-h21113'!$S$2:$S$13</c:f>
              <c:numCache>
                <c:formatCode>0.00</c:formatCode>
                <c:ptCount val="12"/>
                <c:pt idx="0">
                  <c:v>1.9129657931034501</c:v>
                </c:pt>
                <c:pt idx="1">
                  <c:v>1.91518320689655</c:v>
                </c:pt>
                <c:pt idx="2">
                  <c:v>2.2599186896551702</c:v>
                </c:pt>
                <c:pt idx="3">
                  <c:v>2.27805496551724</c:v>
                </c:pt>
                <c:pt idx="4">
                  <c:v>2.62621062068966</c:v>
                </c:pt>
                <c:pt idx="5">
                  <c:v>2.6308457586206901</c:v>
                </c:pt>
                <c:pt idx="6">
                  <c:v>2.97850231034483</c:v>
                </c:pt>
                <c:pt idx="7">
                  <c:v>2.9821877931034502</c:v>
                </c:pt>
                <c:pt idx="8">
                  <c:v>3.3259765172413802</c:v>
                </c:pt>
                <c:pt idx="9">
                  <c:v>3.3327958620689699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'sri-ipb2-h21113'!$Y$2:$Y$13</c:f>
              <c:numCache>
                <c:formatCode>0.00</c:formatCode>
                <c:ptCount val="12"/>
                <c:pt idx="0">
                  <c:v>1.1036731379310307</c:v>
                </c:pt>
                <c:pt idx="1">
                  <c:v>1.0960586206896501</c:v>
                </c:pt>
                <c:pt idx="2">
                  <c:v>1.3280493448275799</c:v>
                </c:pt>
                <c:pt idx="3">
                  <c:v>1.3405854482758492</c:v>
                </c:pt>
                <c:pt idx="4">
                  <c:v>1.52992699999999</c:v>
                </c:pt>
                <c:pt idx="5">
                  <c:v>1.5515030344827503</c:v>
                </c:pt>
                <c:pt idx="6">
                  <c:v>1.7380898620689598</c:v>
                </c:pt>
                <c:pt idx="7">
                  <c:v>1.7470016206896499</c:v>
                </c:pt>
                <c:pt idx="8">
                  <c:v>1.9560023448275796</c:v>
                </c:pt>
                <c:pt idx="9">
                  <c:v>1.9621726551724104</c:v>
                </c:pt>
                <c:pt idx="10">
                  <c:v>7.1483234611549218</c:v>
                </c:pt>
                <c:pt idx="11">
                  <c:v>-3.4943244621522984E-2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91744"/>
        <c:axId val="347592320"/>
      </c:scatterChart>
      <c:valAx>
        <c:axId val="347591744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7592320"/>
        <c:crosses val="autoZero"/>
        <c:crossBetween val="midCat"/>
      </c:valAx>
      <c:valAx>
        <c:axId val="347592320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591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7730361829771277"/>
          <c:h val="0.262071759758578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'sri-ipb2-h21113'!$C$13:$C$16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'sri-ipb2-h21113'!$D$13:$D$16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'sri-ipb2-h21113'!$T$54:$T$63</c:f>
              <c:numCache>
                <c:formatCode>0.00</c:formatCode>
                <c:ptCount val="10"/>
                <c:pt idx="0">
                  <c:v>2.7774944482758599</c:v>
                </c:pt>
                <c:pt idx="1">
                  <c:v>2.7685601034482801</c:v>
                </c:pt>
                <c:pt idx="2">
                  <c:v>3.26372755172414</c:v>
                </c:pt>
                <c:pt idx="3">
                  <c:v>3.27629189655172</c:v>
                </c:pt>
                <c:pt idx="4">
                  <c:v>3.7881691379310301</c:v>
                </c:pt>
                <c:pt idx="5">
                  <c:v>3.7885937241379302</c:v>
                </c:pt>
                <c:pt idx="6">
                  <c:v>4.3252515862068996</c:v>
                </c:pt>
                <c:pt idx="7">
                  <c:v>4.3223896551724099</c:v>
                </c:pt>
                <c:pt idx="8">
                  <c:v>4.8229455862068997</c:v>
                </c:pt>
                <c:pt idx="9">
                  <c:v>4.8255425172413799</c:v>
                </c:pt>
              </c:numCache>
            </c:numRef>
          </c:xVal>
          <c:yVal>
            <c:numRef>
              <c:f>'sri-ipb2-h21113'!$Z$54:$Z$63</c:f>
              <c:numCache>
                <c:formatCode>0.00</c:formatCode>
                <c:ptCount val="10"/>
                <c:pt idx="0">
                  <c:v>2.1484604827586011</c:v>
                </c:pt>
                <c:pt idx="1">
                  <c:v>2.1393314827585996</c:v>
                </c:pt>
                <c:pt idx="2">
                  <c:v>2.5318684482758016</c:v>
                </c:pt>
                <c:pt idx="3">
                  <c:v>2.536693172413802</c:v>
                </c:pt>
                <c:pt idx="4">
                  <c:v>2.9639708620689014</c:v>
                </c:pt>
                <c:pt idx="5">
                  <c:v>2.9676096551723994</c:v>
                </c:pt>
                <c:pt idx="6">
                  <c:v>3.4023665172413011</c:v>
                </c:pt>
                <c:pt idx="7">
                  <c:v>3.3824233448276004</c:v>
                </c:pt>
                <c:pt idx="8">
                  <c:v>3.7873836551724001</c:v>
                </c:pt>
                <c:pt idx="9">
                  <c:v>3.7750835172413009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85152"/>
        <c:axId val="347185728"/>
      </c:scatterChart>
      <c:valAx>
        <c:axId val="34718515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7185728"/>
        <c:crosses val="autoZero"/>
        <c:crossBetween val="midCat"/>
      </c:valAx>
      <c:valAx>
        <c:axId val="34718572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18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'sri-ipb2-h21113'!$D$18:$D$21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'sri-ipb2-h21113'!$P$106:$P$117</c:f>
              <c:numCache>
                <c:formatCode>0.00</c:formatCode>
                <c:ptCount val="12"/>
                <c:pt idx="0">
                  <c:v>1.65416724137931</c:v>
                </c:pt>
                <c:pt idx="1">
                  <c:v>1.6304485172413801</c:v>
                </c:pt>
                <c:pt idx="2">
                  <c:v>1.9416083103448301</c:v>
                </c:pt>
                <c:pt idx="3">
                  <c:v>1.9360516206896601</c:v>
                </c:pt>
                <c:pt idx="4">
                  <c:v>2.2060082758620698</c:v>
                </c:pt>
                <c:pt idx="5">
                  <c:v>2.2393261379310299</c:v>
                </c:pt>
                <c:pt idx="6">
                  <c:v>2.5133651724137902</c:v>
                </c:pt>
                <c:pt idx="7">
                  <c:v>2.4904303103448302</c:v>
                </c:pt>
                <c:pt idx="8">
                  <c:v>2.7791772068965499</c:v>
                </c:pt>
                <c:pt idx="9">
                  <c:v>2.7950717241379301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'sri-ipb2-h21113'!$V$106:$V$117</c:f>
              <c:numCache>
                <c:formatCode>0.00</c:formatCode>
                <c:ptCount val="12"/>
                <c:pt idx="0">
                  <c:v>1.5105290344828006</c:v>
                </c:pt>
                <c:pt idx="1">
                  <c:v>1.5588584827585983</c:v>
                </c:pt>
                <c:pt idx="2">
                  <c:v>1.8023854827585986</c:v>
                </c:pt>
                <c:pt idx="3">
                  <c:v>1.7788116896551998</c:v>
                </c:pt>
                <c:pt idx="4">
                  <c:v>2.0728167586207</c:v>
                </c:pt>
                <c:pt idx="5">
                  <c:v>2.0900686551723986</c:v>
                </c:pt>
                <c:pt idx="6">
                  <c:v>2.3300123448276011</c:v>
                </c:pt>
                <c:pt idx="7">
                  <c:v>2.3290538965516987</c:v>
                </c:pt>
                <c:pt idx="8">
                  <c:v>2.6364084137930988</c:v>
                </c:pt>
                <c:pt idx="9">
                  <c:v>2.6322880689655008</c:v>
                </c:pt>
                <c:pt idx="10">
                  <c:v>11.568446447783579</c:v>
                </c:pt>
                <c:pt idx="11">
                  <c:v>6.2599085343056693E-2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'sri-ipb2-h21113'!$T$106:$T$116</c:f>
              <c:numCache>
                <c:formatCode>0.00</c:formatCode>
                <c:ptCount val="11"/>
                <c:pt idx="0">
                  <c:v>3.1057911034482699</c:v>
                </c:pt>
                <c:pt idx="1">
                  <c:v>3.1066829999999999</c:v>
                </c:pt>
                <c:pt idx="2">
                  <c:v>3.6771930344827601</c:v>
                </c:pt>
                <c:pt idx="3">
                  <c:v>3.6819376551724199</c:v>
                </c:pt>
                <c:pt idx="4">
                  <c:v>4.2639294482758601</c:v>
                </c:pt>
                <c:pt idx="5">
                  <c:v>4.23897396551724</c:v>
                </c:pt>
                <c:pt idx="6">
                  <c:v>4.8777269655172404</c:v>
                </c:pt>
                <c:pt idx="7">
                  <c:v>4.8938186206896601</c:v>
                </c:pt>
                <c:pt idx="8">
                  <c:v>5.4084913103448304</c:v>
                </c:pt>
                <c:pt idx="9">
                  <c:v>5.3977082758620698</c:v>
                </c:pt>
                <c:pt idx="10">
                  <c:v>12</c:v>
                </c:pt>
              </c:numCache>
            </c:numRef>
          </c:xVal>
          <c:yVal>
            <c:numRef>
              <c:f>'sri-ipb2-h21113'!$Z$106:$Z$116</c:f>
              <c:numCache>
                <c:formatCode>0.00</c:formatCode>
                <c:ptCount val="11"/>
                <c:pt idx="0">
                  <c:v>2.7048000689655005</c:v>
                </c:pt>
                <c:pt idx="1">
                  <c:v>2.7028056206896984</c:v>
                </c:pt>
                <c:pt idx="2">
                  <c:v>3.2015344137930981</c:v>
                </c:pt>
                <c:pt idx="3">
                  <c:v>3.1897153448276008</c:v>
                </c:pt>
                <c:pt idx="4">
                  <c:v>3.7394294827585988</c:v>
                </c:pt>
                <c:pt idx="5">
                  <c:v>3.7374594482758994</c:v>
                </c:pt>
                <c:pt idx="6">
                  <c:v>4.2823478275862001</c:v>
                </c:pt>
                <c:pt idx="7">
                  <c:v>4.2588552758620999</c:v>
                </c:pt>
                <c:pt idx="8">
                  <c:v>4.7536887931034997</c:v>
                </c:pt>
                <c:pt idx="9">
                  <c:v>4.749694655172398</c:v>
                </c:pt>
                <c:pt idx="10">
                  <c:v>10.617825688686558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88032"/>
        <c:axId val="347188608"/>
      </c:scatterChart>
      <c:valAx>
        <c:axId val="34718803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7188608"/>
        <c:crosses val="autoZero"/>
        <c:crossBetween val="midCat"/>
      </c:valAx>
      <c:valAx>
        <c:axId val="34718860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188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'sri-ipb2-h21113'!$D$28:$D$31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'sri-ipb2-h21113'!$P$158:$P$169</c:f>
              <c:numCache>
                <c:formatCode>0.00</c:formatCode>
                <c:ptCount val="12"/>
                <c:pt idx="0">
                  <c:v>1.8197487931034499</c:v>
                </c:pt>
                <c:pt idx="1">
                  <c:v>1.7344114482758599</c:v>
                </c:pt>
                <c:pt idx="2">
                  <c:v>2.0651773793103398</c:v>
                </c:pt>
                <c:pt idx="3">
                  <c:v>2.11574165517241</c:v>
                </c:pt>
                <c:pt idx="4">
                  <c:v>2.3285255862068999</c:v>
                </c:pt>
                <c:pt idx="5">
                  <c:v>2.4278760689655199</c:v>
                </c:pt>
                <c:pt idx="6">
                  <c:v>2.6348323793103501</c:v>
                </c:pt>
                <c:pt idx="7">
                  <c:v>2.72451248275862</c:v>
                </c:pt>
                <c:pt idx="8">
                  <c:v>3.0497668275862102</c:v>
                </c:pt>
                <c:pt idx="9">
                  <c:v>3.0844696896551702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'sri-ipb2-h21113'!$V$158:$V$169</c:f>
              <c:numCache>
                <c:formatCode>0.00</c:formatCode>
                <c:ptCount val="12"/>
                <c:pt idx="0">
                  <c:v>1.5778754137931017</c:v>
                </c:pt>
                <c:pt idx="1">
                  <c:v>1.6145777586206975</c:v>
                </c:pt>
                <c:pt idx="2">
                  <c:v>1.8655249310344999</c:v>
                </c:pt>
                <c:pt idx="3">
                  <c:v>1.8477682758621015</c:v>
                </c:pt>
                <c:pt idx="4">
                  <c:v>2.1543639655171987</c:v>
                </c:pt>
                <c:pt idx="5">
                  <c:v>2.1750931034482974</c:v>
                </c:pt>
                <c:pt idx="6">
                  <c:v>2.4010058965517018</c:v>
                </c:pt>
                <c:pt idx="7">
                  <c:v>2.4256635862069018</c:v>
                </c:pt>
                <c:pt idx="8">
                  <c:v>2.7079831379310022</c:v>
                </c:pt>
                <c:pt idx="9">
                  <c:v>2.7202975517241015</c:v>
                </c:pt>
                <c:pt idx="10">
                  <c:v>10.434494869187509</c:v>
                </c:pt>
                <c:pt idx="11">
                  <c:v>-3.7550100713117374E-2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'sri-ipb2-h21113'!$T$158:$T$168</c:f>
              <c:numCache>
                <c:formatCode>0.00</c:formatCode>
                <c:ptCount val="11"/>
                <c:pt idx="0">
                  <c:v>2.5733265172413802</c:v>
                </c:pt>
                <c:pt idx="1">
                  <c:v>2.5813270689655199</c:v>
                </c:pt>
                <c:pt idx="2">
                  <c:v>3.0394646206896598</c:v>
                </c:pt>
                <c:pt idx="3">
                  <c:v>3.0443001379310299</c:v>
                </c:pt>
                <c:pt idx="4">
                  <c:v>3.51123275862069</c:v>
                </c:pt>
                <c:pt idx="5">
                  <c:v>3.5137510000000001</c:v>
                </c:pt>
                <c:pt idx="6">
                  <c:v>3.98936131034483</c:v>
                </c:pt>
                <c:pt idx="7">
                  <c:v>4.00812613793103</c:v>
                </c:pt>
                <c:pt idx="8">
                  <c:v>4.4721988620689697</c:v>
                </c:pt>
                <c:pt idx="9">
                  <c:v>4.48489644827586</c:v>
                </c:pt>
                <c:pt idx="10">
                  <c:v>12</c:v>
                </c:pt>
              </c:numCache>
            </c:numRef>
          </c:xVal>
          <c:yVal>
            <c:numRef>
              <c:f>'sri-ipb2-h21113'!$Z$158:$Z$168</c:f>
              <c:numCache>
                <c:formatCode>0.00</c:formatCode>
                <c:ptCount val="11"/>
                <c:pt idx="0">
                  <c:v>1.6564287586206987</c:v>
                </c:pt>
                <c:pt idx="1">
                  <c:v>1.6716866896551963</c:v>
                </c:pt>
                <c:pt idx="2">
                  <c:v>1.9539777586207023</c:v>
                </c:pt>
                <c:pt idx="3">
                  <c:v>1.982007482758597</c:v>
                </c:pt>
                <c:pt idx="4">
                  <c:v>2.2214001034482962</c:v>
                </c:pt>
                <c:pt idx="5">
                  <c:v>2.2680409310344984</c:v>
                </c:pt>
                <c:pt idx="6">
                  <c:v>2.5381465862068993</c:v>
                </c:pt>
                <c:pt idx="7">
                  <c:v>2.5622417931033965</c:v>
                </c:pt>
                <c:pt idx="8">
                  <c:v>2.905011310344797</c:v>
                </c:pt>
                <c:pt idx="9">
                  <c:v>2.9522935517240967</c:v>
                </c:pt>
                <c:pt idx="10">
                  <c:v>7.8092951098922043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90912"/>
        <c:axId val="347191488"/>
      </c:scatterChart>
      <c:valAx>
        <c:axId val="347190912"/>
        <c:scaling>
          <c:orientation val="minMax"/>
          <c:max val="12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7191488"/>
        <c:crosses val="autoZero"/>
        <c:crossBetween val="midCat"/>
      </c:valAx>
      <c:valAx>
        <c:axId val="34719148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19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27504760434357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'ipb1-30b-he1113'!$U$10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'ipb1-30b-he1113'!$U$8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'ipb1-30b-he1113'!$U$6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'ipb1-30b-he1113'!$U$4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7"/>
          <c:tx>
            <c:strRef>
              <c:f>'ipb1-30b-he1113'!$U$2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45888"/>
        <c:axId val="348046464"/>
      </c:scatterChart>
      <c:valAx>
        <c:axId val="34804588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5847201409061306"/>
              <c:y val="0.9437743811435335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046464"/>
        <c:crosses val="autoZero"/>
        <c:crossBetween val="midCat"/>
      </c:valAx>
      <c:valAx>
        <c:axId val="348046464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04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334524934383200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'ipb1-30b-he1113'!$P$62:$T$62</c:f>
              <c:numCache>
                <c:formatCode>0.00</c:formatCode>
                <c:ptCount val="5"/>
                <c:pt idx="0">
                  <c:v>3.6384690689655201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'ipb1-30b-he1113'!$V$62:$Z$62</c:f>
              <c:numCache>
                <c:formatCode>0.00</c:formatCode>
                <c:ptCount val="5"/>
                <c:pt idx="0">
                  <c:v>2.6334449655171994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48768"/>
        <c:axId val="348049344"/>
      </c:scatterChart>
      <c:valAx>
        <c:axId val="34804876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049344"/>
        <c:crosses val="autoZero"/>
        <c:crossBetween val="midCat"/>
      </c:valAx>
      <c:valAx>
        <c:axId val="348049344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04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401191601049867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'sri-ipb2-h21113'!$P$10:$T$10</c:f>
              <c:numCache>
                <c:formatCode>0.00</c:formatCode>
                <c:ptCount val="5"/>
                <c:pt idx="0">
                  <c:v>2.0059770000000001</c:v>
                </c:pt>
                <c:pt idx="1">
                  <c:v>2.13764455172414</c:v>
                </c:pt>
                <c:pt idx="2">
                  <c:v>2.7628389655172398</c:v>
                </c:pt>
                <c:pt idx="3">
                  <c:v>3.3259765172413802</c:v>
                </c:pt>
                <c:pt idx="4">
                  <c:v>3.8055507241379298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'sri-ipb2-h21113'!$P$8:$T$8</c:f>
              <c:numCache>
                <c:formatCode>0.00</c:formatCode>
                <c:ptCount val="5"/>
                <c:pt idx="0">
                  <c:v>1.8159129310344799</c:v>
                </c:pt>
                <c:pt idx="1">
                  <c:v>1.9218646551724099</c:v>
                </c:pt>
                <c:pt idx="2">
                  <c:v>2.4529911379310301</c:v>
                </c:pt>
                <c:pt idx="3">
                  <c:v>2.97850231034483</c:v>
                </c:pt>
                <c:pt idx="4">
                  <c:v>3.4217465172413801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'sri-ipb2-h21113'!$P$6:$T$6</c:f>
              <c:numCache>
                <c:formatCode>0.00</c:formatCode>
                <c:ptCount val="5"/>
                <c:pt idx="0">
                  <c:v>1.5825377241379299</c:v>
                </c:pt>
                <c:pt idx="1">
                  <c:v>1.69951396551724</c:v>
                </c:pt>
                <c:pt idx="2">
                  <c:v>2.16678324137931</c:v>
                </c:pt>
                <c:pt idx="3">
                  <c:v>2.62621062068966</c:v>
                </c:pt>
                <c:pt idx="4">
                  <c:v>2.9970760689655198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'sri-ipb2-h21113'!$P$4:$T$4</c:f>
              <c:numCache>
                <c:formatCode>0.00</c:formatCode>
                <c:ptCount val="5"/>
                <c:pt idx="0">
                  <c:v>1.3981819655172401</c:v>
                </c:pt>
                <c:pt idx="1">
                  <c:v>1.48740762068965</c:v>
                </c:pt>
                <c:pt idx="2">
                  <c:v>1.8795794137930999</c:v>
                </c:pt>
                <c:pt idx="3">
                  <c:v>2.2599186896551702</c:v>
                </c:pt>
                <c:pt idx="4">
                  <c:v>2.59363820689655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'sri-ipb2-h21113'!$P$2:$T$2</c:f>
              <c:numCache>
                <c:formatCode>0.00</c:formatCode>
                <c:ptCount val="5"/>
                <c:pt idx="0">
                  <c:v>1.2181529655172401</c:v>
                </c:pt>
                <c:pt idx="1">
                  <c:v>1.2654523103448301</c:v>
                </c:pt>
                <c:pt idx="2">
                  <c:v>1.58102824137931</c:v>
                </c:pt>
                <c:pt idx="3">
                  <c:v>1.9129657931034501</c:v>
                </c:pt>
                <c:pt idx="4">
                  <c:v>2.1937825862069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'sri-ipb2-h21113'!$V$10:$Z$10</c:f>
              <c:numCache>
                <c:formatCode>0.00</c:formatCode>
                <c:ptCount val="5"/>
                <c:pt idx="0">
                  <c:v>1.3940726551724101</c:v>
                </c:pt>
                <c:pt idx="1">
                  <c:v>1.5078441034482699</c:v>
                </c:pt>
                <c:pt idx="2">
                  <c:v>1.6899932413793</c:v>
                </c:pt>
                <c:pt idx="3">
                  <c:v>1.9560023448275796</c:v>
                </c:pt>
                <c:pt idx="4">
                  <c:v>2.1487804827586201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'sri-ipb2-h21113'!$V$8:$Z$8</c:f>
              <c:numCache>
                <c:formatCode>0.00</c:formatCode>
                <c:ptCount val="5"/>
                <c:pt idx="0">
                  <c:v>1.2362296896551701</c:v>
                </c:pt>
                <c:pt idx="1">
                  <c:v>1.3427107931034392</c:v>
                </c:pt>
                <c:pt idx="2">
                  <c:v>1.49088510344827</c:v>
                </c:pt>
                <c:pt idx="3">
                  <c:v>1.7380898620689598</c:v>
                </c:pt>
                <c:pt idx="4">
                  <c:v>1.9213471034482703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'sri-ipb2-h21113'!$V$6:$Z$6</c:f>
              <c:numCache>
                <c:formatCode>0.00</c:formatCode>
                <c:ptCount val="5"/>
                <c:pt idx="0">
                  <c:v>1.08762210344827</c:v>
                </c:pt>
                <c:pt idx="1">
                  <c:v>1.1845904482758591</c:v>
                </c:pt>
                <c:pt idx="2">
                  <c:v>1.2975706206896493</c:v>
                </c:pt>
                <c:pt idx="3">
                  <c:v>1.52992699999999</c:v>
                </c:pt>
                <c:pt idx="4">
                  <c:v>1.6588233448275798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'sri-ipb2-h21113'!$V$4:$Z$4</c:f>
              <c:numCache>
                <c:formatCode>0.00</c:formatCode>
                <c:ptCount val="5"/>
                <c:pt idx="0">
                  <c:v>0.9292688965517204</c:v>
                </c:pt>
                <c:pt idx="1">
                  <c:v>1.0108579310344794</c:v>
                </c:pt>
                <c:pt idx="2">
                  <c:v>1.1121304827586194</c:v>
                </c:pt>
                <c:pt idx="3">
                  <c:v>1.3280493448275799</c:v>
                </c:pt>
                <c:pt idx="4">
                  <c:v>1.45233875862069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'sri-ipb2-h21113'!$V$2:$Z$2</c:f>
              <c:numCache>
                <c:formatCode>0.00</c:formatCode>
                <c:ptCount val="5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1648"/>
        <c:axId val="348052224"/>
      </c:scatterChart>
      <c:valAx>
        <c:axId val="34805164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052224"/>
        <c:crosses val="autoZero"/>
        <c:crossBetween val="midCat"/>
      </c:valAx>
      <c:valAx>
        <c:axId val="348052224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05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067858267716534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'sri-ipb2-h21113'!$P$62:$T$62</c:f>
              <c:numCache>
                <c:formatCode>0.00</c:formatCode>
                <c:ptCount val="5"/>
                <c:pt idx="0">
                  <c:v>2.49253568965517</c:v>
                </c:pt>
                <c:pt idx="1">
                  <c:v>2.71239396551724</c:v>
                </c:pt>
                <c:pt idx="2">
                  <c:v>3.4425513103448302</c:v>
                </c:pt>
                <c:pt idx="3">
                  <c:v>4.2327692413793097</c:v>
                </c:pt>
                <c:pt idx="4">
                  <c:v>4.8229455862068997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'sri-ipb2-h21113'!$P$60:$T$60</c:f>
              <c:numCache>
                <c:formatCode>0.00</c:formatCode>
                <c:ptCount val="5"/>
                <c:pt idx="0">
                  <c:v>2.2314329655172398</c:v>
                </c:pt>
                <c:pt idx="1">
                  <c:v>2.42661165517241</c:v>
                </c:pt>
                <c:pt idx="2">
                  <c:v>3.0777602413793099</c:v>
                </c:pt>
                <c:pt idx="3">
                  <c:v>3.78912510344828</c:v>
                </c:pt>
                <c:pt idx="4">
                  <c:v>4.3252515862068996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'sri-ipb2-h21113'!$P$58:$T$58</c:f>
              <c:numCache>
                <c:formatCode>0.00</c:formatCode>
                <c:ptCount val="5"/>
                <c:pt idx="0">
                  <c:v>1.97887489655172</c:v>
                </c:pt>
                <c:pt idx="1">
                  <c:v>2.1405628965517201</c:v>
                </c:pt>
                <c:pt idx="2">
                  <c:v>2.6900873448275902</c:v>
                </c:pt>
                <c:pt idx="3">
                  <c:v>3.3274917241379298</c:v>
                </c:pt>
                <c:pt idx="4">
                  <c:v>3.7881691379310301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'sri-ipb2-h21113'!$P$56:$T$56</c:f>
              <c:numCache>
                <c:formatCode>0.00</c:formatCode>
                <c:ptCount val="5"/>
                <c:pt idx="0">
                  <c:v>1.6334415517241401</c:v>
                </c:pt>
                <c:pt idx="1">
                  <c:v>1.8747753793103401</c:v>
                </c:pt>
                <c:pt idx="2">
                  <c:v>2.33584272413793</c:v>
                </c:pt>
                <c:pt idx="3">
                  <c:v>2.87982768965517</c:v>
                </c:pt>
                <c:pt idx="4">
                  <c:v>3.26372755172414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'sri-ipb2-h21113'!$P$54:$T$54</c:f>
              <c:numCache>
                <c:formatCode>0.00</c:formatCode>
                <c:ptCount val="5"/>
                <c:pt idx="0">
                  <c:v>1.4746632413793099</c:v>
                </c:pt>
                <c:pt idx="1">
                  <c:v>1.5980193103448299</c:v>
                </c:pt>
                <c:pt idx="2">
                  <c:v>1.9068617931034499</c:v>
                </c:pt>
                <c:pt idx="3">
                  <c:v>2.42209610344828</c:v>
                </c:pt>
                <c:pt idx="4">
                  <c:v>2.7774944482758599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'sri-ipb2-h21113'!$V$62:$Z$62</c:f>
              <c:numCache>
                <c:formatCode>0.00</c:formatCode>
                <c:ptCount val="5"/>
                <c:pt idx="0">
                  <c:v>2.0772581034482016</c:v>
                </c:pt>
                <c:pt idx="1">
                  <c:v>2.4055118275861993</c:v>
                </c:pt>
                <c:pt idx="2">
                  <c:v>2.7641243448276001</c:v>
                </c:pt>
                <c:pt idx="3">
                  <c:v>3.4104293103448011</c:v>
                </c:pt>
                <c:pt idx="4">
                  <c:v>3.7873836551724001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'sri-ipb2-h21113'!$V$60:$Z$60</c:f>
              <c:numCache>
                <c:formatCode>0.00</c:formatCode>
                <c:ptCount val="5"/>
                <c:pt idx="0">
                  <c:v>1.8725319999999996</c:v>
                </c:pt>
                <c:pt idx="1">
                  <c:v>2.1585598620689019</c:v>
                </c:pt>
                <c:pt idx="2">
                  <c:v>2.4569638275862005</c:v>
                </c:pt>
                <c:pt idx="3">
                  <c:v>3.0510096896550998</c:v>
                </c:pt>
                <c:pt idx="4">
                  <c:v>3.4023665172413011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'sri-ipb2-h21113'!$V$58:$Z$58</c:f>
              <c:numCache>
                <c:formatCode>0.00</c:formatCode>
                <c:ptCount val="5"/>
                <c:pt idx="0">
                  <c:v>1.6422767586206994</c:v>
                </c:pt>
                <c:pt idx="1">
                  <c:v>1.9140526551724015</c:v>
                </c:pt>
                <c:pt idx="2">
                  <c:v>2.134997241379299</c:v>
                </c:pt>
                <c:pt idx="3">
                  <c:v>2.6972362758620001</c:v>
                </c:pt>
                <c:pt idx="4">
                  <c:v>2.9639708620689014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'sri-ipb2-h21113'!$V$56:$Z$56</c:f>
              <c:numCache>
                <c:formatCode>0.00</c:formatCode>
                <c:ptCount val="5"/>
                <c:pt idx="0">
                  <c:v>1.4374527586207009</c:v>
                </c:pt>
                <c:pt idx="1">
                  <c:v>1.6300034137931014</c:v>
                </c:pt>
                <c:pt idx="2">
                  <c:v>1.8250377241378999</c:v>
                </c:pt>
                <c:pt idx="3">
                  <c:v>2.2568546896550998</c:v>
                </c:pt>
                <c:pt idx="4">
                  <c:v>2.5318684482758016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'sri-ipb2-h21113'!$V$54:$Z$54</c:f>
              <c:numCache>
                <c:formatCode>0.00</c:formatCode>
                <c:ptCount val="5"/>
                <c:pt idx="0">
                  <c:v>1.2425954827586025</c:v>
                </c:pt>
                <c:pt idx="1">
                  <c:v>1.4236343103448021</c:v>
                </c:pt>
                <c:pt idx="2">
                  <c:v>1.6355073103447992</c:v>
                </c:pt>
                <c:pt idx="3">
                  <c:v>1.9253905517240995</c:v>
                </c:pt>
                <c:pt idx="4">
                  <c:v>2.1484604827586011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9904"/>
        <c:axId val="348620480"/>
      </c:scatterChart>
      <c:valAx>
        <c:axId val="34861990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461942257"/>
              <c:y val="0.932649868766404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620480"/>
        <c:crosses val="autoZero"/>
        <c:crossBetween val="midCat"/>
      </c:valAx>
      <c:valAx>
        <c:axId val="348620480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61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IPB1-29b-He-300C</a:t>
            </a:r>
          </a:p>
        </c:rich>
      </c:tx>
      <c:layout>
        <c:manualLayout>
          <c:xMode val="edge"/>
          <c:yMode val="edge"/>
          <c:x val="0.13440192587391539"/>
          <c:y val="7.8125952818771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'ipb1-29b-he'!$C$18:$C$22</c:f>
              <c:numCache>
                <c:formatCode>0.00</c:formatCode>
                <c:ptCount val="5"/>
                <c:pt idx="0">
                  <c:v>9.6838709677419393E-5</c:v>
                </c:pt>
                <c:pt idx="1">
                  <c:v>2.1706589354838699</c:v>
                </c:pt>
                <c:pt idx="2">
                  <c:v>4.0719415806451602</c:v>
                </c:pt>
                <c:pt idx="3">
                  <c:v>6.4988046774193498</c:v>
                </c:pt>
                <c:pt idx="4">
                  <c:v>12</c:v>
                </c:pt>
              </c:numCache>
            </c:numRef>
          </c:xVal>
          <c:yVal>
            <c:numRef>
              <c:f>'ipb1-29b-he'!$D$18:$D$22</c:f>
              <c:numCache>
                <c:formatCode>0.00</c:formatCode>
                <c:ptCount val="5"/>
                <c:pt idx="0">
                  <c:v>9.8176553107169634E-2</c:v>
                </c:pt>
                <c:pt idx="1">
                  <c:v>1.2899360000000009</c:v>
                </c:pt>
                <c:pt idx="2">
                  <c:v>2.3870600000000017</c:v>
                </c:pt>
                <c:pt idx="3">
                  <c:v>3.698475000000002</c:v>
                </c:pt>
                <c:pt idx="4">
                  <c:v>6.7671857042067822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'ipb1-29b-he'!$N$63:$N$71</c:f>
              <c:numCache>
                <c:formatCode>0.00</c:formatCode>
                <c:ptCount val="9"/>
                <c:pt idx="0">
                  <c:v>2.55105386206897</c:v>
                </c:pt>
                <c:pt idx="1">
                  <c:v>3.22575193103448</c:v>
                </c:pt>
                <c:pt idx="2">
                  <c:v>3.8925167586206899</c:v>
                </c:pt>
                <c:pt idx="3">
                  <c:v>4.5788735517241399</c:v>
                </c:pt>
                <c:pt idx="4">
                  <c:v>5.2750707241379304</c:v>
                </c:pt>
                <c:pt idx="5">
                  <c:v>6.6489269310344801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'ipb1-29b-he'!$O$63:$O$71</c:f>
              <c:numCache>
                <c:formatCode>0.00</c:formatCode>
                <c:ptCount val="9"/>
                <c:pt idx="0">
                  <c:v>1.7834736551723971</c:v>
                </c:pt>
                <c:pt idx="1">
                  <c:v>2.206200379310399</c:v>
                </c:pt>
                <c:pt idx="2">
                  <c:v>2.7717953448275985</c:v>
                </c:pt>
                <c:pt idx="3">
                  <c:v>3.2418074137930972</c:v>
                </c:pt>
                <c:pt idx="4">
                  <c:v>3.6959996551723968</c:v>
                </c:pt>
                <c:pt idx="5">
                  <c:v>4.652355</c:v>
                </c:pt>
                <c:pt idx="7">
                  <c:v>8.4385744469696817</c:v>
                </c:pt>
                <c:pt idx="8">
                  <c:v>-1.388737854858535E-2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5024"/>
        <c:axId val="346425600"/>
      </c:scatterChart>
      <c:valAx>
        <c:axId val="34642502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6425600"/>
        <c:crosses val="autoZero"/>
        <c:crossBetween val="midCat"/>
      </c:valAx>
      <c:valAx>
        <c:axId val="34642560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425024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2636140227694467"/>
          <c:y val="0.20596130573498672"/>
          <c:w val="0.42908206630073253"/>
          <c:h val="0.274319078378675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074854346910339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'sri-ipb2-h21113'!$P$114:$T$114</c:f>
              <c:numCache>
                <c:formatCode>0.00</c:formatCode>
                <c:ptCount val="5"/>
                <c:pt idx="0">
                  <c:v>2.7791772068965499</c:v>
                </c:pt>
                <c:pt idx="1">
                  <c:v>3.14359193103448</c:v>
                </c:pt>
                <c:pt idx="2">
                  <c:v>3.76715510344828</c:v>
                </c:pt>
                <c:pt idx="3">
                  <c:v>4.7060954827586201</c:v>
                </c:pt>
                <c:pt idx="4">
                  <c:v>5.4084913103448304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'sri-ipb2-h21113'!$P$113:$T$113</c:f>
              <c:numCache>
                <c:formatCode>0.00</c:formatCode>
                <c:ptCount val="5"/>
                <c:pt idx="0">
                  <c:v>2.4904303103448302</c:v>
                </c:pt>
                <c:pt idx="1">
                  <c:v>2.8239579310344798</c:v>
                </c:pt>
                <c:pt idx="2">
                  <c:v>3.37006344827586</c:v>
                </c:pt>
                <c:pt idx="3">
                  <c:v>4.22193210344828</c:v>
                </c:pt>
                <c:pt idx="4">
                  <c:v>4.8938186206896601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'sri-ipb2-h21113'!$P$110:$T$110</c:f>
              <c:numCache>
                <c:formatCode>0.00</c:formatCode>
                <c:ptCount val="5"/>
                <c:pt idx="0">
                  <c:v>2.2060082758620698</c:v>
                </c:pt>
                <c:pt idx="1">
                  <c:v>2.48153462068966</c:v>
                </c:pt>
                <c:pt idx="2">
                  <c:v>2.9593107931034499</c:v>
                </c:pt>
                <c:pt idx="3">
                  <c:v>3.70751644827586</c:v>
                </c:pt>
                <c:pt idx="4">
                  <c:v>4.2639294482758601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'sri-ipb2-h21113'!$P$108:$T$108</c:f>
              <c:numCache>
                <c:formatCode>0.00</c:formatCode>
                <c:ptCount val="5"/>
                <c:pt idx="0">
                  <c:v>1.9416083103448301</c:v>
                </c:pt>
                <c:pt idx="1">
                  <c:v>2.1590861724137902</c:v>
                </c:pt>
                <c:pt idx="2">
                  <c:v>2.5655988275862098</c:v>
                </c:pt>
                <c:pt idx="3">
                  <c:v>3.2080527931034499</c:v>
                </c:pt>
                <c:pt idx="4">
                  <c:v>3.6771930344827601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'sri-ipb2-h21113'!$P$106:$T$106</c:f>
              <c:numCache>
                <c:formatCode>0.00</c:formatCode>
                <c:ptCount val="5"/>
                <c:pt idx="0">
                  <c:v>1.65416724137931</c:v>
                </c:pt>
                <c:pt idx="1">
                  <c:v>1.8304208620689699</c:v>
                </c:pt>
                <c:pt idx="2">
                  <c:v>2.1758377586206898</c:v>
                </c:pt>
                <c:pt idx="3">
                  <c:v>2.6949606206896601</c:v>
                </c:pt>
                <c:pt idx="4">
                  <c:v>3.1057911034482699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'sri-ipb2-h21113'!$V$114:$Z$114</c:f>
              <c:numCache>
                <c:formatCode>0.00</c:formatCode>
                <c:ptCount val="5"/>
                <c:pt idx="0">
                  <c:v>2.6364084137930988</c:v>
                </c:pt>
                <c:pt idx="1">
                  <c:v>3.1029562413792995</c:v>
                </c:pt>
                <c:pt idx="2">
                  <c:v>3.1767708620689987</c:v>
                </c:pt>
                <c:pt idx="3">
                  <c:v>4.1281455172413999</c:v>
                </c:pt>
                <c:pt idx="4">
                  <c:v>4.7536887931034997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'sri-ipb2-h21113'!$V$112:$Z$112</c:f>
              <c:numCache>
                <c:formatCode>0.00</c:formatCode>
                <c:ptCount val="5"/>
                <c:pt idx="0">
                  <c:v>2.3300123448276011</c:v>
                </c:pt>
                <c:pt idx="1">
                  <c:v>2.7671741379311001</c:v>
                </c:pt>
                <c:pt idx="2">
                  <c:v>2.8527424827586003</c:v>
                </c:pt>
                <c:pt idx="3">
                  <c:v>3.6859151379311008</c:v>
                </c:pt>
                <c:pt idx="4">
                  <c:v>4.2823478275862001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'sri-ipb2-h21113'!$V$110:$Z$110</c:f>
              <c:numCache>
                <c:formatCode>0.00</c:formatCode>
                <c:ptCount val="5"/>
                <c:pt idx="0">
                  <c:v>2.0728167586207</c:v>
                </c:pt>
                <c:pt idx="1">
                  <c:v>2.444813482758601</c:v>
                </c:pt>
                <c:pt idx="2">
                  <c:v>2.4861939310344994</c:v>
                </c:pt>
                <c:pt idx="3">
                  <c:v>3.2472377241379995</c:v>
                </c:pt>
                <c:pt idx="4">
                  <c:v>3.7394294827585988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'sri-ipb2-h21113'!$V$108:$Z$108</c:f>
              <c:numCache>
                <c:formatCode>0.00</c:formatCode>
                <c:ptCount val="5"/>
                <c:pt idx="0">
                  <c:v>1.8023854827585986</c:v>
                </c:pt>
                <c:pt idx="1">
                  <c:v>2.1191437241379987</c:v>
                </c:pt>
                <c:pt idx="2">
                  <c:v>2.1770236206896989</c:v>
                </c:pt>
                <c:pt idx="3">
                  <c:v>2.7966878275862008</c:v>
                </c:pt>
                <c:pt idx="4">
                  <c:v>3.2015344137930981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'sri-ipb2-h21113'!$V$106:$Z$106</c:f>
              <c:numCache>
                <c:formatCode>0.00</c:formatCode>
                <c:ptCount val="5"/>
                <c:pt idx="0">
                  <c:v>1.5105290344828006</c:v>
                </c:pt>
                <c:pt idx="1">
                  <c:v>1.7828437586207002</c:v>
                </c:pt>
                <c:pt idx="2">
                  <c:v>2.0409972413793014</c:v>
                </c:pt>
                <c:pt idx="3">
                  <c:v>2.3647115862068979</c:v>
                </c:pt>
                <c:pt idx="4">
                  <c:v>2.7048000689655005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2784"/>
        <c:axId val="348623360"/>
      </c:scatterChart>
      <c:valAx>
        <c:axId val="34862278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196616047994006"/>
              <c:y val="0.933481351868053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623360"/>
        <c:crosses val="autoZero"/>
        <c:crossBetween val="midCat"/>
      </c:valAx>
      <c:valAx>
        <c:axId val="348623360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62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367858267716534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'sri-ipb2-h21113'!$P$166:$T$166</c:f>
              <c:numCache>
                <c:formatCode>0.00</c:formatCode>
                <c:ptCount val="5"/>
                <c:pt idx="0">
                  <c:v>3.0497668275862102</c:v>
                </c:pt>
                <c:pt idx="1">
                  <c:v>3.1294911724137902</c:v>
                </c:pt>
                <c:pt idx="2">
                  <c:v>3.62250103448276</c:v>
                </c:pt>
                <c:pt idx="3">
                  <c:v>4.0972765862068998</c:v>
                </c:pt>
                <c:pt idx="4">
                  <c:v>4.4721988620689697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'sri-ipb2-h21113'!$P$164:$T$164</c:f>
              <c:numCache>
                <c:formatCode>0.00</c:formatCode>
                <c:ptCount val="5"/>
                <c:pt idx="0">
                  <c:v>2.6348323793103501</c:v>
                </c:pt>
                <c:pt idx="1">
                  <c:v>2.8244145172413799</c:v>
                </c:pt>
                <c:pt idx="2">
                  <c:v>3.2413000344827601</c:v>
                </c:pt>
                <c:pt idx="3">
                  <c:v>3.6783282413793099</c:v>
                </c:pt>
                <c:pt idx="4">
                  <c:v>3.98936131034483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'sri-ipb2-h21113'!$P$162:$T$162</c:f>
              <c:numCache>
                <c:formatCode>0.00</c:formatCode>
                <c:ptCount val="5"/>
                <c:pt idx="0">
                  <c:v>2.3285255862068999</c:v>
                </c:pt>
                <c:pt idx="1">
                  <c:v>2.4792538275862102</c:v>
                </c:pt>
                <c:pt idx="2">
                  <c:v>2.8549984482758601</c:v>
                </c:pt>
                <c:pt idx="3">
                  <c:v>3.2336459999999998</c:v>
                </c:pt>
                <c:pt idx="4">
                  <c:v>3.51123275862069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'sri-ipb2-h21113'!$P$160:$T$160</c:f>
              <c:numCache>
                <c:formatCode>0.00</c:formatCode>
                <c:ptCount val="5"/>
                <c:pt idx="0">
                  <c:v>2.0651773793103398</c:v>
                </c:pt>
                <c:pt idx="1">
                  <c:v>2.1659891724137901</c:v>
                </c:pt>
                <c:pt idx="2">
                  <c:v>2.46945493103448</c:v>
                </c:pt>
                <c:pt idx="3">
                  <c:v>2.79173513793104</c:v>
                </c:pt>
                <c:pt idx="4">
                  <c:v>3.0394646206896598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'sri-ipb2-h21113'!$P$158:$T$158</c:f>
              <c:numCache>
                <c:formatCode>0.00</c:formatCode>
                <c:ptCount val="5"/>
                <c:pt idx="0">
                  <c:v>1.8197487931034499</c:v>
                </c:pt>
                <c:pt idx="1">
                  <c:v>1.8473620689655199</c:v>
                </c:pt>
                <c:pt idx="2">
                  <c:v>2.0322586551724098</c:v>
                </c:pt>
                <c:pt idx="3">
                  <c:v>2.3572661034482798</c:v>
                </c:pt>
                <c:pt idx="4">
                  <c:v>2.5733265172413802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'sri-ipb2-h21113'!$V$166:$Z$166</c:f>
              <c:numCache>
                <c:formatCode>0.00</c:formatCode>
                <c:ptCount val="5"/>
                <c:pt idx="0">
                  <c:v>2.7079831379310022</c:v>
                </c:pt>
                <c:pt idx="1">
                  <c:v>2.7642624827585962</c:v>
                </c:pt>
                <c:pt idx="2">
                  <c:v>2.7502513448275963</c:v>
                </c:pt>
                <c:pt idx="3">
                  <c:v>2.8361662068965003</c:v>
                </c:pt>
                <c:pt idx="4">
                  <c:v>2.905011310344797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'sri-ipb2-h21113'!$V$164:$Z$164</c:f>
              <c:numCache>
                <c:formatCode>0.00</c:formatCode>
                <c:ptCount val="5"/>
                <c:pt idx="0">
                  <c:v>2.4010058965517018</c:v>
                </c:pt>
                <c:pt idx="1">
                  <c:v>2.4691793103447992</c:v>
                </c:pt>
                <c:pt idx="2">
                  <c:v>2.4463915517240977</c:v>
                </c:pt>
                <c:pt idx="3">
                  <c:v>2.5365329999999986</c:v>
                </c:pt>
                <c:pt idx="4">
                  <c:v>2.5381465862068993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'sri-ipb2-h21113'!$V$162:$Z$162</c:f>
              <c:numCache>
                <c:formatCode>0.00</c:formatCode>
                <c:ptCount val="5"/>
                <c:pt idx="0">
                  <c:v>2.1543639655171987</c:v>
                </c:pt>
                <c:pt idx="1">
                  <c:v>2.176716241379296</c:v>
                </c:pt>
                <c:pt idx="2">
                  <c:v>2.109762586206898</c:v>
                </c:pt>
                <c:pt idx="3">
                  <c:v>2.1340963448275971</c:v>
                </c:pt>
                <c:pt idx="4">
                  <c:v>2.2214001034482962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'sri-ipb2-h21113'!$V$160:$Z$160</c:f>
              <c:numCache>
                <c:formatCode>0.00</c:formatCode>
                <c:ptCount val="5"/>
                <c:pt idx="0">
                  <c:v>1.8655249310344999</c:v>
                </c:pt>
                <c:pt idx="1">
                  <c:v>1.8801376896552</c:v>
                </c:pt>
                <c:pt idx="2">
                  <c:v>1.8375100689655</c:v>
                </c:pt>
                <c:pt idx="3">
                  <c:v>1.9288238620690024</c:v>
                </c:pt>
                <c:pt idx="4">
                  <c:v>1.9539777586207023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'sri-ipb2-h21113'!$V$158:$Z$158</c:f>
              <c:numCache>
                <c:formatCode>0.00</c:formatCode>
                <c:ptCount val="5"/>
                <c:pt idx="0">
                  <c:v>1.5778754137931017</c:v>
                </c:pt>
                <c:pt idx="1">
                  <c:v>1.6242987586206965</c:v>
                </c:pt>
                <c:pt idx="2">
                  <c:v>1.6593472068964985</c:v>
                </c:pt>
                <c:pt idx="3">
                  <c:v>1.6142295172413981</c:v>
                </c:pt>
                <c:pt idx="4">
                  <c:v>1.6564287586206987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5664"/>
        <c:axId val="348626240"/>
      </c:scatterChart>
      <c:valAx>
        <c:axId val="348625664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626240"/>
        <c:crosses val="autoZero"/>
        <c:crossBetween val="midCat"/>
      </c:valAx>
      <c:valAx>
        <c:axId val="348626240"/>
        <c:scaling>
          <c:orientation val="minMax"/>
          <c:max val="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625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39074348469E-2"/>
          <c:y val="0.12893487487617766"/>
          <c:w val="0.86538549476200954"/>
          <c:h val="0.77904803221911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'ipb1-30b-he1113'!$T$53</c:f>
              <c:strCache>
                <c:ptCount val="1"/>
                <c:pt idx="0">
                  <c:v>250-Q-100(ns)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'ipb1-30b-he1113'!$T$54:$T$64</c:f>
              <c:numCache>
                <c:formatCode>0.00</c:formatCode>
                <c:ptCount val="11"/>
                <c:pt idx="0">
                  <c:v>3.0823207931034502</c:v>
                </c:pt>
                <c:pt idx="1">
                  <c:v>3.0945404137931001</c:v>
                </c:pt>
                <c:pt idx="2">
                  <c:v>3.6562154827586202</c:v>
                </c:pt>
                <c:pt idx="3">
                  <c:v>3.6562154827586202</c:v>
                </c:pt>
                <c:pt idx="4">
                  <c:v>4.1790578620689702</c:v>
                </c:pt>
                <c:pt idx="5">
                  <c:v>4.1736517241379296</c:v>
                </c:pt>
                <c:pt idx="6">
                  <c:v>4.6721071724137904</c:v>
                </c:pt>
                <c:pt idx="7">
                  <c:v>4.6904279310344803</c:v>
                </c:pt>
                <c:pt idx="9">
                  <c:v>12</c:v>
                </c:pt>
                <c:pt idx="10">
                  <c:v>0</c:v>
                </c:pt>
              </c:numCache>
            </c:numRef>
          </c:xVal>
          <c:yVal>
            <c:numRef>
              <c:f>'ipb1-30b-he1113'!$Z$54:$Z$64</c:f>
              <c:numCache>
                <c:formatCode>0.00</c:formatCode>
                <c:ptCount val="11"/>
                <c:pt idx="0">
                  <c:v>1.6444532758619985</c:v>
                </c:pt>
                <c:pt idx="1">
                  <c:v>1.6376033793102991</c:v>
                </c:pt>
                <c:pt idx="2">
                  <c:v>2.0961630344827</c:v>
                </c:pt>
                <c:pt idx="3">
                  <c:v>2.1258031034482983</c:v>
                </c:pt>
                <c:pt idx="4">
                  <c:v>2.2429075172413988</c:v>
                </c:pt>
                <c:pt idx="5">
                  <c:v>2.2385741724137986</c:v>
                </c:pt>
                <c:pt idx="6">
                  <c:v>2.4895198275862001</c:v>
                </c:pt>
                <c:pt idx="7">
                  <c:v>2.4924861379309995</c:v>
                </c:pt>
                <c:pt idx="9">
                  <c:v>6.2378523720122301</c:v>
                </c:pt>
                <c:pt idx="10">
                  <c:v>0.13829411293246441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'ipb1-30b-he1113'!$S$53</c:f>
              <c:strCache>
                <c:ptCount val="1"/>
                <c:pt idx="0">
                  <c:v>250-Q-150(ns)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'ipb1-30b-he1113'!$S$54:$S$64</c:f>
              <c:numCache>
                <c:formatCode>0.00</c:formatCode>
                <c:ptCount val="11"/>
                <c:pt idx="0">
                  <c:v>2.8165592068965499</c:v>
                </c:pt>
                <c:pt idx="1">
                  <c:v>2.8206946206896601</c:v>
                </c:pt>
                <c:pt idx="2">
                  <c:v>3.3277781034482801</c:v>
                </c:pt>
                <c:pt idx="3">
                  <c:v>3.3277781034482801</c:v>
                </c:pt>
                <c:pt idx="4">
                  <c:v>3.81708206896552</c:v>
                </c:pt>
                <c:pt idx="5">
                  <c:v>3.8138888275862102</c:v>
                </c:pt>
                <c:pt idx="6">
                  <c:v>4.2930284827586203</c:v>
                </c:pt>
                <c:pt idx="7">
                  <c:v>4.2930284827586203</c:v>
                </c:pt>
                <c:pt idx="9">
                  <c:v>12</c:v>
                </c:pt>
                <c:pt idx="10">
                  <c:v>0</c:v>
                </c:pt>
              </c:numCache>
            </c:numRef>
          </c:xVal>
          <c:yVal>
            <c:numRef>
              <c:f>'ipb1-30b-he1113'!$Y$54:$Y$64</c:f>
              <c:numCache>
                <c:formatCode>0.00</c:formatCode>
                <c:ptCount val="11"/>
                <c:pt idx="0">
                  <c:v>1.7839523448276005</c:v>
                </c:pt>
                <c:pt idx="1">
                  <c:v>1.8015107241378985</c:v>
                </c:pt>
                <c:pt idx="2">
                  <c:v>2.1319643448276011</c:v>
                </c:pt>
                <c:pt idx="3">
                  <c:v>2.1216269310344984</c:v>
                </c:pt>
                <c:pt idx="4">
                  <c:v>2.4677879310345006</c:v>
                </c:pt>
                <c:pt idx="5">
                  <c:v>2.4437854482758006</c:v>
                </c:pt>
                <c:pt idx="6">
                  <c:v>2.7236441379310001</c:v>
                </c:pt>
                <c:pt idx="7">
                  <c:v>2.7290457241379009</c:v>
                </c:pt>
                <c:pt idx="9">
                  <c:v>7.6544218970115416</c:v>
                </c:pt>
                <c:pt idx="10">
                  <c:v>3.1631804134537589E-3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'ipb1-30b-he1113'!$R$53</c:f>
              <c:strCache>
                <c:ptCount val="1"/>
                <c:pt idx="0">
                  <c:v>250-Q-300(ns)</c:v>
                </c:pt>
              </c:strCache>
            </c:strRef>
          </c:tx>
          <c:spPr>
            <a:ln w="28575">
              <a:noFill/>
            </a:ln>
          </c:spPr>
          <c:xVal>
            <c:numRef>
              <c:f>'ipb1-30b-he1113'!$R$54:$R$61</c:f>
              <c:numCache>
                <c:formatCode>0.00</c:formatCode>
                <c:ptCount val="8"/>
                <c:pt idx="0">
                  <c:v>2.45494017241379</c:v>
                </c:pt>
                <c:pt idx="1">
                  <c:v>2.45494017241379</c:v>
                </c:pt>
                <c:pt idx="2">
                  <c:v>3.0664857586206899</c:v>
                </c:pt>
                <c:pt idx="3">
                  <c:v>3.0829978965517202</c:v>
                </c:pt>
                <c:pt idx="4">
                  <c:v>3.52734120689655</c:v>
                </c:pt>
                <c:pt idx="5">
                  <c:v>3.5067073448275901</c:v>
                </c:pt>
                <c:pt idx="6">
                  <c:v>3.9424236206896599</c:v>
                </c:pt>
                <c:pt idx="7">
                  <c:v>3.9510790344827602</c:v>
                </c:pt>
              </c:numCache>
            </c:numRef>
          </c:xVal>
          <c:yVal>
            <c:numRef>
              <c:f>'ipb1-30b-he1113'!$X$54:$X$61</c:f>
              <c:numCache>
                <c:formatCode>0.00</c:formatCode>
                <c:ptCount val="8"/>
                <c:pt idx="0">
                  <c:v>1.6609349310345003</c:v>
                </c:pt>
                <c:pt idx="1">
                  <c:v>1.6683414482758003</c:v>
                </c:pt>
                <c:pt idx="2">
                  <c:v>2.0028201379309998</c:v>
                </c:pt>
                <c:pt idx="3">
                  <c:v>1.9599975517241006</c:v>
                </c:pt>
                <c:pt idx="4">
                  <c:v>2.293316068965499</c:v>
                </c:pt>
                <c:pt idx="5">
                  <c:v>2.2469490344827001</c:v>
                </c:pt>
                <c:pt idx="6">
                  <c:v>2.519980827586199</c:v>
                </c:pt>
                <c:pt idx="7">
                  <c:v>2.5118719310344986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'ipb1-30b-he1113'!$Q$53</c:f>
              <c:strCache>
                <c:ptCount val="1"/>
                <c:pt idx="0">
                  <c:v>250-Q-500(ns)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'ipb1-30b-he1113'!$Q$54:$Q$64</c:f>
              <c:numCache>
                <c:formatCode>0.00</c:formatCode>
                <c:ptCount val="11"/>
                <c:pt idx="0">
                  <c:v>2.25304020689655</c:v>
                </c:pt>
                <c:pt idx="1">
                  <c:v>2.2594414137931</c:v>
                </c:pt>
                <c:pt idx="2">
                  <c:v>2.64131144827586</c:v>
                </c:pt>
                <c:pt idx="3">
                  <c:v>2.62012417241379</c:v>
                </c:pt>
                <c:pt idx="4">
                  <c:v>3.0144035517241399</c:v>
                </c:pt>
                <c:pt idx="5">
                  <c:v>3.0027080344827599</c:v>
                </c:pt>
                <c:pt idx="6">
                  <c:v>3.3973567241379299</c:v>
                </c:pt>
                <c:pt idx="7">
                  <c:v>3.3835844482758599</c:v>
                </c:pt>
                <c:pt idx="9">
                  <c:v>12</c:v>
                </c:pt>
                <c:pt idx="10">
                  <c:v>0</c:v>
                </c:pt>
              </c:numCache>
            </c:numRef>
          </c:xVal>
          <c:yVal>
            <c:numRef>
              <c:f>'ipb1-30b-he1113'!$W$54:$W$64</c:f>
              <c:numCache>
                <c:formatCode>0.00</c:formatCode>
                <c:ptCount val="11"/>
                <c:pt idx="0">
                  <c:v>1.6139441034483006</c:v>
                </c:pt>
                <c:pt idx="1">
                  <c:v>1.6406558620689005</c:v>
                </c:pt>
                <c:pt idx="2">
                  <c:v>1.9003738275862005</c:v>
                </c:pt>
                <c:pt idx="3">
                  <c:v>1.8966877241378981</c:v>
                </c:pt>
                <c:pt idx="4">
                  <c:v>2.1968396206895981</c:v>
                </c:pt>
                <c:pt idx="5">
                  <c:v>2.1555742413792984</c:v>
                </c:pt>
                <c:pt idx="6">
                  <c:v>2.4284214482757989</c:v>
                </c:pt>
                <c:pt idx="7">
                  <c:v>2.4013848620688982</c:v>
                </c:pt>
                <c:pt idx="9">
                  <c:v>8.4079297655633543</c:v>
                </c:pt>
                <c:pt idx="10">
                  <c:v>2.5569434392157087E-2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'ipb1-30b-he1113'!$P$53</c:f>
              <c:strCache>
                <c:ptCount val="1"/>
                <c:pt idx="0">
                  <c:v>250-Q-1000(ns)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'ipb1-30b-he1113'!$P$54:$P$64</c:f>
              <c:numCache>
                <c:formatCode>0.00</c:formatCode>
                <c:ptCount val="11"/>
                <c:pt idx="0">
                  <c:v>1.92214544827586</c:v>
                </c:pt>
                <c:pt idx="1">
                  <c:v>1.92214544827586</c:v>
                </c:pt>
                <c:pt idx="2">
                  <c:v>2.56402410344828</c:v>
                </c:pt>
                <c:pt idx="3">
                  <c:v>2.4120367931034501</c:v>
                </c:pt>
                <c:pt idx="4">
                  <c:v>3.0444551379310298</c:v>
                </c:pt>
                <c:pt idx="5">
                  <c:v>3.0444551379310298</c:v>
                </c:pt>
                <c:pt idx="6">
                  <c:v>3.1383591724137898</c:v>
                </c:pt>
                <c:pt idx="7">
                  <c:v>3.1383591724137898</c:v>
                </c:pt>
                <c:pt idx="8">
                  <c:v>3.6384690689655201</c:v>
                </c:pt>
                <c:pt idx="9">
                  <c:v>12</c:v>
                </c:pt>
                <c:pt idx="10">
                  <c:v>0</c:v>
                </c:pt>
              </c:numCache>
            </c:numRef>
          </c:xVal>
          <c:yVal>
            <c:numRef>
              <c:f>'ipb1-30b-he1113'!$V$54:$V$64</c:f>
              <c:numCache>
                <c:formatCode>0.00</c:formatCode>
                <c:ptCount val="11"/>
                <c:pt idx="0">
                  <c:v>1.5356838965516992</c:v>
                </c:pt>
                <c:pt idx="1">
                  <c:v>1.6077223448276001</c:v>
                </c:pt>
                <c:pt idx="2">
                  <c:v>1.8727775862069009</c:v>
                </c:pt>
                <c:pt idx="3">
                  <c:v>1.8783350344826992</c:v>
                </c:pt>
                <c:pt idx="4">
                  <c:v>2.1512907241379011</c:v>
                </c:pt>
                <c:pt idx="5">
                  <c:v>2.1603163103448004</c:v>
                </c:pt>
                <c:pt idx="6">
                  <c:v>2.3873964137930983</c:v>
                </c:pt>
                <c:pt idx="7">
                  <c:v>2.374804241379298</c:v>
                </c:pt>
                <c:pt idx="8">
                  <c:v>2.6334449655171994</c:v>
                </c:pt>
                <c:pt idx="9">
                  <c:v>6.942674859338501</c:v>
                </c:pt>
                <c:pt idx="10">
                  <c:v>-0.4707812053599234</c:v>
                </c:pt>
              </c:numCache>
            </c:numRef>
          </c:yVal>
          <c:smooth val="0"/>
        </c:ser>
        <c:ser>
          <c:idx val="5"/>
          <c:order val="5"/>
          <c:tx>
            <c:v>250-DC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'ipb1-30b-he1113'!$C$13:$C$16</c:f>
              <c:numCache>
                <c:formatCode>0.00</c:formatCode>
                <c:ptCount val="4"/>
                <c:pt idx="0">
                  <c:v>1.8951724137931001E-4</c:v>
                </c:pt>
                <c:pt idx="1">
                  <c:v>2.65104227586207</c:v>
                </c:pt>
                <c:pt idx="2">
                  <c:v>5.3254152413793099</c:v>
                </c:pt>
                <c:pt idx="3">
                  <c:v>8.8642332068965501</c:v>
                </c:pt>
              </c:numCache>
            </c:numRef>
          </c:xVal>
          <c:yVal>
            <c:numRef>
              <c:f>'ipb1-30b-he1113'!$D$13:$D$16</c:f>
              <c:numCache>
                <c:formatCode>0.00</c:formatCode>
                <c:ptCount val="4"/>
                <c:pt idx="0">
                  <c:v>7.3231702782470695E-2</c:v>
                </c:pt>
                <c:pt idx="1">
                  <c:v>1.5105170000000001</c:v>
                </c:pt>
                <c:pt idx="2">
                  <c:v>2.990715999999999</c:v>
                </c:pt>
                <c:pt idx="3">
                  <c:v>4.9000279999999989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6976"/>
        <c:axId val="348727552"/>
      </c:scatterChart>
      <c:valAx>
        <c:axId val="34872697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48727552"/>
        <c:crosses val="autoZero"/>
        <c:crossBetween val="midCat"/>
      </c:valAx>
      <c:valAx>
        <c:axId val="34872755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72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42058273628414"/>
          <c:y val="8.2914929751428126E-2"/>
          <c:w val="0.2892084636994928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'ipb1-30b-he1113'!$C$5:$C$7</c:f>
              <c:numCache>
                <c:formatCode>0.00</c:formatCode>
                <c:ptCount val="3"/>
                <c:pt idx="0">
                  <c:v>6.4305505172413797</c:v>
                </c:pt>
                <c:pt idx="1">
                  <c:v>10.6189253103448</c:v>
                </c:pt>
                <c:pt idx="2">
                  <c:v>1.7358620689655199E-4</c:v>
                </c:pt>
              </c:numCache>
            </c:numRef>
          </c:xVal>
          <c:yVal>
            <c:numRef>
              <c:f>'ipb1-30b-he1113'!$D$5:$D$7</c:f>
              <c:numCache>
                <c:formatCode>0.00</c:formatCode>
                <c:ptCount val="3"/>
                <c:pt idx="0">
                  <c:v>3.1191060000000004</c:v>
                </c:pt>
                <c:pt idx="1">
                  <c:v>5.1966789999999996</c:v>
                </c:pt>
                <c:pt idx="2">
                  <c:v>-7.0574520887956363E-2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'ipb1-30b-he1113'!$X$1</c:f>
              <c:strCache>
                <c:ptCount val="1"/>
                <c:pt idx="0">
                  <c:v>150-Q-300(ns)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'ipb1-30b-he1113'!$R$2:$R$13</c:f>
              <c:numCache>
                <c:formatCode>0.00</c:formatCode>
                <c:ptCount val="12"/>
                <c:pt idx="0">
                  <c:v>0.87086482758620698</c:v>
                </c:pt>
                <c:pt idx="1">
                  <c:v>0.87086482758620698</c:v>
                </c:pt>
                <c:pt idx="2">
                  <c:v>2.5203575862069001</c:v>
                </c:pt>
                <c:pt idx="3">
                  <c:v>2.5203575862069001</c:v>
                </c:pt>
                <c:pt idx="4">
                  <c:v>2.8978604482758601</c:v>
                </c:pt>
                <c:pt idx="5">
                  <c:v>2.8834921724137899</c:v>
                </c:pt>
                <c:pt idx="6">
                  <c:v>3.2426457586206898</c:v>
                </c:pt>
                <c:pt idx="7">
                  <c:v>3.2461269655172398</c:v>
                </c:pt>
                <c:pt idx="8">
                  <c:v>3.5973454137931</c:v>
                </c:pt>
                <c:pt idx="9">
                  <c:v>3.5973454137931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'ipb1-30b-he1113'!$X$2:$X$13</c:f>
              <c:numCache>
                <c:formatCode>0.00</c:formatCode>
                <c:ptCount val="12"/>
                <c:pt idx="0">
                  <c:v>1.1780888965517313</c:v>
                </c:pt>
                <c:pt idx="1">
                  <c:v>1.1780888965517313</c:v>
                </c:pt>
                <c:pt idx="2">
                  <c:v>1.3140955517241402</c:v>
                </c:pt>
                <c:pt idx="3">
                  <c:v>1.3598601379310402</c:v>
                </c:pt>
                <c:pt idx="4">
                  <c:v>1.5645214137931109</c:v>
                </c:pt>
                <c:pt idx="5">
                  <c:v>1.5621566896551702</c:v>
                </c:pt>
                <c:pt idx="6">
                  <c:v>1.7620400344827605</c:v>
                </c:pt>
                <c:pt idx="7">
                  <c:v>1.7448217586206907</c:v>
                </c:pt>
                <c:pt idx="8">
                  <c:v>1.9376366551724109</c:v>
                </c:pt>
                <c:pt idx="9">
                  <c:v>1.9361929655172405</c:v>
                </c:pt>
                <c:pt idx="10">
                  <c:v>7.2053999120046903</c:v>
                </c:pt>
                <c:pt idx="11">
                  <c:v>0.86334495013239709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856"/>
        <c:axId val="348730432"/>
      </c:scatterChart>
      <c:valAx>
        <c:axId val="348729856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348730432"/>
        <c:crosses val="autoZero"/>
        <c:crossBetween val="midCat"/>
      </c:valAx>
      <c:valAx>
        <c:axId val="348730432"/>
        <c:scaling>
          <c:orientation val="minMax"/>
          <c:max val="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729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2248789779701"/>
          <c:y val="0.18095421405657627"/>
          <c:w val="0.21855320572435011"/>
          <c:h val="0.3067745698454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'ipb1-30b-he1113'!$P$10:$T$10</c:f>
              <c:numCache>
                <c:formatCode>0.00</c:formatCode>
                <c:ptCount val="5"/>
                <c:pt idx="0">
                  <c:v>3.26409451724138</c:v>
                </c:pt>
                <c:pt idx="1">
                  <c:v>3.1182884827586199</c:v>
                </c:pt>
                <c:pt idx="2">
                  <c:v>3.5973454137931</c:v>
                </c:pt>
                <c:pt idx="3">
                  <c:v>3.8095413793103399</c:v>
                </c:pt>
                <c:pt idx="4">
                  <c:v>4.1316507241379297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'ipb1-30b-he1113'!$P$8:$T$8</c:f>
              <c:numCache>
                <c:formatCode>0.00</c:formatCode>
                <c:ptCount val="5"/>
                <c:pt idx="0">
                  <c:v>2.98177468965517</c:v>
                </c:pt>
                <c:pt idx="1">
                  <c:v>2.7985030000000002</c:v>
                </c:pt>
                <c:pt idx="2">
                  <c:v>3.2426457586206898</c:v>
                </c:pt>
                <c:pt idx="3">
                  <c:v>3.4191992413793102</c:v>
                </c:pt>
                <c:pt idx="4">
                  <c:v>3.71746086206897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'ipb1-30b-he1113'!$P$6:$T$6</c:f>
              <c:numCache>
                <c:formatCode>0.00</c:formatCode>
                <c:ptCount val="5"/>
                <c:pt idx="0">
                  <c:v>2.59396</c:v>
                </c:pt>
                <c:pt idx="1">
                  <c:v>2.4701035172413799</c:v>
                </c:pt>
                <c:pt idx="2">
                  <c:v>2.8978604482758601</c:v>
                </c:pt>
                <c:pt idx="3">
                  <c:v>3.04327879310345</c:v>
                </c:pt>
                <c:pt idx="4">
                  <c:v>3.2963084137931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'ipb1-30b-he1113'!$P$4:$T$4</c:f>
              <c:numCache>
                <c:formatCode>0.00</c:formatCode>
                <c:ptCount val="5"/>
                <c:pt idx="0">
                  <c:v>2.0586747931034499</c:v>
                </c:pt>
                <c:pt idx="1">
                  <c:v>2.5274308620689601</c:v>
                </c:pt>
                <c:pt idx="2">
                  <c:v>2.5203575862069001</c:v>
                </c:pt>
                <c:pt idx="3">
                  <c:v>1.4198515517241399</c:v>
                </c:pt>
                <c:pt idx="4">
                  <c:v>1.7871363793103501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'ipb1-30b-he1113'!$P$2:$T$2</c:f>
              <c:numCache>
                <c:formatCode>0.00</c:formatCode>
                <c:ptCount val="5"/>
                <c:pt idx="0">
                  <c:v>1.81931465517241</c:v>
                </c:pt>
                <c:pt idx="1">
                  <c:v>2.1300223793103399</c:v>
                </c:pt>
                <c:pt idx="2">
                  <c:v>0.87086482758620698</c:v>
                </c:pt>
                <c:pt idx="3">
                  <c:v>1.20202810344828</c:v>
                </c:pt>
                <c:pt idx="4">
                  <c:v>1.5404857586206899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'ipb1-30b-he1113'!$V$10:$Z$10</c:f>
              <c:numCache>
                <c:formatCode>0.00</c:formatCode>
                <c:ptCount val="5"/>
                <c:pt idx="0">
                  <c:v>1.9706075517241404</c:v>
                </c:pt>
                <c:pt idx="1">
                  <c:v>1.983099862068971</c:v>
                </c:pt>
                <c:pt idx="2">
                  <c:v>1.9376366551724109</c:v>
                </c:pt>
                <c:pt idx="3">
                  <c:v>1.9765743793103505</c:v>
                </c:pt>
                <c:pt idx="4">
                  <c:v>1.6800863448275907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'ipb1-30b-he1113'!$V$8:$Z$8</c:f>
              <c:numCache>
                <c:formatCode>0.00</c:formatCode>
                <c:ptCount val="5"/>
                <c:pt idx="0">
                  <c:v>1.7857706551724206</c:v>
                </c:pt>
                <c:pt idx="1">
                  <c:v>1.7991548275862108</c:v>
                </c:pt>
                <c:pt idx="2">
                  <c:v>1.7620400344827605</c:v>
                </c:pt>
                <c:pt idx="3">
                  <c:v>1.7831682413793111</c:v>
                </c:pt>
                <c:pt idx="4">
                  <c:v>1.5262565172413805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'ipb1-30b-he1113'!$V$6:$Z$6</c:f>
              <c:numCache>
                <c:formatCode>0.00</c:formatCode>
                <c:ptCount val="5"/>
                <c:pt idx="0">
                  <c:v>1.6107403793103501</c:v>
                </c:pt>
                <c:pt idx="1">
                  <c:v>1.59880303448276</c:v>
                </c:pt>
                <c:pt idx="2">
                  <c:v>1.5645214137931109</c:v>
                </c:pt>
                <c:pt idx="3">
                  <c:v>1.590171655172421</c:v>
                </c:pt>
                <c:pt idx="4">
                  <c:v>1.3637119310344907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'ipb1-30b-he1113'!$V$4:$Z$4</c:f>
              <c:numCache>
                <c:formatCode>0.00</c:formatCode>
                <c:ptCount val="5"/>
                <c:pt idx="0">
                  <c:v>1.368212241379311</c:v>
                </c:pt>
                <c:pt idx="1">
                  <c:v>1.3612406551724199</c:v>
                </c:pt>
                <c:pt idx="2">
                  <c:v>1.3140955517241402</c:v>
                </c:pt>
                <c:pt idx="3">
                  <c:v>1.3642108620689708</c:v>
                </c:pt>
                <c:pt idx="4">
                  <c:v>1.1863402758620705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'ipb1-30b-he1113'!$V$2:$Z$2</c:f>
              <c:numCache>
                <c:formatCode>0.00</c:formatCode>
                <c:ptCount val="5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2736"/>
        <c:axId val="348930048"/>
      </c:scatterChart>
      <c:valAx>
        <c:axId val="348732736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930048"/>
        <c:crosses val="autoZero"/>
        <c:crossBetween val="midCat"/>
      </c:valAx>
      <c:valAx>
        <c:axId val="34893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873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'ipb1-30b-he1113'!$O$10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'ipb1-30b-he1113'!$P$62:$T$62</c:f>
              <c:numCache>
                <c:formatCode>0.00</c:formatCode>
                <c:ptCount val="5"/>
                <c:pt idx="0">
                  <c:v>3.6384690689655201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'ipb1-30b-he1113'!$O$8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'ipb1-30b-he1113'!$P$60:$T$60</c:f>
              <c:numCache>
                <c:formatCode>0.00</c:formatCode>
                <c:ptCount val="5"/>
                <c:pt idx="0">
                  <c:v>3.1383591724137898</c:v>
                </c:pt>
                <c:pt idx="1">
                  <c:v>3.3973567241379299</c:v>
                </c:pt>
                <c:pt idx="2">
                  <c:v>3.9424236206896599</c:v>
                </c:pt>
                <c:pt idx="3">
                  <c:v>4.2930284827586203</c:v>
                </c:pt>
                <c:pt idx="4">
                  <c:v>4.6721071724137904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'ipb1-30b-he1113'!$P$58:$T$58</c:f>
              <c:numCache>
                <c:formatCode>0.00</c:formatCode>
                <c:ptCount val="5"/>
                <c:pt idx="0">
                  <c:v>3.0444551379310298</c:v>
                </c:pt>
                <c:pt idx="1">
                  <c:v>3.0144035517241399</c:v>
                </c:pt>
                <c:pt idx="2">
                  <c:v>3.52734120689655</c:v>
                </c:pt>
                <c:pt idx="3">
                  <c:v>3.81708206896552</c:v>
                </c:pt>
                <c:pt idx="4">
                  <c:v>4.1790578620689702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'ipb1-30b-he1113'!$O$4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'ipb1-30b-he1113'!$P$56:$T$56</c:f>
              <c:numCache>
                <c:formatCode>0.00</c:formatCode>
                <c:ptCount val="5"/>
                <c:pt idx="0">
                  <c:v>2.56402410344828</c:v>
                </c:pt>
                <c:pt idx="1">
                  <c:v>2.64131144827586</c:v>
                </c:pt>
                <c:pt idx="2">
                  <c:v>3.0664857586206899</c:v>
                </c:pt>
                <c:pt idx="3">
                  <c:v>3.3277781034482801</c:v>
                </c:pt>
                <c:pt idx="4">
                  <c:v>3.6562154827586202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'ipb1-30b-he1113'!$O$2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'ipb1-30b-he1113'!$P$54:$T$54</c:f>
              <c:numCache>
                <c:formatCode>0.00</c:formatCode>
                <c:ptCount val="5"/>
                <c:pt idx="0">
                  <c:v>1.92214544827586</c:v>
                </c:pt>
                <c:pt idx="1">
                  <c:v>2.25304020689655</c:v>
                </c:pt>
                <c:pt idx="2">
                  <c:v>2.45494017241379</c:v>
                </c:pt>
                <c:pt idx="3">
                  <c:v>2.8165592068965499</c:v>
                </c:pt>
                <c:pt idx="4">
                  <c:v>3.0823207931034502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'ipb1-30b-he1113'!$U$10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'ipb1-30b-he1113'!$V$62:$Z$62</c:f>
              <c:numCache>
                <c:formatCode>0.00</c:formatCode>
                <c:ptCount val="5"/>
                <c:pt idx="0">
                  <c:v>2.6334449655171994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'ipb1-30b-he1113'!$U$8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'ipb1-30b-he1113'!$V$60:$Z$60</c:f>
              <c:numCache>
                <c:formatCode>0.00</c:formatCode>
                <c:ptCount val="5"/>
                <c:pt idx="0">
                  <c:v>2.3873964137930983</c:v>
                </c:pt>
                <c:pt idx="1">
                  <c:v>2.4284214482757989</c:v>
                </c:pt>
                <c:pt idx="2">
                  <c:v>2.519980827586199</c:v>
                </c:pt>
                <c:pt idx="3">
                  <c:v>2.7236441379310001</c:v>
                </c:pt>
                <c:pt idx="4">
                  <c:v>2.4895198275862001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'ipb1-30b-he1113'!$U$6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'ipb1-30b-he1113'!$V$58:$Z$58</c:f>
              <c:numCache>
                <c:formatCode>0.00</c:formatCode>
                <c:ptCount val="5"/>
                <c:pt idx="0">
                  <c:v>2.1512907241379011</c:v>
                </c:pt>
                <c:pt idx="1">
                  <c:v>2.1968396206895981</c:v>
                </c:pt>
                <c:pt idx="2">
                  <c:v>2.293316068965499</c:v>
                </c:pt>
                <c:pt idx="3">
                  <c:v>2.4677879310345006</c:v>
                </c:pt>
                <c:pt idx="4">
                  <c:v>2.2429075172413988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'ipb1-30b-he1113'!$U$4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'ipb1-30b-he1113'!$V$56:$Z$56</c:f>
              <c:numCache>
                <c:formatCode>0.00</c:formatCode>
                <c:ptCount val="5"/>
                <c:pt idx="0">
                  <c:v>1.8727775862069009</c:v>
                </c:pt>
                <c:pt idx="1">
                  <c:v>1.9003738275862005</c:v>
                </c:pt>
                <c:pt idx="2">
                  <c:v>2.0028201379309998</c:v>
                </c:pt>
                <c:pt idx="3">
                  <c:v>2.1319643448276011</c:v>
                </c:pt>
                <c:pt idx="4">
                  <c:v>2.0961630344827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'ipb1-30b-he1113'!$U$2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'ipb1-30b-he1113'!$P$1:$T$1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'ipb1-30b-he1113'!$V$54:$Z$54</c:f>
              <c:numCache>
                <c:formatCode>0.00</c:formatCode>
                <c:ptCount val="5"/>
                <c:pt idx="0">
                  <c:v>1.5356838965516992</c:v>
                </c:pt>
                <c:pt idx="1">
                  <c:v>1.6139441034483006</c:v>
                </c:pt>
                <c:pt idx="2">
                  <c:v>1.6609349310345003</c:v>
                </c:pt>
                <c:pt idx="3">
                  <c:v>1.7839523448276005</c:v>
                </c:pt>
                <c:pt idx="4">
                  <c:v>1.6444532758619985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2352"/>
        <c:axId val="348932928"/>
      </c:scatterChart>
      <c:valAx>
        <c:axId val="34893235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8932928"/>
        <c:crosses val="autoZero"/>
        <c:crossBetween val="midCat"/>
      </c:valAx>
      <c:valAx>
        <c:axId val="34893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8932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tx>
            <c:v>150-DC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'sri-ipb2-h21113'!$C$3:$C$6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'sri-ipb2-h21113'!$D$3:$D$6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'sri-ipb2-h21113'!$Y$1</c:f>
              <c:strCache>
                <c:ptCount val="1"/>
                <c:pt idx="0">
                  <c:v>150-Q-150(ns)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'sri-ipb2-h21113'!$S$2:$S$13</c:f>
              <c:numCache>
                <c:formatCode>0.00</c:formatCode>
                <c:ptCount val="12"/>
                <c:pt idx="0">
                  <c:v>1.9129657931034501</c:v>
                </c:pt>
                <c:pt idx="1">
                  <c:v>1.91518320689655</c:v>
                </c:pt>
                <c:pt idx="2">
                  <c:v>2.2599186896551702</c:v>
                </c:pt>
                <c:pt idx="3">
                  <c:v>2.27805496551724</c:v>
                </c:pt>
                <c:pt idx="4">
                  <c:v>2.62621062068966</c:v>
                </c:pt>
                <c:pt idx="5">
                  <c:v>2.6308457586206901</c:v>
                </c:pt>
                <c:pt idx="6">
                  <c:v>2.97850231034483</c:v>
                </c:pt>
                <c:pt idx="7">
                  <c:v>2.9821877931034502</c:v>
                </c:pt>
                <c:pt idx="8">
                  <c:v>3.3259765172413802</c:v>
                </c:pt>
                <c:pt idx="9">
                  <c:v>3.3327958620689699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'sri-ipb2-h21113'!$Y$2:$Y$13</c:f>
              <c:numCache>
                <c:formatCode>0.00</c:formatCode>
                <c:ptCount val="12"/>
                <c:pt idx="0">
                  <c:v>1.1036731379310307</c:v>
                </c:pt>
                <c:pt idx="1">
                  <c:v>1.0960586206896501</c:v>
                </c:pt>
                <c:pt idx="2">
                  <c:v>1.3280493448275799</c:v>
                </c:pt>
                <c:pt idx="3">
                  <c:v>1.3405854482758492</c:v>
                </c:pt>
                <c:pt idx="4">
                  <c:v>1.52992699999999</c:v>
                </c:pt>
                <c:pt idx="5">
                  <c:v>1.5515030344827503</c:v>
                </c:pt>
                <c:pt idx="6">
                  <c:v>1.7380898620689598</c:v>
                </c:pt>
                <c:pt idx="7">
                  <c:v>1.7470016206896499</c:v>
                </c:pt>
                <c:pt idx="8">
                  <c:v>1.9560023448275796</c:v>
                </c:pt>
                <c:pt idx="9">
                  <c:v>1.9621726551724104</c:v>
                </c:pt>
                <c:pt idx="10">
                  <c:v>7.1483234611549218</c:v>
                </c:pt>
                <c:pt idx="11">
                  <c:v>-3.4943244621522984E-2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'sri-ipb2-h21113'!$V$1</c:f>
              <c:strCache>
                <c:ptCount val="1"/>
                <c:pt idx="0">
                  <c:v>150-Q-1000(ns)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'sri-ipb2-h21113'!$P$2:$P$13</c:f>
              <c:numCache>
                <c:formatCode>0.00</c:formatCode>
                <c:ptCount val="12"/>
                <c:pt idx="0">
                  <c:v>1.2181529655172401</c:v>
                </c:pt>
                <c:pt idx="1">
                  <c:v>1.2238808965517201</c:v>
                </c:pt>
                <c:pt idx="2">
                  <c:v>1.3981819655172401</c:v>
                </c:pt>
                <c:pt idx="3">
                  <c:v>1.4296487241379301</c:v>
                </c:pt>
                <c:pt idx="4">
                  <c:v>1.5825377241379299</c:v>
                </c:pt>
                <c:pt idx="5">
                  <c:v>1.59104848275862</c:v>
                </c:pt>
                <c:pt idx="6">
                  <c:v>1.8159129310344799</c:v>
                </c:pt>
                <c:pt idx="7">
                  <c:v>1.80718751724138</c:v>
                </c:pt>
                <c:pt idx="8">
                  <c:v>2.0059770000000001</c:v>
                </c:pt>
                <c:pt idx="9">
                  <c:v>2.0270704137930999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'sri-ipb2-h21113'!$V$2:$V$13</c:f>
              <c:numCache>
                <c:formatCode>0.00</c:formatCode>
                <c:ptCount val="12"/>
                <c:pt idx="0">
                  <c:v>0.76309686206895933</c:v>
                </c:pt>
                <c:pt idx="1">
                  <c:v>0.79950013793103025</c:v>
                </c:pt>
                <c:pt idx="2">
                  <c:v>0.9292688965517204</c:v>
                </c:pt>
                <c:pt idx="3">
                  <c:v>0.95629872413793038</c:v>
                </c:pt>
                <c:pt idx="4">
                  <c:v>1.08762210344827</c:v>
                </c:pt>
                <c:pt idx="5">
                  <c:v>1.1005318275862006</c:v>
                </c:pt>
                <c:pt idx="6">
                  <c:v>1.2362296896551701</c:v>
                </c:pt>
                <c:pt idx="7">
                  <c:v>1.2476079310344694</c:v>
                </c:pt>
                <c:pt idx="8">
                  <c:v>1.3940726551724101</c:v>
                </c:pt>
                <c:pt idx="9">
                  <c:v>1.3676853448275796</c:v>
                </c:pt>
                <c:pt idx="10">
                  <c:v>9.1845584129404791</c:v>
                </c:pt>
                <c:pt idx="11">
                  <c:v>0.17213795645600349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5232"/>
        <c:axId val="348935808"/>
      </c:scatterChart>
      <c:valAx>
        <c:axId val="348935232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8935808"/>
        <c:crosses val="autoZero"/>
        <c:crossBetween val="midCat"/>
      </c:valAx>
      <c:valAx>
        <c:axId val="348935808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89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2892084636994928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616091993617E-2"/>
          <c:y val="0.17182004880968826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'sri-ipb2-h21113'!$C$13:$C$16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'sri-ipb2-h21113'!$D$13:$D$16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'sri-ipb2-h21113'!$P$54:$P$65</c:f>
              <c:numCache>
                <c:formatCode>0.00</c:formatCode>
                <c:ptCount val="12"/>
                <c:pt idx="0">
                  <c:v>1.4746632413793099</c:v>
                </c:pt>
                <c:pt idx="1">
                  <c:v>1.4692585517241401</c:v>
                </c:pt>
                <c:pt idx="2">
                  <c:v>1.6334415517241401</c:v>
                </c:pt>
                <c:pt idx="3">
                  <c:v>1.6182088620689701</c:v>
                </c:pt>
                <c:pt idx="4">
                  <c:v>1.97887489655172</c:v>
                </c:pt>
                <c:pt idx="5">
                  <c:v>1.97466472413793</c:v>
                </c:pt>
                <c:pt idx="6">
                  <c:v>2.2314329655172398</c:v>
                </c:pt>
                <c:pt idx="7">
                  <c:v>2.2098060344827601</c:v>
                </c:pt>
                <c:pt idx="8">
                  <c:v>2.49253568965517</c:v>
                </c:pt>
                <c:pt idx="9">
                  <c:v>2.4887012758620699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'sri-ipb2-h21113'!$V$54:$V$65</c:f>
              <c:numCache>
                <c:formatCode>0.00</c:formatCode>
                <c:ptCount val="12"/>
                <c:pt idx="0">
                  <c:v>1.2425954827586025</c:v>
                </c:pt>
                <c:pt idx="1">
                  <c:v>1.2555892413793011</c:v>
                </c:pt>
                <c:pt idx="2">
                  <c:v>1.4374527586207009</c:v>
                </c:pt>
                <c:pt idx="3">
                  <c:v>1.4652588275862009</c:v>
                </c:pt>
                <c:pt idx="4">
                  <c:v>1.6422767586206994</c:v>
                </c:pt>
                <c:pt idx="5">
                  <c:v>1.6590364482757991</c:v>
                </c:pt>
                <c:pt idx="6">
                  <c:v>1.8725319999999996</c:v>
                </c:pt>
                <c:pt idx="7">
                  <c:v>1.8859818275861997</c:v>
                </c:pt>
                <c:pt idx="8">
                  <c:v>2.0772581034482016</c:v>
                </c:pt>
                <c:pt idx="9">
                  <c:v>2.0967016896551023</c:v>
                </c:pt>
                <c:pt idx="10">
                  <c:v>9.3733546458468702</c:v>
                </c:pt>
                <c:pt idx="11">
                  <c:v>-0.12061686928285797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'sri-ipb2-h21113'!$T$54:$T$63</c:f>
              <c:numCache>
                <c:formatCode>0.00</c:formatCode>
                <c:ptCount val="10"/>
                <c:pt idx="0">
                  <c:v>2.7774944482758599</c:v>
                </c:pt>
                <c:pt idx="1">
                  <c:v>2.7685601034482801</c:v>
                </c:pt>
                <c:pt idx="2">
                  <c:v>3.26372755172414</c:v>
                </c:pt>
                <c:pt idx="3">
                  <c:v>3.27629189655172</c:v>
                </c:pt>
                <c:pt idx="4">
                  <c:v>3.7881691379310301</c:v>
                </c:pt>
                <c:pt idx="5">
                  <c:v>3.7885937241379302</c:v>
                </c:pt>
                <c:pt idx="6">
                  <c:v>4.3252515862068996</c:v>
                </c:pt>
                <c:pt idx="7">
                  <c:v>4.3223896551724099</c:v>
                </c:pt>
                <c:pt idx="8">
                  <c:v>4.8229455862068997</c:v>
                </c:pt>
                <c:pt idx="9">
                  <c:v>4.8255425172413799</c:v>
                </c:pt>
              </c:numCache>
            </c:numRef>
          </c:xVal>
          <c:yVal>
            <c:numRef>
              <c:f>'sri-ipb2-h21113'!$Z$54:$Z$63</c:f>
              <c:numCache>
                <c:formatCode>0.00</c:formatCode>
                <c:ptCount val="10"/>
                <c:pt idx="0">
                  <c:v>2.1484604827586011</c:v>
                </c:pt>
                <c:pt idx="1">
                  <c:v>2.1393314827585996</c:v>
                </c:pt>
                <c:pt idx="2">
                  <c:v>2.5318684482758016</c:v>
                </c:pt>
                <c:pt idx="3">
                  <c:v>2.536693172413802</c:v>
                </c:pt>
                <c:pt idx="4">
                  <c:v>2.9639708620689014</c:v>
                </c:pt>
                <c:pt idx="5">
                  <c:v>2.9676096551723994</c:v>
                </c:pt>
                <c:pt idx="6">
                  <c:v>3.4023665172413011</c:v>
                </c:pt>
                <c:pt idx="7">
                  <c:v>3.3824233448276004</c:v>
                </c:pt>
                <c:pt idx="8">
                  <c:v>3.7873836551724001</c:v>
                </c:pt>
                <c:pt idx="9">
                  <c:v>3.7750835172413009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21568"/>
        <c:axId val="349422144"/>
      </c:scatterChart>
      <c:valAx>
        <c:axId val="34942156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9422144"/>
        <c:crosses val="autoZero"/>
        <c:crossBetween val="midCat"/>
      </c:valAx>
      <c:valAx>
        <c:axId val="34942214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'sri-ipb2-h21113'!$D$18:$D$21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'sri-ipb2-h21113'!$P$106:$P$117</c:f>
              <c:numCache>
                <c:formatCode>0.00</c:formatCode>
                <c:ptCount val="12"/>
                <c:pt idx="0">
                  <c:v>1.65416724137931</c:v>
                </c:pt>
                <c:pt idx="1">
                  <c:v>1.6304485172413801</c:v>
                </c:pt>
                <c:pt idx="2">
                  <c:v>1.9416083103448301</c:v>
                </c:pt>
                <c:pt idx="3">
                  <c:v>1.9360516206896601</c:v>
                </c:pt>
                <c:pt idx="4">
                  <c:v>2.2060082758620698</c:v>
                </c:pt>
                <c:pt idx="5">
                  <c:v>2.2393261379310299</c:v>
                </c:pt>
                <c:pt idx="6">
                  <c:v>2.5133651724137902</c:v>
                </c:pt>
                <c:pt idx="7">
                  <c:v>2.4904303103448302</c:v>
                </c:pt>
                <c:pt idx="8">
                  <c:v>2.7791772068965499</c:v>
                </c:pt>
                <c:pt idx="9">
                  <c:v>2.7950717241379301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'sri-ipb2-h21113'!$V$106:$V$117</c:f>
              <c:numCache>
                <c:formatCode>0.00</c:formatCode>
                <c:ptCount val="12"/>
                <c:pt idx="0">
                  <c:v>1.5105290344828006</c:v>
                </c:pt>
                <c:pt idx="1">
                  <c:v>1.5588584827585983</c:v>
                </c:pt>
                <c:pt idx="2">
                  <c:v>1.8023854827585986</c:v>
                </c:pt>
                <c:pt idx="3">
                  <c:v>1.7788116896551998</c:v>
                </c:pt>
                <c:pt idx="4">
                  <c:v>2.0728167586207</c:v>
                </c:pt>
                <c:pt idx="5">
                  <c:v>2.0900686551723986</c:v>
                </c:pt>
                <c:pt idx="6">
                  <c:v>2.3300123448276011</c:v>
                </c:pt>
                <c:pt idx="7">
                  <c:v>2.3290538965516987</c:v>
                </c:pt>
                <c:pt idx="8">
                  <c:v>2.6364084137930988</c:v>
                </c:pt>
                <c:pt idx="9">
                  <c:v>2.6322880689655008</c:v>
                </c:pt>
                <c:pt idx="10">
                  <c:v>11.568446447783579</c:v>
                </c:pt>
                <c:pt idx="11">
                  <c:v>6.2599085343056693E-2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'sri-ipb2-h21113'!$T$106:$T$116</c:f>
              <c:numCache>
                <c:formatCode>0.00</c:formatCode>
                <c:ptCount val="11"/>
                <c:pt idx="0">
                  <c:v>3.1057911034482699</c:v>
                </c:pt>
                <c:pt idx="1">
                  <c:v>3.1066829999999999</c:v>
                </c:pt>
                <c:pt idx="2">
                  <c:v>3.6771930344827601</c:v>
                </c:pt>
                <c:pt idx="3">
                  <c:v>3.6819376551724199</c:v>
                </c:pt>
                <c:pt idx="4">
                  <c:v>4.2639294482758601</c:v>
                </c:pt>
                <c:pt idx="5">
                  <c:v>4.23897396551724</c:v>
                </c:pt>
                <c:pt idx="6">
                  <c:v>4.8777269655172404</c:v>
                </c:pt>
                <c:pt idx="7">
                  <c:v>4.8938186206896601</c:v>
                </c:pt>
                <c:pt idx="8">
                  <c:v>5.4084913103448304</c:v>
                </c:pt>
                <c:pt idx="9">
                  <c:v>5.3977082758620698</c:v>
                </c:pt>
                <c:pt idx="10">
                  <c:v>12</c:v>
                </c:pt>
              </c:numCache>
            </c:numRef>
          </c:xVal>
          <c:yVal>
            <c:numRef>
              <c:f>'sri-ipb2-h21113'!$Z$106:$Z$116</c:f>
              <c:numCache>
                <c:formatCode>0.00</c:formatCode>
                <c:ptCount val="11"/>
                <c:pt idx="0">
                  <c:v>2.7048000689655005</c:v>
                </c:pt>
                <c:pt idx="1">
                  <c:v>2.7028056206896984</c:v>
                </c:pt>
                <c:pt idx="2">
                  <c:v>3.2015344137930981</c:v>
                </c:pt>
                <c:pt idx="3">
                  <c:v>3.1897153448276008</c:v>
                </c:pt>
                <c:pt idx="4">
                  <c:v>3.7394294827585988</c:v>
                </c:pt>
                <c:pt idx="5">
                  <c:v>3.7374594482758994</c:v>
                </c:pt>
                <c:pt idx="6">
                  <c:v>4.2823478275862001</c:v>
                </c:pt>
                <c:pt idx="7">
                  <c:v>4.2588552758620999</c:v>
                </c:pt>
                <c:pt idx="8">
                  <c:v>4.7536887931034997</c:v>
                </c:pt>
                <c:pt idx="9">
                  <c:v>4.749694655172398</c:v>
                </c:pt>
                <c:pt idx="10">
                  <c:v>10.617825688686558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24448"/>
        <c:axId val="349425024"/>
      </c:scatterChart>
      <c:valAx>
        <c:axId val="34942444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9425024"/>
        <c:crosses val="autoZero"/>
        <c:crossBetween val="midCat"/>
      </c:valAx>
      <c:valAx>
        <c:axId val="34942502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9424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4855977772219E-2"/>
          <c:y val="0.14374978127734034"/>
          <c:w val="0.86538549476200954"/>
          <c:h val="0.77904803221911312"/>
        </c:manualLayout>
      </c:layout>
      <c:scatterChart>
        <c:scatterStyle val="lineMarker"/>
        <c:varyColors val="0"/>
        <c:ser>
          <c:idx val="5"/>
          <c:order val="0"/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'sri-ipb2-h21113'!$D$28:$D$31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'sri-ipb2-h21113'!$P$53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'sri-ipb2-h21113'!$P$158:$P$169</c:f>
              <c:numCache>
                <c:formatCode>0.00</c:formatCode>
                <c:ptCount val="12"/>
                <c:pt idx="0">
                  <c:v>1.8197487931034499</c:v>
                </c:pt>
                <c:pt idx="1">
                  <c:v>1.7344114482758599</c:v>
                </c:pt>
                <c:pt idx="2">
                  <c:v>2.0651773793103398</c:v>
                </c:pt>
                <c:pt idx="3">
                  <c:v>2.11574165517241</c:v>
                </c:pt>
                <c:pt idx="4">
                  <c:v>2.3285255862068999</c:v>
                </c:pt>
                <c:pt idx="5">
                  <c:v>2.4278760689655199</c:v>
                </c:pt>
                <c:pt idx="6">
                  <c:v>2.6348323793103501</c:v>
                </c:pt>
                <c:pt idx="7">
                  <c:v>2.72451248275862</c:v>
                </c:pt>
                <c:pt idx="8">
                  <c:v>3.0497668275862102</c:v>
                </c:pt>
                <c:pt idx="9">
                  <c:v>3.0844696896551702</c:v>
                </c:pt>
                <c:pt idx="10">
                  <c:v>12</c:v>
                </c:pt>
                <c:pt idx="11">
                  <c:v>0</c:v>
                </c:pt>
              </c:numCache>
            </c:numRef>
          </c:xVal>
          <c:yVal>
            <c:numRef>
              <c:f>'sri-ipb2-h21113'!$V$158:$V$169</c:f>
              <c:numCache>
                <c:formatCode>0.00</c:formatCode>
                <c:ptCount val="12"/>
                <c:pt idx="0">
                  <c:v>1.5778754137931017</c:v>
                </c:pt>
                <c:pt idx="1">
                  <c:v>1.6145777586206975</c:v>
                </c:pt>
                <c:pt idx="2">
                  <c:v>1.8655249310344999</c:v>
                </c:pt>
                <c:pt idx="3">
                  <c:v>1.8477682758621015</c:v>
                </c:pt>
                <c:pt idx="4">
                  <c:v>2.1543639655171987</c:v>
                </c:pt>
                <c:pt idx="5">
                  <c:v>2.1750931034482974</c:v>
                </c:pt>
                <c:pt idx="6">
                  <c:v>2.4010058965517018</c:v>
                </c:pt>
                <c:pt idx="7">
                  <c:v>2.4256635862069018</c:v>
                </c:pt>
                <c:pt idx="8">
                  <c:v>2.7079831379310022</c:v>
                </c:pt>
                <c:pt idx="9">
                  <c:v>2.7202975517241015</c:v>
                </c:pt>
                <c:pt idx="10">
                  <c:v>10.434494869187509</c:v>
                </c:pt>
                <c:pt idx="11">
                  <c:v>-3.7550100713117374E-2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'sri-ipb2-h21113'!$T$53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'sri-ipb2-h21113'!$T$158:$T$168</c:f>
              <c:numCache>
                <c:formatCode>0.00</c:formatCode>
                <c:ptCount val="11"/>
                <c:pt idx="0">
                  <c:v>2.5733265172413802</c:v>
                </c:pt>
                <c:pt idx="1">
                  <c:v>2.5813270689655199</c:v>
                </c:pt>
                <c:pt idx="2">
                  <c:v>3.0394646206896598</c:v>
                </c:pt>
                <c:pt idx="3">
                  <c:v>3.0443001379310299</c:v>
                </c:pt>
                <c:pt idx="4">
                  <c:v>3.51123275862069</c:v>
                </c:pt>
                <c:pt idx="5">
                  <c:v>3.5137510000000001</c:v>
                </c:pt>
                <c:pt idx="6">
                  <c:v>3.98936131034483</c:v>
                </c:pt>
                <c:pt idx="7">
                  <c:v>4.00812613793103</c:v>
                </c:pt>
                <c:pt idx="8">
                  <c:v>4.4721988620689697</c:v>
                </c:pt>
                <c:pt idx="9">
                  <c:v>4.48489644827586</c:v>
                </c:pt>
                <c:pt idx="10">
                  <c:v>12</c:v>
                </c:pt>
              </c:numCache>
            </c:numRef>
          </c:xVal>
          <c:yVal>
            <c:numRef>
              <c:f>'sri-ipb2-h21113'!$Z$158:$Z$168</c:f>
              <c:numCache>
                <c:formatCode>0.00</c:formatCode>
                <c:ptCount val="11"/>
                <c:pt idx="0">
                  <c:v>1.6564287586206987</c:v>
                </c:pt>
                <c:pt idx="1">
                  <c:v>1.6716866896551963</c:v>
                </c:pt>
                <c:pt idx="2">
                  <c:v>1.9539777586207023</c:v>
                </c:pt>
                <c:pt idx="3">
                  <c:v>1.982007482758597</c:v>
                </c:pt>
                <c:pt idx="4">
                  <c:v>2.2214001034482962</c:v>
                </c:pt>
                <c:pt idx="5">
                  <c:v>2.2680409310344984</c:v>
                </c:pt>
                <c:pt idx="6">
                  <c:v>2.5381465862068993</c:v>
                </c:pt>
                <c:pt idx="7">
                  <c:v>2.5622417931033965</c:v>
                </c:pt>
                <c:pt idx="8">
                  <c:v>2.905011310344797</c:v>
                </c:pt>
                <c:pt idx="9">
                  <c:v>2.9522935517240967</c:v>
                </c:pt>
                <c:pt idx="10">
                  <c:v>7.8092951098922043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27328"/>
        <c:axId val="349427904"/>
      </c:scatterChart>
      <c:valAx>
        <c:axId val="349427328"/>
        <c:scaling>
          <c:orientation val="minMax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349427904"/>
        <c:crosses val="autoZero"/>
        <c:crossBetween val="midCat"/>
      </c:valAx>
      <c:valAx>
        <c:axId val="349427904"/>
        <c:scaling>
          <c:orientation val="minMax"/>
          <c:max val="12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942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86233225881866E-2"/>
          <c:y val="0.28071361913094195"/>
          <c:w val="0.190553121017005"/>
          <c:h val="0.169196850393700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IPB1-29b-He-150C</a:t>
            </a:r>
          </a:p>
        </c:rich>
      </c:tx>
      <c:layout>
        <c:manualLayout>
          <c:xMode val="edge"/>
          <c:yMode val="edge"/>
          <c:x val="0.13851985037303408"/>
          <c:y val="8.49287755944453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'ipb1-29b-he'!$C$3:$C$7</c:f>
              <c:numCache>
                <c:formatCode>0.00</c:formatCode>
                <c:ptCount val="5"/>
                <c:pt idx="0">
                  <c:v>1.4390322580645201E-4</c:v>
                </c:pt>
                <c:pt idx="1">
                  <c:v>2.2694627096774198</c:v>
                </c:pt>
                <c:pt idx="2">
                  <c:v>4.5404541935483902</c:v>
                </c:pt>
                <c:pt idx="3">
                  <c:v>7.5208880967741898</c:v>
                </c:pt>
                <c:pt idx="4">
                  <c:v>12</c:v>
                </c:pt>
              </c:numCache>
            </c:numRef>
          </c:xVal>
          <c:yVal>
            <c:numRef>
              <c:f>'ipb1-29b-he'!$D$3:$D$7</c:f>
              <c:numCache>
                <c:formatCode>0.00</c:formatCode>
                <c:ptCount val="5"/>
                <c:pt idx="0">
                  <c:v>-1.3678786609169595E-2</c:v>
                </c:pt>
                <c:pt idx="1">
                  <c:v>1.0748239999999996</c:v>
                </c:pt>
                <c:pt idx="2">
                  <c:v>2.2663909999999996</c:v>
                </c:pt>
                <c:pt idx="3">
                  <c:v>3.663087</c:v>
                </c:pt>
                <c:pt idx="4">
                  <c:v>5.8858916403598069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'ipb1-29b-he'!$N$2:$N$11</c:f>
              <c:numCache>
                <c:formatCode>0.00</c:formatCode>
                <c:ptCount val="10"/>
                <c:pt idx="0">
                  <c:v>1.48645603448276</c:v>
                </c:pt>
                <c:pt idx="1">
                  <c:v>2.0074978275862101</c:v>
                </c:pt>
                <c:pt idx="2">
                  <c:v>2.5221727931034499</c:v>
                </c:pt>
                <c:pt idx="3">
                  <c:v>3.06982417241379</c:v>
                </c:pt>
                <c:pt idx="4">
                  <c:v>3.6204518620689701</c:v>
                </c:pt>
                <c:pt idx="5">
                  <c:v>4.1511482758620701</c:v>
                </c:pt>
                <c:pt idx="6">
                  <c:v>5.1962756896551703</c:v>
                </c:pt>
                <c:pt idx="7">
                  <c:v>5.1511917586206897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0.71884024137931135</c:v>
                </c:pt>
                <c:pt idx="1">
                  <c:v>0.98373234482759031</c:v>
                </c:pt>
                <c:pt idx="2">
                  <c:v>1.2531818965517303</c:v>
                </c:pt>
                <c:pt idx="3">
                  <c:v>1.5068887586206898</c:v>
                </c:pt>
                <c:pt idx="4">
                  <c:v>1.8011402068965605</c:v>
                </c:pt>
                <c:pt idx="5">
                  <c:v>2.0461064482758706</c:v>
                </c:pt>
                <c:pt idx="6">
                  <c:v>2.5818423103448307</c:v>
                </c:pt>
                <c:pt idx="7">
                  <c:v>2.7550288965517309</c:v>
                </c:pt>
                <c:pt idx="8">
                  <c:v>6.4966688545339029</c:v>
                </c:pt>
                <c:pt idx="9">
                  <c:v>0.18155821950830386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27904"/>
        <c:axId val="346428480"/>
      </c:scatterChart>
      <c:valAx>
        <c:axId val="34642790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6428480"/>
        <c:crosses val="autoZero"/>
        <c:crossBetween val="midCat"/>
      </c:valAx>
      <c:valAx>
        <c:axId val="34642848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42790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1891706450079567"/>
          <c:y val="0.2049293986619625"/>
          <c:w val="0.38746508248968886"/>
          <c:h val="0.2800788180409199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556630754236743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'sri-ipb2-h21113'!$P$10:$T$10</c:f>
              <c:numCache>
                <c:formatCode>0.00</c:formatCode>
                <c:ptCount val="5"/>
                <c:pt idx="0">
                  <c:v>2.0059770000000001</c:v>
                </c:pt>
                <c:pt idx="1">
                  <c:v>2.13764455172414</c:v>
                </c:pt>
                <c:pt idx="2">
                  <c:v>2.7628389655172398</c:v>
                </c:pt>
                <c:pt idx="3">
                  <c:v>3.3259765172413802</c:v>
                </c:pt>
                <c:pt idx="4">
                  <c:v>3.8055507241379298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'sri-ipb2-h21113'!$P$8:$T$8</c:f>
              <c:numCache>
                <c:formatCode>0.00</c:formatCode>
                <c:ptCount val="5"/>
                <c:pt idx="0">
                  <c:v>1.8159129310344799</c:v>
                </c:pt>
                <c:pt idx="1">
                  <c:v>1.9218646551724099</c:v>
                </c:pt>
                <c:pt idx="2">
                  <c:v>2.4529911379310301</c:v>
                </c:pt>
                <c:pt idx="3">
                  <c:v>2.97850231034483</c:v>
                </c:pt>
                <c:pt idx="4">
                  <c:v>3.4217465172413801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'sri-ipb2-h21113'!$P$6:$T$6</c:f>
              <c:numCache>
                <c:formatCode>0.00</c:formatCode>
                <c:ptCount val="5"/>
                <c:pt idx="0">
                  <c:v>1.5825377241379299</c:v>
                </c:pt>
                <c:pt idx="1">
                  <c:v>1.69951396551724</c:v>
                </c:pt>
                <c:pt idx="2">
                  <c:v>2.16678324137931</c:v>
                </c:pt>
                <c:pt idx="3">
                  <c:v>2.62621062068966</c:v>
                </c:pt>
                <c:pt idx="4">
                  <c:v>2.9970760689655198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'sri-ipb2-h21113'!$P$4:$T$4</c:f>
              <c:numCache>
                <c:formatCode>0.00</c:formatCode>
                <c:ptCount val="5"/>
                <c:pt idx="0">
                  <c:v>1.3981819655172401</c:v>
                </c:pt>
                <c:pt idx="1">
                  <c:v>1.48740762068965</c:v>
                </c:pt>
                <c:pt idx="2">
                  <c:v>1.8795794137930999</c:v>
                </c:pt>
                <c:pt idx="3">
                  <c:v>2.2599186896551702</c:v>
                </c:pt>
                <c:pt idx="4">
                  <c:v>2.59363820689655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'sri-ipb2-h21113'!$P$2:$T$2</c:f>
              <c:numCache>
                <c:formatCode>0.00</c:formatCode>
                <c:ptCount val="5"/>
                <c:pt idx="0">
                  <c:v>1.2181529655172401</c:v>
                </c:pt>
                <c:pt idx="1">
                  <c:v>1.2654523103448301</c:v>
                </c:pt>
                <c:pt idx="2">
                  <c:v>1.58102824137931</c:v>
                </c:pt>
                <c:pt idx="3">
                  <c:v>1.9129657931034501</c:v>
                </c:pt>
                <c:pt idx="4">
                  <c:v>2.1937825862069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'sri-ipb2-h21113'!$V$10:$Z$10</c:f>
              <c:numCache>
                <c:formatCode>0.00</c:formatCode>
                <c:ptCount val="5"/>
                <c:pt idx="0">
                  <c:v>1.3940726551724101</c:v>
                </c:pt>
                <c:pt idx="1">
                  <c:v>1.5078441034482699</c:v>
                </c:pt>
                <c:pt idx="2">
                  <c:v>1.6899932413793</c:v>
                </c:pt>
                <c:pt idx="3">
                  <c:v>1.9560023448275796</c:v>
                </c:pt>
                <c:pt idx="4">
                  <c:v>2.1487804827586201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'sri-ipb2-h21113'!$V$8:$Z$8</c:f>
              <c:numCache>
                <c:formatCode>0.00</c:formatCode>
                <c:ptCount val="5"/>
                <c:pt idx="0">
                  <c:v>1.2362296896551701</c:v>
                </c:pt>
                <c:pt idx="1">
                  <c:v>1.3427107931034392</c:v>
                </c:pt>
                <c:pt idx="2">
                  <c:v>1.49088510344827</c:v>
                </c:pt>
                <c:pt idx="3">
                  <c:v>1.7380898620689598</c:v>
                </c:pt>
                <c:pt idx="4">
                  <c:v>1.9213471034482703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'sri-ipb2-h21113'!$V$6:$Z$6</c:f>
              <c:numCache>
                <c:formatCode>0.00</c:formatCode>
                <c:ptCount val="5"/>
                <c:pt idx="0">
                  <c:v>1.08762210344827</c:v>
                </c:pt>
                <c:pt idx="1">
                  <c:v>1.1845904482758591</c:v>
                </c:pt>
                <c:pt idx="2">
                  <c:v>1.2975706206896493</c:v>
                </c:pt>
                <c:pt idx="3">
                  <c:v>1.52992699999999</c:v>
                </c:pt>
                <c:pt idx="4">
                  <c:v>1.6588233448275798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'sri-ipb2-h21113'!$V$4:$Z$4</c:f>
              <c:numCache>
                <c:formatCode>0.00</c:formatCode>
                <c:ptCount val="5"/>
                <c:pt idx="0">
                  <c:v>0.9292688965517204</c:v>
                </c:pt>
                <c:pt idx="1">
                  <c:v>1.0108579310344794</c:v>
                </c:pt>
                <c:pt idx="2">
                  <c:v>1.1121304827586194</c:v>
                </c:pt>
                <c:pt idx="3">
                  <c:v>1.3280493448275799</c:v>
                </c:pt>
                <c:pt idx="4">
                  <c:v>1.45233875862069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'sri-ipb2-h21113'!$V$2:$Z$2</c:f>
              <c:numCache>
                <c:formatCode>0.00</c:formatCode>
                <c:ptCount val="5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68192"/>
        <c:axId val="349168768"/>
      </c:scatterChart>
      <c:valAx>
        <c:axId val="34916819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9168768"/>
        <c:crosses val="autoZero"/>
        <c:crossBetween val="midCat"/>
      </c:valAx>
      <c:valAx>
        <c:axId val="34916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916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'sri-ipb2-h21113'!$P$62:$T$62</c:f>
              <c:numCache>
                <c:formatCode>0.00</c:formatCode>
                <c:ptCount val="5"/>
                <c:pt idx="0">
                  <c:v>2.49253568965517</c:v>
                </c:pt>
                <c:pt idx="1">
                  <c:v>2.71239396551724</c:v>
                </c:pt>
                <c:pt idx="2">
                  <c:v>3.4425513103448302</c:v>
                </c:pt>
                <c:pt idx="3">
                  <c:v>4.2327692413793097</c:v>
                </c:pt>
                <c:pt idx="4">
                  <c:v>4.8229455862068997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'sri-ipb2-h21113'!$P$60:$T$60</c:f>
              <c:numCache>
                <c:formatCode>0.00</c:formatCode>
                <c:ptCount val="5"/>
                <c:pt idx="0">
                  <c:v>2.2314329655172398</c:v>
                </c:pt>
                <c:pt idx="1">
                  <c:v>2.42661165517241</c:v>
                </c:pt>
                <c:pt idx="2">
                  <c:v>3.0777602413793099</c:v>
                </c:pt>
                <c:pt idx="3">
                  <c:v>3.78912510344828</c:v>
                </c:pt>
                <c:pt idx="4">
                  <c:v>4.3252515862068996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'sri-ipb2-h21113'!$P$58:$T$58</c:f>
              <c:numCache>
                <c:formatCode>0.00</c:formatCode>
                <c:ptCount val="5"/>
                <c:pt idx="0">
                  <c:v>1.97887489655172</c:v>
                </c:pt>
                <c:pt idx="1">
                  <c:v>2.1405628965517201</c:v>
                </c:pt>
                <c:pt idx="2">
                  <c:v>2.6900873448275902</c:v>
                </c:pt>
                <c:pt idx="3">
                  <c:v>3.3274917241379298</c:v>
                </c:pt>
                <c:pt idx="4">
                  <c:v>3.7881691379310301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'sri-ipb2-h21113'!$P$56:$T$56</c:f>
              <c:numCache>
                <c:formatCode>0.00</c:formatCode>
                <c:ptCount val="5"/>
                <c:pt idx="0">
                  <c:v>1.6334415517241401</c:v>
                </c:pt>
                <c:pt idx="1">
                  <c:v>1.8747753793103401</c:v>
                </c:pt>
                <c:pt idx="2">
                  <c:v>2.33584272413793</c:v>
                </c:pt>
                <c:pt idx="3">
                  <c:v>2.87982768965517</c:v>
                </c:pt>
                <c:pt idx="4">
                  <c:v>3.26372755172414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'sri-ipb2-h21113'!$P$54:$T$54</c:f>
              <c:numCache>
                <c:formatCode>0.00</c:formatCode>
                <c:ptCount val="5"/>
                <c:pt idx="0">
                  <c:v>1.4746632413793099</c:v>
                </c:pt>
                <c:pt idx="1">
                  <c:v>1.5980193103448299</c:v>
                </c:pt>
                <c:pt idx="2">
                  <c:v>1.9068617931034499</c:v>
                </c:pt>
                <c:pt idx="3">
                  <c:v>2.42209610344828</c:v>
                </c:pt>
                <c:pt idx="4">
                  <c:v>2.7774944482758599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'sri-ipb2-h21113'!$V$62:$Z$62</c:f>
              <c:numCache>
                <c:formatCode>0.00</c:formatCode>
                <c:ptCount val="5"/>
                <c:pt idx="0">
                  <c:v>2.0772581034482016</c:v>
                </c:pt>
                <c:pt idx="1">
                  <c:v>2.4055118275861993</c:v>
                </c:pt>
                <c:pt idx="2">
                  <c:v>2.7641243448276001</c:v>
                </c:pt>
                <c:pt idx="3">
                  <c:v>3.4104293103448011</c:v>
                </c:pt>
                <c:pt idx="4">
                  <c:v>3.7873836551724001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'sri-ipb2-h21113'!$V$60:$Z$60</c:f>
              <c:numCache>
                <c:formatCode>0.00</c:formatCode>
                <c:ptCount val="5"/>
                <c:pt idx="0">
                  <c:v>1.8725319999999996</c:v>
                </c:pt>
                <c:pt idx="1">
                  <c:v>2.1585598620689019</c:v>
                </c:pt>
                <c:pt idx="2">
                  <c:v>2.4569638275862005</c:v>
                </c:pt>
                <c:pt idx="3">
                  <c:v>3.0510096896550998</c:v>
                </c:pt>
                <c:pt idx="4">
                  <c:v>3.4023665172413011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'sri-ipb2-h21113'!$V$58:$Z$58</c:f>
              <c:numCache>
                <c:formatCode>0.00</c:formatCode>
                <c:ptCount val="5"/>
                <c:pt idx="0">
                  <c:v>1.6422767586206994</c:v>
                </c:pt>
                <c:pt idx="1">
                  <c:v>1.9140526551724015</c:v>
                </c:pt>
                <c:pt idx="2">
                  <c:v>2.134997241379299</c:v>
                </c:pt>
                <c:pt idx="3">
                  <c:v>2.6972362758620001</c:v>
                </c:pt>
                <c:pt idx="4">
                  <c:v>2.9639708620689014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'sri-ipb2-h21113'!$V$56:$Z$56</c:f>
              <c:numCache>
                <c:formatCode>0.00</c:formatCode>
                <c:ptCount val="5"/>
                <c:pt idx="0">
                  <c:v>1.4374527586207009</c:v>
                </c:pt>
                <c:pt idx="1">
                  <c:v>1.6300034137931014</c:v>
                </c:pt>
                <c:pt idx="2">
                  <c:v>1.8250377241378999</c:v>
                </c:pt>
                <c:pt idx="3">
                  <c:v>2.2568546896550998</c:v>
                </c:pt>
                <c:pt idx="4">
                  <c:v>2.5318684482758016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'sri-ipb2-h21113'!$V$54:$Z$54</c:f>
              <c:numCache>
                <c:formatCode>0.00</c:formatCode>
                <c:ptCount val="5"/>
                <c:pt idx="0">
                  <c:v>1.2425954827586025</c:v>
                </c:pt>
                <c:pt idx="1">
                  <c:v>1.4236343103448021</c:v>
                </c:pt>
                <c:pt idx="2">
                  <c:v>1.6355073103447992</c:v>
                </c:pt>
                <c:pt idx="3">
                  <c:v>1.9253905517240995</c:v>
                </c:pt>
                <c:pt idx="4">
                  <c:v>2.1484604827586011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1072"/>
        <c:axId val="349171648"/>
      </c:scatterChart>
      <c:valAx>
        <c:axId val="34917107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9171648"/>
        <c:crosses val="autoZero"/>
        <c:crossBetween val="midCat"/>
      </c:valAx>
      <c:valAx>
        <c:axId val="34917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9171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'sri-ipb2-h21113'!$P$114:$T$114</c:f>
              <c:numCache>
                <c:formatCode>0.00</c:formatCode>
                <c:ptCount val="5"/>
                <c:pt idx="0">
                  <c:v>2.7791772068965499</c:v>
                </c:pt>
                <c:pt idx="1">
                  <c:v>3.14359193103448</c:v>
                </c:pt>
                <c:pt idx="2">
                  <c:v>3.76715510344828</c:v>
                </c:pt>
                <c:pt idx="3">
                  <c:v>4.7060954827586201</c:v>
                </c:pt>
                <c:pt idx="4">
                  <c:v>5.4084913103448304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'sri-ipb2-h21113'!$P$113:$T$113</c:f>
              <c:numCache>
                <c:formatCode>0.00</c:formatCode>
                <c:ptCount val="5"/>
                <c:pt idx="0">
                  <c:v>2.4904303103448302</c:v>
                </c:pt>
                <c:pt idx="1">
                  <c:v>2.8239579310344798</c:v>
                </c:pt>
                <c:pt idx="2">
                  <c:v>3.37006344827586</c:v>
                </c:pt>
                <c:pt idx="3">
                  <c:v>4.22193210344828</c:v>
                </c:pt>
                <c:pt idx="4">
                  <c:v>4.8938186206896601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'sri-ipb2-h21113'!$P$110:$T$110</c:f>
              <c:numCache>
                <c:formatCode>0.00</c:formatCode>
                <c:ptCount val="5"/>
                <c:pt idx="0">
                  <c:v>2.2060082758620698</c:v>
                </c:pt>
                <c:pt idx="1">
                  <c:v>2.48153462068966</c:v>
                </c:pt>
                <c:pt idx="2">
                  <c:v>2.9593107931034499</c:v>
                </c:pt>
                <c:pt idx="3">
                  <c:v>3.70751644827586</c:v>
                </c:pt>
                <c:pt idx="4">
                  <c:v>4.2639294482758601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'sri-ipb2-h21113'!$P$108:$T$108</c:f>
              <c:numCache>
                <c:formatCode>0.00</c:formatCode>
                <c:ptCount val="5"/>
                <c:pt idx="0">
                  <c:v>1.9416083103448301</c:v>
                </c:pt>
                <c:pt idx="1">
                  <c:v>2.1590861724137902</c:v>
                </c:pt>
                <c:pt idx="2">
                  <c:v>2.5655988275862098</c:v>
                </c:pt>
                <c:pt idx="3">
                  <c:v>3.2080527931034499</c:v>
                </c:pt>
                <c:pt idx="4">
                  <c:v>3.6771930344827601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'sri-ipb2-h21113'!$P$106:$T$106</c:f>
              <c:numCache>
                <c:formatCode>0.00</c:formatCode>
                <c:ptCount val="5"/>
                <c:pt idx="0">
                  <c:v>1.65416724137931</c:v>
                </c:pt>
                <c:pt idx="1">
                  <c:v>1.8304208620689699</c:v>
                </c:pt>
                <c:pt idx="2">
                  <c:v>2.1758377586206898</c:v>
                </c:pt>
                <c:pt idx="3">
                  <c:v>2.6949606206896601</c:v>
                </c:pt>
                <c:pt idx="4">
                  <c:v>3.1057911034482699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'sri-ipb2-h21113'!$V$114:$Z$114</c:f>
              <c:numCache>
                <c:formatCode>0.00</c:formatCode>
                <c:ptCount val="5"/>
                <c:pt idx="0">
                  <c:v>2.6364084137930988</c:v>
                </c:pt>
                <c:pt idx="1">
                  <c:v>3.1029562413792995</c:v>
                </c:pt>
                <c:pt idx="2">
                  <c:v>3.1767708620689987</c:v>
                </c:pt>
                <c:pt idx="3">
                  <c:v>4.1281455172413999</c:v>
                </c:pt>
                <c:pt idx="4">
                  <c:v>4.7536887931034997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'sri-ipb2-h21113'!$V$112:$Z$112</c:f>
              <c:numCache>
                <c:formatCode>0.00</c:formatCode>
                <c:ptCount val="5"/>
                <c:pt idx="0">
                  <c:v>2.3300123448276011</c:v>
                </c:pt>
                <c:pt idx="1">
                  <c:v>2.7671741379311001</c:v>
                </c:pt>
                <c:pt idx="2">
                  <c:v>2.8527424827586003</c:v>
                </c:pt>
                <c:pt idx="3">
                  <c:v>3.6859151379311008</c:v>
                </c:pt>
                <c:pt idx="4">
                  <c:v>4.2823478275862001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'sri-ipb2-h21113'!$V$110:$Z$110</c:f>
              <c:numCache>
                <c:formatCode>0.00</c:formatCode>
                <c:ptCount val="5"/>
                <c:pt idx="0">
                  <c:v>2.0728167586207</c:v>
                </c:pt>
                <c:pt idx="1">
                  <c:v>2.444813482758601</c:v>
                </c:pt>
                <c:pt idx="2">
                  <c:v>2.4861939310344994</c:v>
                </c:pt>
                <c:pt idx="3">
                  <c:v>3.2472377241379995</c:v>
                </c:pt>
                <c:pt idx="4">
                  <c:v>3.7394294827585988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'sri-ipb2-h21113'!$V$108:$Z$108</c:f>
              <c:numCache>
                <c:formatCode>0.00</c:formatCode>
                <c:ptCount val="5"/>
                <c:pt idx="0">
                  <c:v>1.8023854827585986</c:v>
                </c:pt>
                <c:pt idx="1">
                  <c:v>2.1191437241379987</c:v>
                </c:pt>
                <c:pt idx="2">
                  <c:v>2.1770236206896989</c:v>
                </c:pt>
                <c:pt idx="3">
                  <c:v>2.7966878275862008</c:v>
                </c:pt>
                <c:pt idx="4">
                  <c:v>3.2015344137930981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'sri-ipb2-h21113'!$V$106:$Z$106</c:f>
              <c:numCache>
                <c:formatCode>0.00</c:formatCode>
                <c:ptCount val="5"/>
                <c:pt idx="0">
                  <c:v>1.5105290344828006</c:v>
                </c:pt>
                <c:pt idx="1">
                  <c:v>1.7828437586207002</c:v>
                </c:pt>
                <c:pt idx="2">
                  <c:v>2.0409972413793014</c:v>
                </c:pt>
                <c:pt idx="3">
                  <c:v>2.3647115862068979</c:v>
                </c:pt>
                <c:pt idx="4">
                  <c:v>2.7048000689655005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73952"/>
        <c:axId val="349174528"/>
      </c:scatterChart>
      <c:valAx>
        <c:axId val="349173952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49174528"/>
        <c:crosses val="autoZero"/>
        <c:crossBetween val="midCat"/>
      </c:valAx>
      <c:valAx>
        <c:axId val="34917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9173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73195799225327E-2"/>
          <c:y val="5.4549059844825394E-2"/>
          <c:w val="0.8827786709211396"/>
          <c:h val="0.8634525003554643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'sri-ipb2-h21113'!$O$10</c:f>
              <c:strCache>
                <c:ptCount val="1"/>
                <c:pt idx="0">
                  <c:v>coreQPow, qPow=50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'sri-ipb2-h21113'!$P$166:$T$166</c:f>
              <c:numCache>
                <c:formatCode>0.00</c:formatCode>
                <c:ptCount val="5"/>
                <c:pt idx="0">
                  <c:v>3.0497668275862102</c:v>
                </c:pt>
                <c:pt idx="1">
                  <c:v>3.1294911724137902</c:v>
                </c:pt>
                <c:pt idx="2">
                  <c:v>3.62250103448276</c:v>
                </c:pt>
                <c:pt idx="3">
                  <c:v>4.0972765862068998</c:v>
                </c:pt>
                <c:pt idx="4">
                  <c:v>4.4721988620689697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'sri-ipb2-h21113'!$O$8</c:f>
              <c:strCache>
                <c:ptCount val="1"/>
                <c:pt idx="0">
                  <c:v>coreQPow, qPow=45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'sri-ipb2-h21113'!$P$164:$T$164</c:f>
              <c:numCache>
                <c:formatCode>0.00</c:formatCode>
                <c:ptCount val="5"/>
                <c:pt idx="0">
                  <c:v>2.6348323793103501</c:v>
                </c:pt>
                <c:pt idx="1">
                  <c:v>2.8244145172413799</c:v>
                </c:pt>
                <c:pt idx="2">
                  <c:v>3.2413000344827601</c:v>
                </c:pt>
                <c:pt idx="3">
                  <c:v>3.6783282413793099</c:v>
                </c:pt>
                <c:pt idx="4">
                  <c:v>3.98936131034483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'sri-ipb2-h21113'!$O$6</c:f>
              <c:strCache>
                <c:ptCount val="1"/>
                <c:pt idx="0">
                  <c:v>coreQPow, qPow=40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'sri-ipb2-h21113'!$P$162:$T$162</c:f>
              <c:numCache>
                <c:formatCode>0.00</c:formatCode>
                <c:ptCount val="5"/>
                <c:pt idx="0">
                  <c:v>2.3285255862068999</c:v>
                </c:pt>
                <c:pt idx="1">
                  <c:v>2.4792538275862102</c:v>
                </c:pt>
                <c:pt idx="2">
                  <c:v>2.8549984482758601</c:v>
                </c:pt>
                <c:pt idx="3">
                  <c:v>3.2336459999999998</c:v>
                </c:pt>
                <c:pt idx="4">
                  <c:v>3.51123275862069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'sri-ipb2-h21113'!$O$4</c:f>
              <c:strCache>
                <c:ptCount val="1"/>
                <c:pt idx="0">
                  <c:v>coreQPow, qPow=35</c:v>
                </c:pt>
              </c:strCache>
            </c:strRef>
          </c:tx>
          <c:spPr>
            <a:ln>
              <a:solidFill>
                <a:srgbClr val="9CBBD8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'sri-ipb2-h21113'!$P$160:$T$160</c:f>
              <c:numCache>
                <c:formatCode>0.00</c:formatCode>
                <c:ptCount val="5"/>
                <c:pt idx="0">
                  <c:v>2.0651773793103398</c:v>
                </c:pt>
                <c:pt idx="1">
                  <c:v>2.1659891724137901</c:v>
                </c:pt>
                <c:pt idx="2">
                  <c:v>2.46945493103448</c:v>
                </c:pt>
                <c:pt idx="3">
                  <c:v>2.79173513793104</c:v>
                </c:pt>
                <c:pt idx="4">
                  <c:v>3.0394646206896598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'sri-ipb2-h21113'!$O$2</c:f>
              <c:strCache>
                <c:ptCount val="1"/>
                <c:pt idx="0">
                  <c:v>coreQPow, qPow=30</c:v>
                </c:pt>
              </c:strCache>
            </c:strRef>
          </c:tx>
          <c:spPr>
            <a:ln>
              <a:solidFill>
                <a:srgbClr val="D3E1E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'sri-ipb2-h21113'!$P$158:$T$158</c:f>
              <c:numCache>
                <c:formatCode>0.00</c:formatCode>
                <c:ptCount val="5"/>
                <c:pt idx="0">
                  <c:v>1.8197487931034499</c:v>
                </c:pt>
                <c:pt idx="1">
                  <c:v>1.8473620689655199</c:v>
                </c:pt>
                <c:pt idx="2">
                  <c:v>2.0322586551724098</c:v>
                </c:pt>
                <c:pt idx="3">
                  <c:v>2.3572661034482798</c:v>
                </c:pt>
                <c:pt idx="4">
                  <c:v>2.5733265172413802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'sri-ipb2-h21113'!$U$10</c:f>
              <c:strCache>
                <c:ptCount val="1"/>
                <c:pt idx="0">
                  <c:v>Hpdrop, qPow=50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'sri-ipb2-h21113'!$V$166:$Z$166</c:f>
              <c:numCache>
                <c:formatCode>0.00</c:formatCode>
                <c:ptCount val="5"/>
                <c:pt idx="0">
                  <c:v>2.7079831379310022</c:v>
                </c:pt>
                <c:pt idx="1">
                  <c:v>2.7642624827585962</c:v>
                </c:pt>
                <c:pt idx="2">
                  <c:v>2.7502513448275963</c:v>
                </c:pt>
                <c:pt idx="3">
                  <c:v>2.8361662068965003</c:v>
                </c:pt>
                <c:pt idx="4">
                  <c:v>2.905011310344797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'sri-ipb2-h21113'!$U$8</c:f>
              <c:strCache>
                <c:ptCount val="1"/>
                <c:pt idx="0">
                  <c:v>Hpdrop, qPow=45</c:v>
                </c:pt>
              </c:strCache>
            </c:strRef>
          </c:tx>
          <c:spPr>
            <a:ln>
              <a:solidFill>
                <a:srgbClr val="FF191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'sri-ipb2-h21113'!$V$164:$Z$164</c:f>
              <c:numCache>
                <c:formatCode>0.00</c:formatCode>
                <c:ptCount val="5"/>
                <c:pt idx="0">
                  <c:v>2.4010058965517018</c:v>
                </c:pt>
                <c:pt idx="1">
                  <c:v>2.4691793103447992</c:v>
                </c:pt>
                <c:pt idx="2">
                  <c:v>2.4463915517240977</c:v>
                </c:pt>
                <c:pt idx="3">
                  <c:v>2.5365329999999986</c:v>
                </c:pt>
                <c:pt idx="4">
                  <c:v>2.5381465862068993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'sri-ipb2-h21113'!$U$6</c:f>
              <c:strCache>
                <c:ptCount val="1"/>
                <c:pt idx="0">
                  <c:v>Hpdrop, qPow=40</c:v>
                </c:pt>
              </c:strCache>
            </c:strRef>
          </c:tx>
          <c:spPr>
            <a:ln>
              <a:solidFill>
                <a:srgbClr val="FF5D5D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'sri-ipb2-h21113'!$V$162:$Z$162</c:f>
              <c:numCache>
                <c:formatCode>0.00</c:formatCode>
                <c:ptCount val="5"/>
                <c:pt idx="0">
                  <c:v>2.1543639655171987</c:v>
                </c:pt>
                <c:pt idx="1">
                  <c:v>2.176716241379296</c:v>
                </c:pt>
                <c:pt idx="2">
                  <c:v>2.109762586206898</c:v>
                </c:pt>
                <c:pt idx="3">
                  <c:v>2.1340963448275971</c:v>
                </c:pt>
                <c:pt idx="4">
                  <c:v>2.2214001034482962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'sri-ipb2-h21113'!$U$4</c:f>
              <c:strCache>
                <c:ptCount val="1"/>
                <c:pt idx="0">
                  <c:v>Hpdrop, qPow=35</c:v>
                </c:pt>
              </c:strCache>
            </c:strRef>
          </c:tx>
          <c:spPr>
            <a:ln>
              <a:solidFill>
                <a:srgbClr val="FF9B9B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'sri-ipb2-h21113'!$V$160:$Z$160</c:f>
              <c:numCache>
                <c:formatCode>0.00</c:formatCode>
                <c:ptCount val="5"/>
                <c:pt idx="0">
                  <c:v>1.8655249310344999</c:v>
                </c:pt>
                <c:pt idx="1">
                  <c:v>1.8801376896552</c:v>
                </c:pt>
                <c:pt idx="2">
                  <c:v>1.8375100689655</c:v>
                </c:pt>
                <c:pt idx="3">
                  <c:v>1.9288238620690024</c:v>
                </c:pt>
                <c:pt idx="4">
                  <c:v>1.9539777586207023</c:v>
                </c:pt>
              </c:numCache>
            </c:numRef>
          </c:yVal>
          <c:smooth val="1"/>
        </c:ser>
        <c:ser>
          <c:idx val="5"/>
          <c:order val="9"/>
          <c:tx>
            <c:strRef>
              <c:f>'sri-ipb2-h21113'!$U$2</c:f>
              <c:strCache>
                <c:ptCount val="1"/>
                <c:pt idx="0">
                  <c:v>Hpdrop, qPow=30</c:v>
                </c:pt>
              </c:strCache>
            </c:strRef>
          </c:tx>
          <c:spPr>
            <a:ln>
              <a:solidFill>
                <a:srgbClr val="FFC9C9"/>
              </a:solidFill>
            </a:ln>
          </c:spPr>
          <c:marker>
            <c:symbol val="none"/>
          </c:marker>
          <c:xVal>
            <c:numRef>
              <c:f>'sri-ipb2-h21113'!$P$1:$T$1</c:f>
              <c:numCache>
                <c:formatCode>0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</c:numCache>
            </c:numRef>
          </c:xVal>
          <c:yVal>
            <c:numRef>
              <c:f>'sri-ipb2-h21113'!$V$158:$Z$158</c:f>
              <c:numCache>
                <c:formatCode>0.00</c:formatCode>
                <c:ptCount val="5"/>
                <c:pt idx="0">
                  <c:v>1.5778754137931017</c:v>
                </c:pt>
                <c:pt idx="1">
                  <c:v>1.6242987586206965</c:v>
                </c:pt>
                <c:pt idx="2">
                  <c:v>1.6593472068964985</c:v>
                </c:pt>
                <c:pt idx="3">
                  <c:v>1.6142295172413981</c:v>
                </c:pt>
                <c:pt idx="4">
                  <c:v>1.6564287586206987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20448"/>
        <c:axId val="350521024"/>
      </c:scatterChart>
      <c:valAx>
        <c:axId val="350520448"/>
        <c:scaling>
          <c:orientation val="minMax"/>
          <c:max val="10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pulse length(ns)</a:t>
                </a:r>
              </a:p>
            </c:rich>
          </c:tx>
          <c:layout>
            <c:manualLayout>
              <c:xMode val="edge"/>
              <c:yMode val="edge"/>
              <c:x val="0.47643049775888496"/>
              <c:y val="0.955013815073994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50521024"/>
        <c:crosses val="autoZero"/>
        <c:crossBetween val="midCat"/>
      </c:valAx>
      <c:valAx>
        <c:axId val="35052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Hpdrop/coreQPow</a:t>
                </a:r>
              </a:p>
            </c:rich>
          </c:tx>
          <c:layout>
            <c:manualLayout>
              <c:xMode val="edge"/>
              <c:yMode val="edge"/>
              <c:x val="2.2438529206599951E-2"/>
              <c:y val="3.111391763427279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052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892887562708796E-2"/>
          <c:y val="6.0764667708807445E-2"/>
          <c:w val="0.84248282895208915"/>
          <c:h val="0.139251780238797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410913752059"/>
          <c:y val="1.6371615519891001E-2"/>
          <c:w val="0.83271703595190139"/>
          <c:h val="0.9030069128682858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Sheet10!$F$4:$F$53</c:f>
              <c:numCache>
                <c:formatCode>0.00</c:formatCode>
                <c:ptCount val="50"/>
                <c:pt idx="0">
                  <c:v>1.1158781379310412</c:v>
                </c:pt>
                <c:pt idx="1">
                  <c:v>1.1556847241379415</c:v>
                </c:pt>
                <c:pt idx="2">
                  <c:v>1.1780888965517313</c:v>
                </c:pt>
                <c:pt idx="3">
                  <c:v>1.1604140000000012</c:v>
                </c:pt>
                <c:pt idx="4">
                  <c:v>0.99434210344828067</c:v>
                </c:pt>
                <c:pt idx="5">
                  <c:v>0.98423189655173005</c:v>
                </c:pt>
                <c:pt idx="6">
                  <c:v>1.1787175172413811</c:v>
                </c:pt>
                <c:pt idx="7">
                  <c:v>1.1780888965517313</c:v>
                </c:pt>
                <c:pt idx="8">
                  <c:v>1.1898789655172415</c:v>
                </c:pt>
                <c:pt idx="9">
                  <c:v>1.1857951724138012</c:v>
                </c:pt>
                <c:pt idx="10">
                  <c:v>1.368212241379311</c:v>
                </c:pt>
                <c:pt idx="11">
                  <c:v>1.3612406551724199</c:v>
                </c:pt>
                <c:pt idx="12">
                  <c:v>1.3140955517241402</c:v>
                </c:pt>
                <c:pt idx="13">
                  <c:v>1.3642108620689708</c:v>
                </c:pt>
                <c:pt idx="14">
                  <c:v>1.1863402758620705</c:v>
                </c:pt>
                <c:pt idx="15">
                  <c:v>1.1661264827586209</c:v>
                </c:pt>
                <c:pt idx="16">
                  <c:v>1.3771206551724102</c:v>
                </c:pt>
                <c:pt idx="17">
                  <c:v>1.3598601379310402</c:v>
                </c:pt>
                <c:pt idx="18">
                  <c:v>1.3927357241379301</c:v>
                </c:pt>
                <c:pt idx="19">
                  <c:v>1.3861221724137902</c:v>
                </c:pt>
                <c:pt idx="20">
                  <c:v>1.6107403793103501</c:v>
                </c:pt>
                <c:pt idx="21">
                  <c:v>1.59880303448276</c:v>
                </c:pt>
                <c:pt idx="22">
                  <c:v>1.5645214137931109</c:v>
                </c:pt>
                <c:pt idx="23">
                  <c:v>1.590171655172421</c:v>
                </c:pt>
                <c:pt idx="24">
                  <c:v>1.3637119310344907</c:v>
                </c:pt>
                <c:pt idx="25">
                  <c:v>1.3639509655172404</c:v>
                </c:pt>
                <c:pt idx="26">
                  <c:v>1.5852743793103503</c:v>
                </c:pt>
                <c:pt idx="27">
                  <c:v>1.5621566896551702</c:v>
                </c:pt>
                <c:pt idx="28">
                  <c:v>1.5852683793103512</c:v>
                </c:pt>
                <c:pt idx="29">
                  <c:v>1.6106434827586202</c:v>
                </c:pt>
                <c:pt idx="30">
                  <c:v>1.7857706551724206</c:v>
                </c:pt>
                <c:pt idx="31">
                  <c:v>1.7991548275862108</c:v>
                </c:pt>
                <c:pt idx="32">
                  <c:v>1.7620400344827605</c:v>
                </c:pt>
                <c:pt idx="33">
                  <c:v>1.7831682413793111</c:v>
                </c:pt>
                <c:pt idx="34">
                  <c:v>1.5262565172413805</c:v>
                </c:pt>
                <c:pt idx="35">
                  <c:v>1.5321646896551702</c:v>
                </c:pt>
                <c:pt idx="36">
                  <c:v>1.7814165862069009</c:v>
                </c:pt>
                <c:pt idx="37">
                  <c:v>1.7448217586206907</c:v>
                </c:pt>
                <c:pt idx="38">
                  <c:v>1.9376366551724109</c:v>
                </c:pt>
                <c:pt idx="39">
                  <c:v>1.7797396896551811</c:v>
                </c:pt>
                <c:pt idx="40">
                  <c:v>1.9706075517241404</c:v>
                </c:pt>
                <c:pt idx="41">
                  <c:v>1.983099862068971</c:v>
                </c:pt>
                <c:pt idx="42">
                  <c:v>1.9376366551724109</c:v>
                </c:pt>
                <c:pt idx="43">
                  <c:v>1.9765743793103505</c:v>
                </c:pt>
                <c:pt idx="44">
                  <c:v>1.6800863448275907</c:v>
                </c:pt>
                <c:pt idx="45">
                  <c:v>1.6791046206896603</c:v>
                </c:pt>
                <c:pt idx="46">
                  <c:v>1.9816326206896608</c:v>
                </c:pt>
                <c:pt idx="47">
                  <c:v>1.9361929655172405</c:v>
                </c:pt>
                <c:pt idx="48">
                  <c:v>1.9913979310344807</c:v>
                </c:pt>
                <c:pt idx="49">
                  <c:v>2.0057206206896607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Sheet10!$M$4:$M$53</c:f>
              <c:numCache>
                <c:formatCode>0.00</c:formatCode>
                <c:ptCount val="50"/>
                <c:pt idx="0">
                  <c:v>0.76309686206895933</c:v>
                </c:pt>
                <c:pt idx="1">
                  <c:v>0.85892448275862066</c:v>
                </c:pt>
                <c:pt idx="2">
                  <c:v>0.93276734482757995</c:v>
                </c:pt>
                <c:pt idx="3">
                  <c:v>1.1036731379310307</c:v>
                </c:pt>
                <c:pt idx="4">
                  <c:v>1.2213704482758594</c:v>
                </c:pt>
                <c:pt idx="5">
                  <c:v>1.2137455517241307</c:v>
                </c:pt>
                <c:pt idx="6">
                  <c:v>1.0960586206896501</c:v>
                </c:pt>
                <c:pt idx="7">
                  <c:v>0.93276734482757995</c:v>
                </c:pt>
                <c:pt idx="8">
                  <c:v>0.85648358620689002</c:v>
                </c:pt>
                <c:pt idx="9">
                  <c:v>0.79950013793103025</c:v>
                </c:pt>
                <c:pt idx="10">
                  <c:v>0.9292688965517204</c:v>
                </c:pt>
                <c:pt idx="11">
                  <c:v>1.0108579310344794</c:v>
                </c:pt>
                <c:pt idx="12">
                  <c:v>1.1121304827586194</c:v>
                </c:pt>
                <c:pt idx="13">
                  <c:v>1.3280493448275799</c:v>
                </c:pt>
                <c:pt idx="14">
                  <c:v>1.45233875862069</c:v>
                </c:pt>
                <c:pt idx="15">
                  <c:v>1.4493953793103396</c:v>
                </c:pt>
                <c:pt idx="16">
                  <c:v>1.3405854482758492</c:v>
                </c:pt>
                <c:pt idx="17">
                  <c:v>1.1388132413792995</c:v>
                </c:pt>
                <c:pt idx="18">
                  <c:v>1.0156961724137901</c:v>
                </c:pt>
                <c:pt idx="19">
                  <c:v>0.95629872413793038</c:v>
                </c:pt>
                <c:pt idx="20">
                  <c:v>1.08762210344827</c:v>
                </c:pt>
                <c:pt idx="21">
                  <c:v>1.1845904482758591</c:v>
                </c:pt>
                <c:pt idx="22">
                  <c:v>1.2975706206896493</c:v>
                </c:pt>
                <c:pt idx="23">
                  <c:v>1.52992699999999</c:v>
                </c:pt>
                <c:pt idx="24">
                  <c:v>1.6588233448275798</c:v>
                </c:pt>
                <c:pt idx="25">
                  <c:v>1.6686048965517202</c:v>
                </c:pt>
                <c:pt idx="26">
                  <c:v>1.5515030344827503</c:v>
                </c:pt>
                <c:pt idx="27">
                  <c:v>1.3107439999999997</c:v>
                </c:pt>
                <c:pt idx="28">
                  <c:v>1.1934178620689604</c:v>
                </c:pt>
                <c:pt idx="29">
                  <c:v>1.1005318275862006</c:v>
                </c:pt>
                <c:pt idx="30">
                  <c:v>1.2362296896551701</c:v>
                </c:pt>
                <c:pt idx="31">
                  <c:v>1.3427107931034392</c:v>
                </c:pt>
                <c:pt idx="32">
                  <c:v>1.49088510344827</c:v>
                </c:pt>
                <c:pt idx="33">
                  <c:v>1.7380898620689598</c:v>
                </c:pt>
                <c:pt idx="34">
                  <c:v>1.9213471034482703</c:v>
                </c:pt>
                <c:pt idx="35">
                  <c:v>1.9102109655172397</c:v>
                </c:pt>
                <c:pt idx="36">
                  <c:v>1.7470016206896499</c:v>
                </c:pt>
                <c:pt idx="37">
                  <c:v>1.5051030344827501</c:v>
                </c:pt>
                <c:pt idx="38">
                  <c:v>1.3541366551724092</c:v>
                </c:pt>
                <c:pt idx="39">
                  <c:v>1.2476079310344694</c:v>
                </c:pt>
                <c:pt idx="40">
                  <c:v>1.3940726551724101</c:v>
                </c:pt>
                <c:pt idx="41">
                  <c:v>1.5078441034482699</c:v>
                </c:pt>
                <c:pt idx="42">
                  <c:v>1.6899932413793</c:v>
                </c:pt>
                <c:pt idx="43">
                  <c:v>1.9560023448275796</c:v>
                </c:pt>
                <c:pt idx="44">
                  <c:v>2.1487804827586201</c:v>
                </c:pt>
                <c:pt idx="45">
                  <c:v>2.1634450344827503</c:v>
                </c:pt>
                <c:pt idx="46">
                  <c:v>1.9621726551724104</c:v>
                </c:pt>
                <c:pt idx="47">
                  <c:v>1.6711858965517203</c:v>
                </c:pt>
                <c:pt idx="48">
                  <c:v>1.4578640344827498</c:v>
                </c:pt>
                <c:pt idx="49">
                  <c:v>1.3676853448275796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25056"/>
        <c:axId val="350525632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yVal>
            <c:numRef>
              <c:f>Sheet10!$B$4:$B$53</c:f>
              <c:numCache>
                <c:formatCode>General</c:formatCode>
                <c:ptCount val="50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500</c:v>
                </c:pt>
                <c:pt idx="9">
                  <c:v>1000</c:v>
                </c:pt>
                <c:pt idx="10">
                  <c:v>1000</c:v>
                </c:pt>
                <c:pt idx="11">
                  <c:v>500</c:v>
                </c:pt>
                <c:pt idx="12">
                  <c:v>300</c:v>
                </c:pt>
                <c:pt idx="13">
                  <c:v>150</c:v>
                </c:pt>
                <c:pt idx="14">
                  <c:v>100</c:v>
                </c:pt>
                <c:pt idx="15">
                  <c:v>100</c:v>
                </c:pt>
                <c:pt idx="16">
                  <c:v>150</c:v>
                </c:pt>
                <c:pt idx="17">
                  <c:v>300</c:v>
                </c:pt>
                <c:pt idx="18">
                  <c:v>500</c:v>
                </c:pt>
                <c:pt idx="19">
                  <c:v>1000</c:v>
                </c:pt>
                <c:pt idx="20">
                  <c:v>1000</c:v>
                </c:pt>
                <c:pt idx="21">
                  <c:v>500</c:v>
                </c:pt>
                <c:pt idx="22">
                  <c:v>300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150</c:v>
                </c:pt>
                <c:pt idx="27">
                  <c:v>300</c:v>
                </c:pt>
                <c:pt idx="28">
                  <c:v>500</c:v>
                </c:pt>
                <c:pt idx="29">
                  <c:v>1000</c:v>
                </c:pt>
                <c:pt idx="30">
                  <c:v>1000</c:v>
                </c:pt>
                <c:pt idx="31">
                  <c:v>500</c:v>
                </c:pt>
                <c:pt idx="32">
                  <c:v>300</c:v>
                </c:pt>
                <c:pt idx="33">
                  <c:v>150</c:v>
                </c:pt>
                <c:pt idx="34">
                  <c:v>100</c:v>
                </c:pt>
                <c:pt idx="35">
                  <c:v>100</c:v>
                </c:pt>
                <c:pt idx="36">
                  <c:v>150</c:v>
                </c:pt>
                <c:pt idx="37">
                  <c:v>300</c:v>
                </c:pt>
                <c:pt idx="38">
                  <c:v>500</c:v>
                </c:pt>
                <c:pt idx="39">
                  <c:v>1000</c:v>
                </c:pt>
                <c:pt idx="40">
                  <c:v>1000</c:v>
                </c:pt>
                <c:pt idx="41">
                  <c:v>500</c:v>
                </c:pt>
                <c:pt idx="42">
                  <c:v>300</c:v>
                </c:pt>
                <c:pt idx="43">
                  <c:v>150</c:v>
                </c:pt>
                <c:pt idx="44">
                  <c:v>100</c:v>
                </c:pt>
                <c:pt idx="45">
                  <c:v>100</c:v>
                </c:pt>
                <c:pt idx="46">
                  <c:v>150</c:v>
                </c:pt>
                <c:pt idx="47">
                  <c:v>300</c:v>
                </c:pt>
                <c:pt idx="48">
                  <c:v>500</c:v>
                </c:pt>
                <c:pt idx="49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26784"/>
        <c:axId val="350526208"/>
      </c:scatterChart>
      <c:valAx>
        <c:axId val="3505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525632"/>
        <c:crosses val="autoZero"/>
        <c:crossBetween val="midCat"/>
      </c:valAx>
      <c:valAx>
        <c:axId val="350525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0525056"/>
        <c:crosses val="autoZero"/>
        <c:crossBetween val="midCat"/>
      </c:valAx>
      <c:valAx>
        <c:axId val="35052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0526784"/>
        <c:crosses val="max"/>
        <c:crossBetween val="midCat"/>
      </c:valAx>
      <c:valAx>
        <c:axId val="35052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052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IPB1-29b-He-400C</a:t>
            </a:r>
          </a:p>
        </c:rich>
      </c:tx>
      <c:layout>
        <c:manualLayout>
          <c:xMode val="edge"/>
          <c:yMode val="edge"/>
          <c:x val="0.14163262795275591"/>
          <c:y val="8.79901188821985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015896422841137"/>
          <c:y val="9.1347537440172932E-2"/>
          <c:w val="0.80302496052535266"/>
          <c:h val="0.7863232978230662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'ipb1-29b-he'!$C$28:$C$32</c:f>
              <c:numCache>
                <c:formatCode>0.00</c:formatCode>
                <c:ptCount val="5"/>
                <c:pt idx="0">
                  <c:v>5.4612903225806497E-5</c:v>
                </c:pt>
                <c:pt idx="1">
                  <c:v>2.2782423548387101</c:v>
                </c:pt>
                <c:pt idx="2">
                  <c:v>4.0135423870967699</c:v>
                </c:pt>
                <c:pt idx="3">
                  <c:v>6.2252990967741901</c:v>
                </c:pt>
                <c:pt idx="4">
                  <c:v>12</c:v>
                </c:pt>
              </c:numCache>
            </c:numRef>
          </c:xVal>
          <c:yVal>
            <c:numRef>
              <c:f>'ipb1-29b-he'!$D$28:$D$32</c:f>
              <c:numCache>
                <c:formatCode>0.00</c:formatCode>
                <c:ptCount val="5"/>
                <c:pt idx="1">
                  <c:v>1.4243950000000041</c:v>
                </c:pt>
                <c:pt idx="2">
                  <c:v>2.4830230000000029</c:v>
                </c:pt>
                <c:pt idx="3">
                  <c:v>3.7575250000000011</c:v>
                </c:pt>
                <c:pt idx="4">
                  <c:v>7.1767250673604188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'ipb1-29b-he'!$N$93:$N$101</c:f>
              <c:numCache>
                <c:formatCode>0.00</c:formatCode>
                <c:ptCount val="9"/>
                <c:pt idx="0">
                  <c:v>1.86138672413793</c:v>
                </c:pt>
                <c:pt idx="1">
                  <c:v>2.5054847586206899</c:v>
                </c:pt>
                <c:pt idx="2">
                  <c:v>3.1472586896551702</c:v>
                </c:pt>
                <c:pt idx="3">
                  <c:v>3.8294912758620701</c:v>
                </c:pt>
                <c:pt idx="4">
                  <c:v>4.5069929655172398</c:v>
                </c:pt>
                <c:pt idx="5">
                  <c:v>5.1411747931034499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'ipb1-29b-he'!$O$93:$O$101</c:f>
              <c:numCache>
                <c:formatCode>0.00</c:formatCode>
                <c:ptCount val="9"/>
                <c:pt idx="0">
                  <c:v>1.153506517241297</c:v>
                </c:pt>
                <c:pt idx="1">
                  <c:v>1.5942444137930991</c:v>
                </c:pt>
                <c:pt idx="2">
                  <c:v>2.0508117931033993</c:v>
                </c:pt>
                <c:pt idx="3">
                  <c:v>2.386130586206896</c:v>
                </c:pt>
                <c:pt idx="4">
                  <c:v>2.8594954827585966</c:v>
                </c:pt>
                <c:pt idx="5">
                  <c:v>3.1363745862068981</c:v>
                </c:pt>
                <c:pt idx="7">
                  <c:v>7.2951065637657866</c:v>
                </c:pt>
                <c:pt idx="8">
                  <c:v>-4.6015552677958205E-3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30208"/>
        <c:axId val="346430784"/>
      </c:scatterChart>
      <c:valAx>
        <c:axId val="34643020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6430784"/>
        <c:crosses val="autoZero"/>
        <c:crossBetween val="midCat"/>
      </c:valAx>
      <c:valAx>
        <c:axId val="34643078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430208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409776902887139"/>
          <c:y val="0.22056013586536977"/>
          <c:w val="0.33008817257217848"/>
          <c:h val="0.2637205496371776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IPB1-29b-He-250C</a:t>
            </a:r>
          </a:p>
        </c:rich>
      </c:tx>
      <c:layout>
        <c:manualLayout>
          <c:xMode val="edge"/>
          <c:yMode val="edge"/>
          <c:x val="0.14722023383440705"/>
          <c:y val="9.019602549681290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'ipb1-29b-he'!$P$2:$P$11</c:f>
              <c:numCache>
                <c:formatCode>0.00</c:formatCode>
                <c:ptCount val="10"/>
                <c:pt idx="0">
                  <c:v>1.4600989310344801</c:v>
                </c:pt>
                <c:pt idx="1">
                  <c:v>1.9763996551724099</c:v>
                </c:pt>
                <c:pt idx="2">
                  <c:v>2.4943554137930999</c:v>
                </c:pt>
                <c:pt idx="3">
                  <c:v>3.0306212068965501</c:v>
                </c:pt>
                <c:pt idx="4">
                  <c:v>3.5634181724137899</c:v>
                </c:pt>
                <c:pt idx="5">
                  <c:v>4.0910111724137899</c:v>
                </c:pt>
                <c:pt idx="6">
                  <c:v>5.14413448275862</c:v>
                </c:pt>
                <c:pt idx="7">
                  <c:v>5.7278291724137897</c:v>
                </c:pt>
              </c:numCache>
            </c:numRef>
          </c:xVal>
          <c:yVal>
            <c:numRef>
              <c:f>'ipb1-29b-he'!$Q$2:$Q$11</c:f>
              <c:numCache>
                <c:formatCode>0.00</c:formatCode>
                <c:ptCount val="10"/>
                <c:pt idx="0">
                  <c:v>0.74879068965518059</c:v>
                </c:pt>
                <c:pt idx="1">
                  <c:v>1.0266520689655199</c:v>
                </c:pt>
                <c:pt idx="2">
                  <c:v>1.2984596551724206</c:v>
                </c:pt>
                <c:pt idx="3">
                  <c:v>1.576113896551731</c:v>
                </c:pt>
                <c:pt idx="4">
                  <c:v>1.8502168620689705</c:v>
                </c:pt>
                <c:pt idx="5">
                  <c:v>2.1173007586206909</c:v>
                </c:pt>
                <c:pt idx="6">
                  <c:v>2.6668983793103509</c:v>
                </c:pt>
                <c:pt idx="7">
                  <c:v>2.8593130344827609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'ipb1-29b-he'!$C$13:$C$17</c:f>
              <c:numCache>
                <c:formatCode>0.00</c:formatCode>
                <c:ptCount val="5"/>
                <c:pt idx="0">
                  <c:v>1.15774193548387E-4</c:v>
                </c:pt>
                <c:pt idx="1">
                  <c:v>1.8549501612903201</c:v>
                </c:pt>
                <c:pt idx="2">
                  <c:v>3.73130564516129</c:v>
                </c:pt>
                <c:pt idx="3">
                  <c:v>6.2258523548387101</c:v>
                </c:pt>
                <c:pt idx="4">
                  <c:v>12</c:v>
                </c:pt>
              </c:numCache>
            </c:numRef>
          </c:xVal>
          <c:yVal>
            <c:numRef>
              <c:f>'ipb1-29b-he'!$D$13:$D$17</c:f>
              <c:numCache>
                <c:formatCode>0.00</c:formatCode>
                <c:ptCount val="5"/>
                <c:pt idx="0">
                  <c:v>-2.0689120047382107E-2</c:v>
                </c:pt>
                <c:pt idx="1">
                  <c:v>1.0047770000000007</c:v>
                </c:pt>
                <c:pt idx="2">
                  <c:v>1.9789860000000026</c:v>
                </c:pt>
                <c:pt idx="3">
                  <c:v>3.3775800000000018</c:v>
                </c:pt>
                <c:pt idx="4">
                  <c:v>6.5050255222558437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'ipb1-29b-he'!$N$32:$N$41</c:f>
              <c:numCache>
                <c:formatCode>0.00</c:formatCode>
                <c:ptCount val="10"/>
                <c:pt idx="0">
                  <c:v>1.73819493103448</c:v>
                </c:pt>
                <c:pt idx="1">
                  <c:v>2.3471425862069002</c:v>
                </c:pt>
                <c:pt idx="2">
                  <c:v>2.94495248275862</c:v>
                </c:pt>
                <c:pt idx="3">
                  <c:v>3.5737694137931002</c:v>
                </c:pt>
                <c:pt idx="4">
                  <c:v>4.1963598275862104</c:v>
                </c:pt>
                <c:pt idx="5">
                  <c:v>4.8212046206896604</c:v>
                </c:pt>
                <c:pt idx="6">
                  <c:v>6.0590795862068996</c:v>
                </c:pt>
                <c:pt idx="7">
                  <c:v>5.9064183103448302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'ipb1-29b-he'!$O$32:$O$41</c:f>
              <c:numCache>
                <c:formatCode>0.00</c:formatCode>
                <c:ptCount val="10"/>
                <c:pt idx="0">
                  <c:v>1.0670811379309981</c:v>
                </c:pt>
                <c:pt idx="1">
                  <c:v>1.4584207241378984</c:v>
                </c:pt>
                <c:pt idx="2">
                  <c:v>1.8251638620688979</c:v>
                </c:pt>
                <c:pt idx="3">
                  <c:v>2.2072445862068975</c:v>
                </c:pt>
                <c:pt idx="4">
                  <c:v>2.6350626551723977</c:v>
                </c:pt>
                <c:pt idx="5">
                  <c:v>3.0342431034482971</c:v>
                </c:pt>
                <c:pt idx="6">
                  <c:v>3.7605815862068983</c:v>
                </c:pt>
                <c:pt idx="7">
                  <c:v>3.7283894827585993</c:v>
                </c:pt>
                <c:pt idx="8">
                  <c:v>7.5511873379537207</c:v>
                </c:pt>
                <c:pt idx="9">
                  <c:v>-2.990129091438698E-2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11744"/>
        <c:axId val="346712320"/>
      </c:scatterChart>
      <c:valAx>
        <c:axId val="34671174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6712320"/>
        <c:crosses val="autoZero"/>
        <c:crossBetween val="midCat"/>
      </c:valAx>
      <c:valAx>
        <c:axId val="34671232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711744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758339298496779"/>
          <c:y val="0.2053944727497298"/>
          <c:w val="0.43685530400014022"/>
          <c:h val="0.2872499614018836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SRI-IPB2-H2-150C</a:t>
            </a:r>
          </a:p>
        </c:rich>
      </c:tx>
      <c:layout>
        <c:manualLayout>
          <c:xMode val="edge"/>
          <c:yMode val="edge"/>
          <c:x val="0.12410761154855643"/>
          <c:y val="9.67982117962258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'sri-ipb2-h2'!$C$3:$C$6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'sri-ipb2-h2'!$N$63:$N$71</c:f>
              <c:numCache>
                <c:formatCode>0.00</c:formatCode>
                <c:ptCount val="9"/>
                <c:pt idx="0">
                  <c:v>0.99751599999999996</c:v>
                </c:pt>
                <c:pt idx="1">
                  <c:v>1.4010172409999999</c:v>
                </c:pt>
                <c:pt idx="2">
                  <c:v>1.794247586</c:v>
                </c:pt>
                <c:pt idx="3">
                  <c:v>2.1638281720000001</c:v>
                </c:pt>
                <c:pt idx="4">
                  <c:v>2.582756931</c:v>
                </c:pt>
                <c:pt idx="5">
                  <c:v>2.9794038619999998</c:v>
                </c:pt>
                <c:pt idx="6">
                  <c:v>3.789014103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'sri-ipb2-h2'!$O$63:$O$71</c:f>
              <c:numCache>
                <c:formatCode>0.00</c:formatCode>
                <c:ptCount val="9"/>
                <c:pt idx="0">
                  <c:v>0.57183641299999977</c:v>
                </c:pt>
                <c:pt idx="1">
                  <c:v>0.82853748199999977</c:v>
                </c:pt>
                <c:pt idx="2">
                  <c:v>1.1140767579999995</c:v>
                </c:pt>
                <c:pt idx="3">
                  <c:v>1.2970036549999993</c:v>
                </c:pt>
                <c:pt idx="4">
                  <c:v>1.5541203790000004</c:v>
                </c:pt>
                <c:pt idx="5">
                  <c:v>1.7300676199999998</c:v>
                </c:pt>
                <c:pt idx="6">
                  <c:v>2.1970426549999997</c:v>
                </c:pt>
                <c:pt idx="7">
                  <c:v>6.9473694538849742</c:v>
                </c:pt>
                <c:pt idx="8">
                  <c:v>3.4915275263355472E-2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14624"/>
        <c:axId val="346715200"/>
      </c:scatterChart>
      <c:valAx>
        <c:axId val="346714624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6715200"/>
        <c:crosses val="autoZero"/>
        <c:crossBetween val="midCat"/>
      </c:valAx>
      <c:valAx>
        <c:axId val="34671520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71462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2311187664041995"/>
          <c:y val="0.20888587739588932"/>
          <c:w val="0.40475979565054371"/>
          <c:h val="0.2800788180409199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SRI-IPB2-H2-250C</a:t>
            </a:r>
          </a:p>
        </c:rich>
      </c:tx>
      <c:layout>
        <c:manualLayout>
          <c:xMode val="edge"/>
          <c:yMode val="edge"/>
          <c:x val="0.13711453494281325"/>
          <c:y val="9.019607843137254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'sri-ipb2-h2'!$N$93:$N$101</c:f>
              <c:numCache>
                <c:formatCode>0.00</c:formatCode>
                <c:ptCount val="9"/>
                <c:pt idx="0">
                  <c:v>1.257684241</c:v>
                </c:pt>
                <c:pt idx="1">
                  <c:v>1.7643969660000001</c:v>
                </c:pt>
                <c:pt idx="2">
                  <c:v>2.2651009310000001</c:v>
                </c:pt>
                <c:pt idx="3">
                  <c:v>2.7425380339999998</c:v>
                </c:pt>
                <c:pt idx="4">
                  <c:v>3.2492141724137902</c:v>
                </c:pt>
                <c:pt idx="5">
                  <c:v>3.7563552068965498</c:v>
                </c:pt>
                <c:pt idx="6">
                  <c:v>4.7571178275862103</c:v>
                </c:pt>
                <c:pt idx="7">
                  <c:v>12</c:v>
                </c:pt>
                <c:pt idx="8">
                  <c:v>0</c:v>
                </c:pt>
              </c:numCache>
            </c:numRef>
          </c:xVal>
          <c:yVal>
            <c:numRef>
              <c:f>'sri-ipb2-h2'!$O$93:$O$101</c:f>
              <c:numCache>
                <c:formatCode>0.00</c:formatCode>
                <c:ptCount val="9"/>
                <c:pt idx="0">
                  <c:v>1.0290510699999977</c:v>
                </c:pt>
                <c:pt idx="1">
                  <c:v>1.4049148699999989</c:v>
                </c:pt>
                <c:pt idx="2">
                  <c:v>1.8350297999999974</c:v>
                </c:pt>
                <c:pt idx="3">
                  <c:v>2.1648575199999982</c:v>
                </c:pt>
                <c:pt idx="4">
                  <c:v>2.5462604517240983</c:v>
                </c:pt>
                <c:pt idx="5">
                  <c:v>3.0122688310345005</c:v>
                </c:pt>
                <c:pt idx="6">
                  <c:v>3.5623918999999997</c:v>
                </c:pt>
                <c:pt idx="7">
                  <c:v>9.0059164858822456</c:v>
                </c:pt>
                <c:pt idx="8">
                  <c:v>0.13095842813825653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16928"/>
        <c:axId val="346717504"/>
      </c:scatterChart>
      <c:valAx>
        <c:axId val="34671692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6717504"/>
        <c:crosses val="autoZero"/>
        <c:crossBetween val="midCat"/>
      </c:valAx>
      <c:valAx>
        <c:axId val="346717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716928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2756264236902051"/>
          <c:y val="0.21323761000463176"/>
          <c:w val="0.39667346269216353"/>
          <c:h val="0.2597412491580145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SRI-IPB2-H2-300C</a:t>
            </a:r>
          </a:p>
        </c:rich>
      </c:tx>
      <c:layout>
        <c:manualLayout>
          <c:xMode val="edge"/>
          <c:yMode val="edge"/>
          <c:x val="0.13940045880091761"/>
          <c:y val="7.05882352941176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0"/>
          <c:order val="2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3"/>
          <c:order val="3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58912"/>
        <c:axId val="347359488"/>
      </c:scatterChart>
      <c:valAx>
        <c:axId val="347358912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7359488"/>
        <c:crosses val="autoZero"/>
        <c:crossBetween val="midCat"/>
      </c:valAx>
      <c:valAx>
        <c:axId val="34735948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735891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2981089962179923"/>
          <c:y val="0.19593422880963413"/>
          <c:w val="0.41386972508169223"/>
          <c:h val="0.2788040759610930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SRI-IPB2-H2-400C</a:t>
            </a:r>
          </a:p>
        </c:rich>
      </c:tx>
      <c:layout>
        <c:manualLayout>
          <c:xMode val="edge"/>
          <c:yMode val="edge"/>
          <c:x val="0.14733699954172394"/>
          <c:y val="9.583325613710053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44750133324965"/>
          <c:y val="7.5661114062045301E-2"/>
          <c:w val="0.80302496052535266"/>
          <c:h val="0.82946057397000461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'sri-ipb2-h2'!$C$28:$C$31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'sri-ipb2-h2'!$N$32:$N$41</c:f>
              <c:numCache>
                <c:formatCode>0.00</c:formatCode>
                <c:ptCount val="10"/>
                <c:pt idx="0">
                  <c:v>1.1926386899999999</c:v>
                </c:pt>
                <c:pt idx="1">
                  <c:v>1.6651824479999999</c:v>
                </c:pt>
                <c:pt idx="2">
                  <c:v>2.1301015520000002</c:v>
                </c:pt>
                <c:pt idx="3">
                  <c:v>2.583811034</c:v>
                </c:pt>
                <c:pt idx="4">
                  <c:v>3.062458586</c:v>
                </c:pt>
                <c:pt idx="5">
                  <c:v>3.5332605859999999</c:v>
                </c:pt>
                <c:pt idx="6">
                  <c:v>4.482445931</c:v>
                </c:pt>
                <c:pt idx="7">
                  <c:v>3.643553931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'sri-ipb2-h2'!$O$32:$O$41</c:f>
              <c:numCache>
                <c:formatCode>0.00</c:formatCode>
                <c:ptCount val="10"/>
                <c:pt idx="0">
                  <c:v>0.81780413999999979</c:v>
                </c:pt>
                <c:pt idx="1">
                  <c:v>1.2170505899999995</c:v>
                </c:pt>
                <c:pt idx="2">
                  <c:v>1.5048348999999988</c:v>
                </c:pt>
                <c:pt idx="3">
                  <c:v>1.8795332099999982</c:v>
                </c:pt>
                <c:pt idx="4">
                  <c:v>2.2471360999999987</c:v>
                </c:pt>
                <c:pt idx="5">
                  <c:v>2.4862492399999994</c:v>
                </c:pt>
                <c:pt idx="6">
                  <c:v>3.2183902100000026</c:v>
                </c:pt>
                <c:pt idx="7">
                  <c:v>2.8763524100000026</c:v>
                </c:pt>
                <c:pt idx="8">
                  <c:v>8.6395076869972112</c:v>
                </c:pt>
                <c:pt idx="9">
                  <c:v>-1.0313122481672155E-2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61792"/>
        <c:axId val="347362368"/>
      </c:scatterChart>
      <c:valAx>
        <c:axId val="347361792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7362368"/>
        <c:crosses val="autoZero"/>
        <c:crossBetween val="midCat"/>
      </c:valAx>
      <c:valAx>
        <c:axId val="34736236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7361792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381668958046911"/>
          <c:y val="0.22056013586536977"/>
          <c:w val="0.33550327042453021"/>
          <c:h val="0.259798981009726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95252</xdr:colOff>
      <xdr:row>15</xdr:row>
      <xdr:rowOff>152399</xdr:rowOff>
    </xdr:from>
    <xdr:to>
      <xdr:col>7</xdr:col>
      <xdr:colOff>1028700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33</xdr:row>
      <xdr:rowOff>0</xdr:rowOff>
    </xdr:from>
    <xdr:to>
      <xdr:col>20</xdr:col>
      <xdr:colOff>0</xdr:colOff>
      <xdr:row>48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1</xdr:rowOff>
    </xdr:from>
    <xdr:to>
      <xdr:col>20</xdr:col>
      <xdr:colOff>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49</xdr:row>
      <xdr:rowOff>0</xdr:rowOff>
    </xdr:from>
    <xdr:to>
      <xdr:col>20</xdr:col>
      <xdr:colOff>0</xdr:colOff>
      <xdr:row>66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600075</xdr:colOff>
      <xdr:row>16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0</xdr:colOff>
      <xdr:row>33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600075</xdr:colOff>
      <xdr:row>33</xdr:row>
      <xdr:rowOff>0</xdr:rowOff>
    </xdr:from>
    <xdr:to>
      <xdr:col>27</xdr:col>
      <xdr:colOff>0</xdr:colOff>
      <xdr:row>49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49</xdr:row>
      <xdr:rowOff>0</xdr:rowOff>
    </xdr:from>
    <xdr:to>
      <xdr:col>27</xdr:col>
      <xdr:colOff>38100</xdr:colOff>
      <xdr:row>66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600075</xdr:colOff>
      <xdr:row>15</xdr:row>
      <xdr:rowOff>180975</xdr:rowOff>
    </xdr:from>
    <xdr:to>
      <xdr:col>34</xdr:col>
      <xdr:colOff>0</xdr:colOff>
      <xdr:row>33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0</xdr:colOff>
      <xdr:row>16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0</xdr:row>
      <xdr:rowOff>1</xdr:rowOff>
    </xdr:from>
    <xdr:to>
      <xdr:col>41</xdr:col>
      <xdr:colOff>0</xdr:colOff>
      <xdr:row>16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16</xdr:row>
      <xdr:rowOff>0</xdr:rowOff>
    </xdr:from>
    <xdr:to>
      <xdr:col>41</xdr:col>
      <xdr:colOff>1</xdr:colOff>
      <xdr:row>33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2242</xdr:colOff>
      <xdr:row>33</xdr:row>
      <xdr:rowOff>0</xdr:rowOff>
    </xdr:from>
    <xdr:to>
      <xdr:col>41</xdr:col>
      <xdr:colOff>0</xdr:colOff>
      <xdr:row>49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</xdr:colOff>
      <xdr:row>49</xdr:row>
      <xdr:rowOff>0</xdr:rowOff>
    </xdr:from>
    <xdr:to>
      <xdr:col>41</xdr:col>
      <xdr:colOff>1</xdr:colOff>
      <xdr:row>65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19052</xdr:colOff>
      <xdr:row>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20</xdr:row>
      <xdr:rowOff>1</xdr:rowOff>
    </xdr:from>
    <xdr:to>
      <xdr:col>28</xdr:col>
      <xdr:colOff>1</xdr:colOff>
      <xdr:row>40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28</xdr:col>
      <xdr:colOff>0</xdr:colOff>
      <xdr:row>60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28</xdr:col>
      <xdr:colOff>0</xdr:colOff>
      <xdr:row>80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104775</xdr:colOff>
      <xdr:row>47</xdr:row>
      <xdr:rowOff>104775</xdr:rowOff>
    </xdr:from>
    <xdr:to>
      <xdr:col>48</xdr:col>
      <xdr:colOff>104776</xdr:colOff>
      <xdr:row>65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457200</xdr:colOff>
      <xdr:row>0</xdr:row>
      <xdr:rowOff>19050</xdr:rowOff>
    </xdr:from>
    <xdr:to>
      <xdr:col>48</xdr:col>
      <xdr:colOff>228600</xdr:colOff>
      <xdr:row>17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39</xdr:col>
      <xdr:colOff>437592</xdr:colOff>
      <xdr:row>24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30</xdr:row>
      <xdr:rowOff>0</xdr:rowOff>
    </xdr:from>
    <xdr:to>
      <xdr:col>39</xdr:col>
      <xdr:colOff>437592</xdr:colOff>
      <xdr:row>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11766</xdr:colOff>
      <xdr:row>0</xdr:row>
      <xdr:rowOff>15127</xdr:rowOff>
    </xdr:from>
    <xdr:to>
      <xdr:col>48</xdr:col>
      <xdr:colOff>0</xdr:colOff>
      <xdr:row>18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605117</xdr:colOff>
      <xdr:row>52</xdr:row>
      <xdr:rowOff>0</xdr:rowOff>
    </xdr:from>
    <xdr:to>
      <xdr:col>47</xdr:col>
      <xdr:colOff>605117</xdr:colOff>
      <xdr:row>70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571501</xdr:colOff>
      <xdr:row>104</xdr:row>
      <xdr:rowOff>0</xdr:rowOff>
    </xdr:from>
    <xdr:to>
      <xdr:col>48</xdr:col>
      <xdr:colOff>0</xdr:colOff>
      <xdr:row>122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605117</xdr:colOff>
      <xdr:row>156</xdr:row>
      <xdr:rowOff>0</xdr:rowOff>
    </xdr:from>
    <xdr:to>
      <xdr:col>47</xdr:col>
      <xdr:colOff>605117</xdr:colOff>
      <xdr:row>173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590548</xdr:colOff>
      <xdr:row>0</xdr:row>
      <xdr:rowOff>1</xdr:rowOff>
    </xdr:from>
    <xdr:to>
      <xdr:col>40</xdr:col>
      <xdr:colOff>0</xdr:colOff>
      <xdr:row>24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593911</xdr:colOff>
      <xdr:row>52</xdr:row>
      <xdr:rowOff>11207</xdr:rowOff>
    </xdr:from>
    <xdr:to>
      <xdr:col>40</xdr:col>
      <xdr:colOff>0</xdr:colOff>
      <xdr:row>76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104</xdr:row>
      <xdr:rowOff>0</xdr:rowOff>
    </xdr:from>
    <xdr:to>
      <xdr:col>40</xdr:col>
      <xdr:colOff>0</xdr:colOff>
      <xdr:row>128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156</xdr:row>
      <xdr:rowOff>0</xdr:rowOff>
    </xdr:from>
    <xdr:to>
      <xdr:col>40</xdr:col>
      <xdr:colOff>0</xdr:colOff>
      <xdr:row>180</xdr:row>
      <xdr:rowOff>22412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228599</xdr:colOff>
      <xdr:row>10</xdr:row>
      <xdr:rowOff>85724</xdr:rowOff>
    </xdr:from>
    <xdr:to>
      <xdr:col>37</xdr:col>
      <xdr:colOff>104774</xdr:colOff>
      <xdr:row>35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10" workbookViewId="0">
      <selection activeCell="AE65" sqref="AE65"/>
    </sheetView>
  </sheetViews>
  <sheetFormatPr defaultRowHeight="15" x14ac:dyDescent="0.25"/>
  <cols>
    <col min="1" max="11" width="12.7109375" customWidth="1"/>
  </cols>
  <sheetData>
    <row r="1" spans="1:11" x14ac:dyDescent="0.25">
      <c r="A1" s="6" t="s">
        <v>0</v>
      </c>
      <c r="B1" s="72" t="s">
        <v>35</v>
      </c>
      <c r="C1" s="73"/>
      <c r="D1" s="73"/>
      <c r="E1" s="72" t="s">
        <v>76</v>
      </c>
      <c r="F1" s="73"/>
      <c r="G1" s="73"/>
      <c r="H1" s="74" t="s">
        <v>36</v>
      </c>
      <c r="I1" s="74"/>
      <c r="J1" s="74"/>
    </row>
    <row r="2" spans="1:11" x14ac:dyDescent="0.25">
      <c r="A2" s="6"/>
      <c r="B2" s="8" t="s">
        <v>29</v>
      </c>
      <c r="C2" s="6" t="s">
        <v>37</v>
      </c>
      <c r="D2" s="17" t="s">
        <v>38</v>
      </c>
      <c r="E2" s="8" t="s">
        <v>29</v>
      </c>
      <c r="F2" s="6" t="s">
        <v>37</v>
      </c>
      <c r="G2" s="17" t="s">
        <v>38</v>
      </c>
      <c r="H2" s="10" t="s">
        <v>29</v>
      </c>
      <c r="I2" s="6" t="s">
        <v>37</v>
      </c>
      <c r="J2" s="17" t="s">
        <v>38</v>
      </c>
    </row>
    <row r="3" spans="1:11" x14ac:dyDescent="0.25">
      <c r="A3" s="6">
        <v>150</v>
      </c>
      <c r="B3" s="9">
        <f>'ipb1-29b-he'!E4</f>
        <v>0.49163676459044392</v>
      </c>
      <c r="C3" s="7">
        <f>'ipb1-29b-he'!N12</f>
        <v>0.52625921958546662</v>
      </c>
      <c r="D3" s="18">
        <f>'ipb1-29b-he'!O14</f>
        <v>1.0671737473673266</v>
      </c>
      <c r="E3" s="9">
        <f>'ipb1-30b-he'!E4</f>
        <v>0.49603321159819147</v>
      </c>
      <c r="F3" s="18">
        <f>'ipb1-30b-he1113'!S18</f>
        <v>0.51175174311835836</v>
      </c>
      <c r="G3" s="18"/>
      <c r="H3" s="11">
        <f>'sri-ipb2-h2'!E4</f>
        <v>0.41082546981203838</v>
      </c>
      <c r="I3" s="7">
        <f>'sri-ipb2-h21113'!S18</f>
        <v>0.59860555881470379</v>
      </c>
      <c r="J3" s="18">
        <f>'sri-ipb2-h2'!O74</f>
        <v>1.1656788473214086</v>
      </c>
    </row>
    <row r="4" spans="1:11" x14ac:dyDescent="0.25">
      <c r="A4" s="6">
        <v>250</v>
      </c>
      <c r="B4" s="9">
        <f>'ipb1-29b-he'!E14</f>
        <v>0.54381480016859618</v>
      </c>
      <c r="C4" s="7">
        <f>'ipb1-29b-he'!N42</f>
        <v>0.63175738573900897</v>
      </c>
      <c r="D4" s="18">
        <f>'ipb1-29b-he'!O44</f>
        <v>1.0864177170459002</v>
      </c>
      <c r="E4" s="9">
        <f>'ipb1-30b-he'!E14</f>
        <v>0.54521967225945245</v>
      </c>
      <c r="F4" s="18">
        <f>'ipb1-30b-he1113'!S69</f>
        <v>0.63760489304984069</v>
      </c>
      <c r="G4" s="18"/>
      <c r="H4" s="11">
        <f>'sri-ipb2-h2'!E14</f>
        <v>0.47860005792078941</v>
      </c>
      <c r="I4" s="7">
        <f>'sri-ipb2-h21113'!T70</f>
        <v>0.80154909521935014</v>
      </c>
      <c r="J4" s="19">
        <f>'sri-ipb2-h2'!O104</f>
        <v>1.2729531092473798</v>
      </c>
    </row>
    <row r="5" spans="1:11" x14ac:dyDescent="0.25">
      <c r="A5" s="6">
        <v>300</v>
      </c>
      <c r="B5" s="9">
        <f>'ipb1-29b-he'!E19</f>
        <v>0.55575524747672289</v>
      </c>
      <c r="C5" s="7">
        <f>'ipb1-29b-he'!N72</f>
        <v>0.70437181879318889</v>
      </c>
      <c r="D5" s="18">
        <f>'ipb1-29b-he'!O74</f>
        <v>1.1299482191440173</v>
      </c>
      <c r="E5" s="9">
        <f>'ipb1-30b-he'!E19</f>
        <v>0.57474390866147029</v>
      </c>
      <c r="F5" s="18"/>
      <c r="G5" s="18"/>
      <c r="H5" s="11">
        <f>'sri-ipb2-h2'!E19</f>
        <v>0.50862730384940913</v>
      </c>
      <c r="I5" s="7">
        <f>'sri-ipb2-h21113'!T122</f>
        <v>0.89116470460640163</v>
      </c>
      <c r="J5" s="19">
        <f>'sri-ipb2-h2'!O14</f>
        <v>1.4271492650352429</v>
      </c>
    </row>
    <row r="6" spans="1:11" x14ac:dyDescent="0.25">
      <c r="A6" s="6">
        <v>400</v>
      </c>
      <c r="B6" s="9">
        <f>'ipb1-29b-he'!E29</f>
        <v>0.59043911356022083</v>
      </c>
      <c r="C6" s="7">
        <f>'ipb1-29b-he'!N102</f>
        <v>0.60830900991946524</v>
      </c>
      <c r="D6" s="18">
        <f>'ipb1-29b-he'!O104</f>
        <v>1.0018603530416503</v>
      </c>
      <c r="E6" s="9">
        <f>'ipb1-30b-he'!E29</f>
        <v>0.6136565355469259</v>
      </c>
      <c r="F6" s="18"/>
      <c r="G6" s="18"/>
      <c r="H6" s="11">
        <f>'sri-ipb2-h2'!E29</f>
        <v>0.55825119380689459</v>
      </c>
      <c r="I6" s="7">
        <f>'sri-ipb2-h21113'!T174</f>
        <v>0.65401619361564189</v>
      </c>
      <c r="J6" s="18">
        <f>'sri-ipb2-h2'!O44</f>
        <v>1.1374510811491791</v>
      </c>
    </row>
    <row r="7" spans="1:11" x14ac:dyDescent="0.25">
      <c r="A7" s="22">
        <v>450</v>
      </c>
      <c r="B7" s="11">
        <f>'ipb1-29b-he'!E34</f>
        <v>0.58536410306123443</v>
      </c>
      <c r="E7" s="9">
        <f>'ipb1-30b-he1113'!E34</f>
        <v>0.61320536208964327</v>
      </c>
      <c r="H7" s="11">
        <f>'sri-ipb2-h21113'!E34</f>
        <v>0.57693540855679315</v>
      </c>
      <c r="K7" s="3"/>
    </row>
    <row r="8" spans="1:11" x14ac:dyDescent="0.25">
      <c r="A8" s="22">
        <v>500</v>
      </c>
      <c r="B8" s="11">
        <f>'ipb1-29b-he'!E39</f>
        <v>0.59434790825157446</v>
      </c>
      <c r="E8" s="9">
        <f>'ipb1-30b-he1113'!E39</f>
        <v>0.5831561999991336</v>
      </c>
      <c r="H8" s="11">
        <f>'sri-ipb2-h21113'!E39</f>
        <v>0.58076634683883621</v>
      </c>
      <c r="K8" s="3"/>
    </row>
    <row r="10" spans="1:11" ht="36" x14ac:dyDescent="0.25">
      <c r="A10" s="23" t="s">
        <v>39</v>
      </c>
    </row>
    <row r="11" spans="1:11" x14ac:dyDescent="0.25">
      <c r="A11" s="24">
        <f ca="1">INDIRECT("'"&amp;A$10&amp;"'!$a$17")</f>
        <v>249.998334090909</v>
      </c>
    </row>
    <row r="12" spans="1:11" x14ac:dyDescent="0.25">
      <c r="A12" s="25">
        <f ca="1">INDEX(INDIRECT("'"&amp;A$10&amp;"'!$A$1:$k$16"),16,11)</f>
        <v>5.1962756896551703</v>
      </c>
    </row>
  </sheetData>
  <mergeCells count="3">
    <mergeCell ref="B1:D1"/>
    <mergeCell ref="H1:J1"/>
    <mergeCell ref="E1:G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J1" workbookViewId="0">
      <pane ySplit="2" topLeftCell="A3" activePane="bottomLeft" state="frozenSplit"/>
      <selection pane="bottomLeft" activeCell="H10" sqref="H10"/>
    </sheetView>
  </sheetViews>
  <sheetFormatPr defaultRowHeight="15" x14ac:dyDescent="0.25"/>
  <cols>
    <col min="1" max="1" width="9.140625" style="4"/>
    <col min="3" max="5" width="9.140625" style="3"/>
    <col min="6" max="6" width="9.140625" style="12"/>
    <col min="13" max="13" width="9.140625" style="27"/>
  </cols>
  <sheetData>
    <row r="1" spans="1:15" x14ac:dyDescent="0.25">
      <c r="A1" s="4" t="s">
        <v>52</v>
      </c>
      <c r="H1" t="s">
        <v>53</v>
      </c>
      <c r="N1" t="s">
        <v>54</v>
      </c>
      <c r="O1" t="s">
        <v>54</v>
      </c>
    </row>
    <row r="2" spans="1:15" x14ac:dyDescent="0.25">
      <c r="A2" s="4" t="str">
        <f>'ipb1-30b-he1113'!G1</f>
        <v>Temp</v>
      </c>
      <c r="B2" t="str">
        <f>'ipb1-30b-he1113'!H1</f>
        <v>QL</v>
      </c>
      <c r="C2" s="3" t="str">
        <f>'ipb1-30b-he1113'!I1</f>
        <v>QF</v>
      </c>
      <c r="D2" s="3" t="str">
        <f>'ipb1-30b-he1113'!J1</f>
        <v>HP</v>
      </c>
      <c r="E2" s="3" t="str">
        <f>'ipb1-30b-he1113'!K1</f>
        <v>CoreQPower</v>
      </c>
      <c r="F2" s="12" t="str">
        <f>'ipb1-30b-he1113'!L1</f>
        <v>HP drop</v>
      </c>
      <c r="H2" s="4" t="str">
        <f>'sri-ipb2-h21113'!G1</f>
        <v>Temp</v>
      </c>
      <c r="I2" s="4" t="str">
        <f>'sri-ipb2-h21113'!H1</f>
        <v>QL</v>
      </c>
      <c r="J2" s="4" t="str">
        <f>'sri-ipb2-h21113'!I1</f>
        <v>QF</v>
      </c>
      <c r="K2" s="4" t="str">
        <f>'sri-ipb2-h21113'!J1</f>
        <v>HP</v>
      </c>
      <c r="L2" s="4" t="str">
        <f>'sri-ipb2-h21113'!K1</f>
        <v>CoreQPower</v>
      </c>
      <c r="M2" s="26" t="str">
        <f>'sri-ipb2-h21113'!L1</f>
        <v>HP drop</v>
      </c>
      <c r="N2" t="s">
        <v>55</v>
      </c>
      <c r="O2" t="s">
        <v>31</v>
      </c>
    </row>
    <row r="3" spans="1:15" x14ac:dyDescent="0.25">
      <c r="A3" s="4">
        <f>'ipb1-30b-he1113'!G2</f>
        <v>149.99978268965501</v>
      </c>
      <c r="B3">
        <f>'ipb1-30b-he1113'!H2</f>
        <v>300</v>
      </c>
      <c r="C3" s="3">
        <f>'ipb1-30b-he1113'!I2</f>
        <v>0.1</v>
      </c>
      <c r="D3" s="3">
        <f>'ipb1-30b-he1113'!J2</f>
        <v>9.6453125517241407</v>
      </c>
      <c r="E3" s="3">
        <f>'ipb1-30b-he1113'!K2</f>
        <v>0</v>
      </c>
      <c r="F3" s="12">
        <f>'ipb1-30b-he1113'!L2</f>
        <v>0</v>
      </c>
      <c r="H3" s="4">
        <f>'sri-ipb2-h21113'!G2</f>
        <v>149.99964531034499</v>
      </c>
      <c r="I3" s="4">
        <f>'sri-ipb2-h21113'!H2</f>
        <v>300</v>
      </c>
      <c r="J3" s="3">
        <f>'sri-ipb2-h21113'!I2</f>
        <v>10</v>
      </c>
      <c r="K3" s="3">
        <f>'sri-ipb2-h21113'!J2</f>
        <v>9.36614786206896</v>
      </c>
      <c r="L3" s="3">
        <f>'sri-ipb2-h21113'!K2</f>
        <v>0</v>
      </c>
      <c r="M3" s="12">
        <f>'sri-ipb2-h21113'!L2</f>
        <v>0</v>
      </c>
      <c r="N3" s="3">
        <f>E3-L3</f>
        <v>0</v>
      </c>
      <c r="O3" s="3">
        <f>F3-M3</f>
        <v>0</v>
      </c>
    </row>
    <row r="4" spans="1:15" x14ac:dyDescent="0.25">
      <c r="A4" s="4">
        <f>'ipb1-30b-he1113'!G3</f>
        <v>150.00412255172401</v>
      </c>
      <c r="B4">
        <f>'ipb1-30b-he1113'!H3</f>
        <v>1000</v>
      </c>
      <c r="C4" s="3">
        <f>'ipb1-30b-he1113'!I3</f>
        <v>18.809185310344802</v>
      </c>
      <c r="D4" s="3">
        <f>'ipb1-30b-he1113'!J3</f>
        <v>8.5294344137930995</v>
      </c>
      <c r="E4" s="3">
        <f>'ipb1-30b-he1113'!K3</f>
        <v>1.81931465517241</v>
      </c>
      <c r="F4" s="12">
        <f>'ipb1-30b-he1113'!L3</f>
        <v>1.1158781379310412</v>
      </c>
      <c r="H4" s="4">
        <f>'sri-ipb2-h21113'!G3</f>
        <v>150.00139855172401</v>
      </c>
      <c r="I4" s="4">
        <f>'sri-ipb2-h21113'!H3</f>
        <v>1000</v>
      </c>
      <c r="J4" s="3">
        <f>'sri-ipb2-h21113'!I3</f>
        <v>16.6848094482759</v>
      </c>
      <c r="K4" s="3">
        <f>'sri-ipb2-h21113'!J3</f>
        <v>8.6030510000000007</v>
      </c>
      <c r="L4" s="3">
        <f>'sri-ipb2-h21113'!K3</f>
        <v>1.2181529655172401</v>
      </c>
      <c r="M4" s="12">
        <f>'sri-ipb2-h21113'!L3</f>
        <v>0.76309686206895933</v>
      </c>
      <c r="N4" s="3">
        <f t="shared" ref="N4:N67" si="0">E4-L4</f>
        <v>0.60116168965516992</v>
      </c>
      <c r="O4" s="3">
        <f>F4-M4</f>
        <v>0.35278127586208186</v>
      </c>
    </row>
    <row r="5" spans="1:15" x14ac:dyDescent="0.25">
      <c r="A5" s="4">
        <f>'ipb1-30b-he1113'!G4</f>
        <v>150.00298555172401</v>
      </c>
      <c r="B5">
        <f>'ipb1-30b-he1113'!H4</f>
        <v>500</v>
      </c>
      <c r="C5" s="3">
        <f>'ipb1-30b-he1113'!I4</f>
        <v>24.6906247586207</v>
      </c>
      <c r="D5" s="3">
        <f>'ipb1-30b-he1113'!J4</f>
        <v>8.4896278275861992</v>
      </c>
      <c r="E5" s="3">
        <f>'ipb1-30b-he1113'!K4</f>
        <v>2.1300223793103399</v>
      </c>
      <c r="F5" s="12">
        <f>'ipb1-30b-he1113'!L4</f>
        <v>1.1556847241379415</v>
      </c>
      <c r="H5" s="4">
        <f>'sri-ipb2-h21113'!G4</f>
        <v>150.00053679310301</v>
      </c>
      <c r="I5" s="4">
        <f>'sri-ipb2-h21113'!H4</f>
        <v>500</v>
      </c>
      <c r="J5" s="3">
        <f>'sri-ipb2-h21113'!I4</f>
        <v>22.8419901034483</v>
      </c>
      <c r="K5" s="3">
        <f>'sri-ipb2-h21113'!J4</f>
        <v>8.5072233793103393</v>
      </c>
      <c r="L5" s="3">
        <f>'sri-ipb2-h21113'!K4</f>
        <v>1.2654523103448301</v>
      </c>
      <c r="M5" s="12">
        <f>'sri-ipb2-h21113'!L4</f>
        <v>0.85892448275862066</v>
      </c>
      <c r="N5" s="3">
        <f t="shared" si="0"/>
        <v>0.86457006896550981</v>
      </c>
      <c r="O5" s="3">
        <f t="shared" ref="O5:O67" si="1">F5-M5</f>
        <v>0.29676024137932089</v>
      </c>
    </row>
    <row r="6" spans="1:15" x14ac:dyDescent="0.25">
      <c r="A6" s="4">
        <f>'ipb1-30b-he1113'!G5</f>
        <v>149.999807896552</v>
      </c>
      <c r="B6">
        <f>'ipb1-30b-he1113'!H5</f>
        <v>300</v>
      </c>
      <c r="C6" s="3">
        <f>'ipb1-30b-he1113'!I5</f>
        <v>10.440970137931</v>
      </c>
      <c r="D6" s="3">
        <f>'ipb1-30b-he1113'!J5</f>
        <v>8.5001030689655206</v>
      </c>
      <c r="E6" s="3">
        <f>'ipb1-30b-he1113'!K5</f>
        <v>0.87086482758620698</v>
      </c>
      <c r="F6" s="12">
        <f>'ipb1-30b-he1113'!L5</f>
        <v>1.1780888965517313</v>
      </c>
      <c r="H6" s="4">
        <f>'sri-ipb2-h21113'!G5</f>
        <v>150.00048710344799</v>
      </c>
      <c r="I6" s="4">
        <f>'sri-ipb2-h21113'!H5</f>
        <v>300</v>
      </c>
      <c r="J6" s="3">
        <f>'sri-ipb2-h21113'!I5</f>
        <v>9.8133217241379302</v>
      </c>
      <c r="K6" s="3">
        <f>'sri-ipb2-h21113'!J5</f>
        <v>8.4272316206896605</v>
      </c>
      <c r="L6" s="3">
        <f>'sri-ipb2-h21113'!K5</f>
        <v>1.58102824137931</v>
      </c>
      <c r="M6" s="12">
        <f>'sri-ipb2-h21113'!L5</f>
        <v>0.93276734482757995</v>
      </c>
      <c r="N6" s="3">
        <f t="shared" si="0"/>
        <v>-0.71016341379310299</v>
      </c>
      <c r="O6" s="3">
        <f t="shared" si="1"/>
        <v>0.24532155172415138</v>
      </c>
    </row>
    <row r="7" spans="1:15" x14ac:dyDescent="0.25">
      <c r="A7" s="4">
        <f>'ipb1-30b-he1113'!G6</f>
        <v>150.00034044827601</v>
      </c>
      <c r="B7">
        <f>'ipb1-30b-he1113'!H6</f>
        <v>150</v>
      </c>
      <c r="C7" s="3">
        <f>'ipb1-30b-he1113'!I6</f>
        <v>23.531216137931001</v>
      </c>
      <c r="D7" s="3">
        <f>'ipb1-30b-he1113'!J6</f>
        <v>8.4848985517241395</v>
      </c>
      <c r="E7" s="3">
        <f>'ipb1-30b-he1113'!K6</f>
        <v>1.20202810344828</v>
      </c>
      <c r="F7" s="12">
        <f>'ipb1-30b-he1113'!L6</f>
        <v>1.1604140000000012</v>
      </c>
      <c r="H7" s="4">
        <f>'sri-ipb2-h21113'!G6</f>
        <v>150.00076775862101</v>
      </c>
      <c r="I7" s="4">
        <f>'sri-ipb2-h21113'!H6</f>
        <v>150</v>
      </c>
      <c r="J7" s="3">
        <f>'sri-ipb2-h21113'!I6</f>
        <v>23.282108586206899</v>
      </c>
      <c r="K7" s="3">
        <f>'sri-ipb2-h21113'!J6</f>
        <v>8.2624747241379293</v>
      </c>
      <c r="L7" s="3">
        <f>'sri-ipb2-h21113'!K6</f>
        <v>1.9129657931034501</v>
      </c>
      <c r="M7" s="12">
        <f>'sri-ipb2-h21113'!L6</f>
        <v>1.1036731379310307</v>
      </c>
      <c r="N7" s="3">
        <f t="shared" si="0"/>
        <v>-0.71093768965517001</v>
      </c>
      <c r="O7" s="3">
        <f t="shared" si="1"/>
        <v>5.6740862068970443E-2</v>
      </c>
    </row>
    <row r="8" spans="1:15" x14ac:dyDescent="0.25">
      <c r="A8" s="32">
        <f>'ipb1-30b-he1113'!G7</f>
        <v>149.99955224137901</v>
      </c>
      <c r="B8" s="21">
        <f>'ipb1-30b-he1113'!H7</f>
        <v>100</v>
      </c>
      <c r="C8" s="5">
        <f>'ipb1-30b-he1113'!I7</f>
        <v>42.622600068965497</v>
      </c>
      <c r="D8" s="5">
        <f>'ipb1-30b-he1113'!J7</f>
        <v>8.65097044827586</v>
      </c>
      <c r="E8" s="5">
        <f>'ipb1-30b-he1113'!K7</f>
        <v>1.5404857586206899</v>
      </c>
      <c r="F8" s="20">
        <f>'ipb1-30b-he1113'!L7</f>
        <v>0.99434210344828067</v>
      </c>
      <c r="G8" s="21"/>
      <c r="H8" s="32">
        <f>'sri-ipb2-h21113'!G7</f>
        <v>149.999836931034</v>
      </c>
      <c r="I8" s="32">
        <f>'sri-ipb2-h21113'!H7</f>
        <v>100</v>
      </c>
      <c r="J8" s="5">
        <f>'sri-ipb2-h21113'!I7</f>
        <v>41.750156724137902</v>
      </c>
      <c r="K8" s="5">
        <f>'sri-ipb2-h21113'!J7</f>
        <v>8.1447774137931006</v>
      </c>
      <c r="L8" s="5">
        <f>'sri-ipb2-h21113'!K7</f>
        <v>2.1937825862069</v>
      </c>
      <c r="M8" s="20">
        <f>'sri-ipb2-h21113'!L7</f>
        <v>1.2213704482758594</v>
      </c>
      <c r="N8" s="3">
        <f t="shared" si="0"/>
        <v>-0.6532968275862101</v>
      </c>
      <c r="O8" s="3">
        <f t="shared" si="1"/>
        <v>-0.22702834482757872</v>
      </c>
    </row>
    <row r="9" spans="1:15" x14ac:dyDescent="0.25">
      <c r="A9" s="32">
        <f>'ipb1-30b-he1113'!G8</f>
        <v>150.000131655172</v>
      </c>
      <c r="B9" s="21">
        <f>'ipb1-30b-he1113'!H8</f>
        <v>100</v>
      </c>
      <c r="C9" s="5">
        <f>'ipb1-30b-he1113'!I8</f>
        <v>42.653361034482799</v>
      </c>
      <c r="D9" s="5">
        <f>'ipb1-30b-he1113'!J8</f>
        <v>8.6610806551724107</v>
      </c>
      <c r="E9" s="5">
        <f>'ipb1-30b-he1113'!K8</f>
        <v>1.5463381034482799</v>
      </c>
      <c r="F9" s="20">
        <f>'ipb1-30b-he1113'!L8</f>
        <v>0.98423189655173005</v>
      </c>
      <c r="G9" s="21"/>
      <c r="H9" s="32">
        <f>'sri-ipb2-h21113'!G8</f>
        <v>149.999048655172</v>
      </c>
      <c r="I9" s="32">
        <f>'sri-ipb2-h21113'!H8</f>
        <v>100</v>
      </c>
      <c r="J9" s="5">
        <f>'sri-ipb2-h21113'!I8</f>
        <v>41.718616758620698</v>
      </c>
      <c r="K9" s="5">
        <f>'sri-ipb2-h21113'!J8</f>
        <v>8.1524023103448293</v>
      </c>
      <c r="L9" s="5">
        <f>'sri-ipb2-h21113'!K8</f>
        <v>2.19222975862069</v>
      </c>
      <c r="M9" s="20">
        <f>'sri-ipb2-h21113'!L8</f>
        <v>1.2137455517241307</v>
      </c>
      <c r="N9" s="3">
        <f t="shared" si="0"/>
        <v>-0.6458916551724101</v>
      </c>
      <c r="O9" s="3">
        <f t="shared" si="1"/>
        <v>-0.22951365517240063</v>
      </c>
    </row>
    <row r="10" spans="1:15" x14ac:dyDescent="0.25">
      <c r="A10" s="4">
        <f>'ipb1-30b-he1113'!G9</f>
        <v>150.00051562069001</v>
      </c>
      <c r="B10">
        <f>'ipb1-30b-he1113'!H9</f>
        <v>150</v>
      </c>
      <c r="C10" s="3">
        <f>'ipb1-30b-he1113'!I9</f>
        <v>23.469495793103501</v>
      </c>
      <c r="D10" s="3">
        <f>'ipb1-30b-he1113'!J9</f>
        <v>8.4665950344827596</v>
      </c>
      <c r="E10" s="3">
        <f>'ipb1-30b-he1113'!K9</f>
        <v>1.21179148275862</v>
      </c>
      <c r="F10" s="12">
        <f>'ipb1-30b-he1113'!L9</f>
        <v>1.1787175172413811</v>
      </c>
      <c r="H10" s="4">
        <f>'sri-ipb2-h21113'!G9</f>
        <v>150.000166896552</v>
      </c>
      <c r="I10" s="4">
        <f>'sri-ipb2-h21113'!H9</f>
        <v>150</v>
      </c>
      <c r="J10" s="3">
        <f>'sri-ipb2-h21113'!I9</f>
        <v>23.4481010344828</v>
      </c>
      <c r="K10" s="3">
        <f>'sri-ipb2-h21113'!J9</f>
        <v>8.2700892413793099</v>
      </c>
      <c r="L10" s="3">
        <f>'sri-ipb2-h21113'!K9</f>
        <v>1.91518320689655</v>
      </c>
      <c r="M10" s="12">
        <f>'sri-ipb2-h21113'!L9</f>
        <v>1.0960586206896501</v>
      </c>
      <c r="N10" s="3">
        <f t="shared" si="0"/>
        <v>-0.70339172413792994</v>
      </c>
      <c r="O10" s="3">
        <f t="shared" si="1"/>
        <v>8.2658896551730976E-2</v>
      </c>
    </row>
    <row r="11" spans="1:15" x14ac:dyDescent="0.25">
      <c r="A11" s="4">
        <f>'ipb1-30b-he1113'!G10</f>
        <v>149.99923548275899</v>
      </c>
      <c r="B11">
        <f>'ipb1-30b-he1113'!H10</f>
        <v>300</v>
      </c>
      <c r="C11" s="3">
        <f>'ipb1-30b-he1113'!I10</f>
        <v>24.1807824137931</v>
      </c>
      <c r="D11" s="3">
        <f>'ipb1-30b-he1113'!J10</f>
        <v>8.4672236551724094</v>
      </c>
      <c r="E11" s="3">
        <f>'ipb1-30b-he1113'!K10</f>
        <v>2.1499654482758599</v>
      </c>
      <c r="F11" s="12">
        <f>'ipb1-30b-he1113'!L10</f>
        <v>1.1780888965517313</v>
      </c>
      <c r="H11" s="4">
        <f>'sri-ipb2-h21113'!G10</f>
        <v>150.00032786206901</v>
      </c>
      <c r="I11" s="4">
        <f>'sri-ipb2-h21113'!H10</f>
        <v>300</v>
      </c>
      <c r="J11" s="3">
        <f>'sri-ipb2-h21113'!I10</f>
        <v>23.417449275862101</v>
      </c>
      <c r="K11" s="3">
        <f>'sri-ipb2-h21113'!J10</f>
        <v>8.43338051724138</v>
      </c>
      <c r="L11" s="3">
        <f>'sri-ipb2-h21113'!K10</f>
        <v>1.4900567241379301</v>
      </c>
      <c r="M11" s="12">
        <f>'sri-ipb2-h21113'!L10</f>
        <v>0.93276734482757995</v>
      </c>
      <c r="N11" s="3">
        <f t="shared" si="0"/>
        <v>0.65990872413792978</v>
      </c>
      <c r="O11" s="3">
        <f t="shared" si="1"/>
        <v>0.24532155172415138</v>
      </c>
    </row>
    <row r="12" spans="1:15" x14ac:dyDescent="0.25">
      <c r="A12" s="4">
        <f>'ipb1-30b-he1113'!G11</f>
        <v>150.00113865517201</v>
      </c>
      <c r="B12">
        <f>'ipb1-30b-he1113'!H11</f>
        <v>500</v>
      </c>
      <c r="C12" s="3">
        <f>'ipb1-30b-he1113'!I11</f>
        <v>24.810714896551701</v>
      </c>
      <c r="D12" s="3">
        <f>'ipb1-30b-he1113'!J11</f>
        <v>8.4554335862068992</v>
      </c>
      <c r="E12" s="3">
        <f>'ipb1-30b-he1113'!K11</f>
        <v>2.1786278620689701</v>
      </c>
      <c r="F12" s="12">
        <f>'ipb1-30b-he1113'!L11</f>
        <v>1.1898789655172415</v>
      </c>
      <c r="H12" s="4">
        <f>'sri-ipb2-h21113'!G11</f>
        <v>149.999578551724</v>
      </c>
      <c r="I12" s="4">
        <f>'sri-ipb2-h21113'!H11</f>
        <v>500</v>
      </c>
      <c r="J12" s="3">
        <f>'sri-ipb2-h21113'!I11</f>
        <v>23.654804275862102</v>
      </c>
      <c r="K12" s="3">
        <f>'sri-ipb2-h21113'!J11</f>
        <v>8.50966427586207</v>
      </c>
      <c r="L12" s="3">
        <f>'sri-ipb2-h21113'!K11</f>
        <v>1.2572350344827601</v>
      </c>
      <c r="M12" s="12">
        <f>'sri-ipb2-h21113'!L11</f>
        <v>0.85648358620689002</v>
      </c>
      <c r="N12" s="3">
        <f t="shared" si="0"/>
        <v>0.92139282758620999</v>
      </c>
      <c r="O12" s="3">
        <f t="shared" si="1"/>
        <v>0.33339537931035146</v>
      </c>
    </row>
    <row r="13" spans="1:15" x14ac:dyDescent="0.25">
      <c r="A13" s="4">
        <f>'ipb1-30b-he1113'!G12</f>
        <v>149.999317551724</v>
      </c>
      <c r="B13">
        <f>'ipb1-30b-he1113'!H12</f>
        <v>1000</v>
      </c>
      <c r="C13" s="3">
        <f>'ipb1-30b-he1113'!I12</f>
        <v>18.6971146206897</v>
      </c>
      <c r="D13" s="3">
        <f>'ipb1-30b-he1113'!J12</f>
        <v>8.4595173793103395</v>
      </c>
      <c r="E13" s="3">
        <f>'ipb1-30b-he1113'!K12</f>
        <v>1.806133</v>
      </c>
      <c r="F13" s="12">
        <f>'ipb1-30b-he1113'!L12</f>
        <v>1.1857951724138012</v>
      </c>
      <c r="H13" s="4">
        <f>'sri-ipb2-h21113'!G12</f>
        <v>150.00080862069001</v>
      </c>
      <c r="I13" s="4">
        <f>'sri-ipb2-h21113'!H12</f>
        <v>1000</v>
      </c>
      <c r="J13" s="3">
        <f>'sri-ipb2-h21113'!I12</f>
        <v>17.2341218275862</v>
      </c>
      <c r="K13" s="3">
        <f>'sri-ipb2-h21113'!J12</f>
        <v>8.5666477241379297</v>
      </c>
      <c r="L13" s="3">
        <f>'sri-ipb2-h21113'!K12</f>
        <v>1.2238808965517201</v>
      </c>
      <c r="M13" s="12">
        <f>'sri-ipb2-h21113'!L12</f>
        <v>0.79950013793103025</v>
      </c>
      <c r="N13" s="3">
        <f t="shared" si="0"/>
        <v>0.58225210344827993</v>
      </c>
      <c r="O13" s="3">
        <f t="shared" si="1"/>
        <v>0.38629503448277092</v>
      </c>
    </row>
    <row r="14" spans="1:15" x14ac:dyDescent="0.25">
      <c r="A14" s="4">
        <f>'ipb1-30b-he1113'!G13</f>
        <v>150.00076031034499</v>
      </c>
      <c r="B14">
        <f>'ipb1-30b-he1113'!H13</f>
        <v>1000</v>
      </c>
      <c r="C14" s="3">
        <f>'ipb1-30b-he1113'!I13</f>
        <v>21.9523664482759</v>
      </c>
      <c r="D14" s="3">
        <f>'ipb1-30b-he1113'!J13</f>
        <v>8.2771003103448297</v>
      </c>
      <c r="E14" s="3">
        <f>'ipb1-30b-he1113'!K13</f>
        <v>2.0586747931034499</v>
      </c>
      <c r="F14" s="12">
        <f>'ipb1-30b-he1113'!L13</f>
        <v>1.368212241379311</v>
      </c>
      <c r="H14" s="4">
        <f>'sri-ipb2-h21113'!G13</f>
        <v>150.00048462069</v>
      </c>
      <c r="I14" s="4">
        <f>'sri-ipb2-h21113'!H13</f>
        <v>1000</v>
      </c>
      <c r="J14" s="3">
        <f>'sri-ipb2-h21113'!I13</f>
        <v>20.106658482758601</v>
      </c>
      <c r="K14" s="3">
        <f>'sri-ipb2-h21113'!J13</f>
        <v>8.4368789655172396</v>
      </c>
      <c r="L14" s="3">
        <f>'sri-ipb2-h21113'!K13</f>
        <v>1.3981819655172401</v>
      </c>
      <c r="M14" s="12">
        <f>'sri-ipb2-h21113'!L13</f>
        <v>0.9292688965517204</v>
      </c>
      <c r="N14" s="3">
        <f t="shared" si="0"/>
        <v>0.66049282758620986</v>
      </c>
      <c r="O14" s="3">
        <f t="shared" si="1"/>
        <v>0.43894334482759056</v>
      </c>
    </row>
    <row r="15" spans="1:15" x14ac:dyDescent="0.25">
      <c r="A15" s="4">
        <f>'ipb1-30b-he1113'!G14</f>
        <v>150.00021455172401</v>
      </c>
      <c r="B15">
        <f>'ipb1-30b-he1113'!H14</f>
        <v>500</v>
      </c>
      <c r="C15" s="3">
        <f>'ipb1-30b-he1113'!I14</f>
        <v>29.548890586206898</v>
      </c>
      <c r="D15" s="3">
        <f>'ipb1-30b-he1113'!J14</f>
        <v>8.2840718965517208</v>
      </c>
      <c r="E15" s="3">
        <f>'ipb1-30b-he1113'!K14</f>
        <v>2.5274308620689601</v>
      </c>
      <c r="F15" s="12">
        <f>'ipb1-30b-he1113'!L14</f>
        <v>1.3612406551724199</v>
      </c>
      <c r="H15" s="4">
        <f>'sri-ipb2-h21113'!G14</f>
        <v>149.999473827586</v>
      </c>
      <c r="I15" s="4">
        <f>'sri-ipb2-h21113'!H14</f>
        <v>500</v>
      </c>
      <c r="J15" s="3">
        <f>'sri-ipb2-h21113'!I14</f>
        <v>27.718042620689701</v>
      </c>
      <c r="K15" s="3">
        <f>'sri-ipb2-h21113'!J14</f>
        <v>8.3552899310344806</v>
      </c>
      <c r="L15" s="3">
        <f>'sri-ipb2-h21113'!K14</f>
        <v>1.48740762068965</v>
      </c>
      <c r="M15" s="12">
        <f>'sri-ipb2-h21113'!L14</f>
        <v>1.0108579310344794</v>
      </c>
      <c r="N15" s="3">
        <f t="shared" si="0"/>
        <v>1.04002324137931</v>
      </c>
      <c r="O15" s="3">
        <f t="shared" si="1"/>
        <v>0.35038272413794047</v>
      </c>
    </row>
    <row r="16" spans="1:15" x14ac:dyDescent="0.25">
      <c r="A16" s="4">
        <f>'ipb1-30b-he1113'!G15</f>
        <v>149.99992106896599</v>
      </c>
      <c r="B16">
        <f>'ipb1-30b-he1113'!H15</f>
        <v>300</v>
      </c>
      <c r="C16" s="3">
        <f>'ipb1-30b-he1113'!I15</f>
        <v>12.642757586206899</v>
      </c>
      <c r="D16" s="3">
        <f>'ipb1-30b-he1113'!J15</f>
        <v>8.3312170000000005</v>
      </c>
      <c r="E16" s="3">
        <f>'ipb1-30b-he1113'!K15</f>
        <v>1.0291256896551699</v>
      </c>
      <c r="F16" s="12">
        <f>'ipb1-30b-he1113'!L15</f>
        <v>1.3140955517241402</v>
      </c>
      <c r="H16" s="4">
        <f>'sri-ipb2-h21113'!G15</f>
        <v>149.998673517241</v>
      </c>
      <c r="I16" s="4">
        <f>'sri-ipb2-h21113'!H15</f>
        <v>300</v>
      </c>
      <c r="J16" s="3">
        <f>'sri-ipb2-h21113'!I15</f>
        <v>11.9021972758621</v>
      </c>
      <c r="K16" s="3">
        <f>'sri-ipb2-h21113'!J15</f>
        <v>8.2540173793103406</v>
      </c>
      <c r="L16" s="3">
        <f>'sri-ipb2-h21113'!K15</f>
        <v>1.8795794137930999</v>
      </c>
      <c r="M16" s="12">
        <f>'sri-ipb2-h21113'!L15</f>
        <v>1.1121304827586194</v>
      </c>
      <c r="N16" s="3">
        <f t="shared" si="0"/>
        <v>-0.85045372413792997</v>
      </c>
      <c r="O16" s="3">
        <f t="shared" si="1"/>
        <v>0.2019650689655208</v>
      </c>
    </row>
    <row r="17" spans="1:15" x14ac:dyDescent="0.25">
      <c r="A17" s="4">
        <f>'ipb1-30b-he1113'!G16</f>
        <v>150.000384103448</v>
      </c>
      <c r="B17">
        <f>'ipb1-30b-he1113'!H16</f>
        <v>150</v>
      </c>
      <c r="C17" s="3">
        <f>'ipb1-30b-he1113'!I16</f>
        <v>28.617809103448302</v>
      </c>
      <c r="D17" s="3">
        <f>'ipb1-30b-he1113'!J16</f>
        <v>8.2811016896551699</v>
      </c>
      <c r="E17" s="3">
        <f>'ipb1-30b-he1113'!K16</f>
        <v>1.4198515517241399</v>
      </c>
      <c r="F17" s="12">
        <f>'ipb1-30b-he1113'!L16</f>
        <v>1.3642108620689708</v>
      </c>
      <c r="H17" s="4">
        <f>'sri-ipb2-h21113'!G16</f>
        <v>149.99979593103501</v>
      </c>
      <c r="I17" s="4">
        <f>'sri-ipb2-h21113'!H16</f>
        <v>150</v>
      </c>
      <c r="J17" s="3">
        <f>'sri-ipb2-h21113'!I16</f>
        <v>28.259384586206899</v>
      </c>
      <c r="K17" s="3">
        <f>'sri-ipb2-h21113'!J16</f>
        <v>8.0380985172413801</v>
      </c>
      <c r="L17" s="3">
        <f>'sri-ipb2-h21113'!K16</f>
        <v>2.2599186896551702</v>
      </c>
      <c r="M17" s="12">
        <f>'sri-ipb2-h21113'!L16</f>
        <v>1.3280493448275799</v>
      </c>
      <c r="N17" s="3">
        <f t="shared" si="0"/>
        <v>-0.84006713793103027</v>
      </c>
      <c r="O17" s="3">
        <f t="shared" si="1"/>
        <v>3.6161517241390939E-2</v>
      </c>
    </row>
    <row r="18" spans="1:15" x14ac:dyDescent="0.25">
      <c r="A18" s="32">
        <f>'ipb1-30b-he1113'!G17</f>
        <v>150.001087655172</v>
      </c>
      <c r="B18" s="21">
        <f>'ipb1-30b-he1113'!H17</f>
        <v>100</v>
      </c>
      <c r="C18" s="5">
        <f>'ipb1-30b-he1113'!I17</f>
        <v>51.761263655172399</v>
      </c>
      <c r="D18" s="5">
        <f>'ipb1-30b-he1113'!J17</f>
        <v>8.4589722758620702</v>
      </c>
      <c r="E18" s="5">
        <f>'ipb1-30b-he1113'!K17</f>
        <v>1.7871363793103501</v>
      </c>
      <c r="F18" s="20">
        <f>'ipb1-30b-he1113'!L17</f>
        <v>1.1863402758620705</v>
      </c>
      <c r="G18" s="21"/>
      <c r="H18" s="32">
        <f>'sri-ipb2-h21113'!G17</f>
        <v>150.000202103448</v>
      </c>
      <c r="I18" s="32">
        <f>'sri-ipb2-h21113'!H17</f>
        <v>100</v>
      </c>
      <c r="J18" s="5">
        <f>'sri-ipb2-h21113'!I17</f>
        <v>50.6631364482759</v>
      </c>
      <c r="K18" s="5">
        <f>'sri-ipb2-h21113'!J17</f>
        <v>7.91380910344827</v>
      </c>
      <c r="L18" s="5">
        <f>'sri-ipb2-h21113'!K17</f>
        <v>2.59363820689655</v>
      </c>
      <c r="M18" s="20">
        <f>'sri-ipb2-h21113'!L17</f>
        <v>1.45233875862069</v>
      </c>
      <c r="N18" s="3">
        <f t="shared" si="0"/>
        <v>-0.80650182758619993</v>
      </c>
      <c r="O18" s="3">
        <f t="shared" si="1"/>
        <v>-0.26599848275861948</v>
      </c>
    </row>
    <row r="19" spans="1:15" x14ac:dyDescent="0.25">
      <c r="A19" s="32">
        <f>'ipb1-30b-he1113'!G18</f>
        <v>149.998394137931</v>
      </c>
      <c r="B19" s="21">
        <f>'ipb1-30b-he1113'!H18</f>
        <v>100</v>
      </c>
      <c r="C19" s="5">
        <f>'ipb1-30b-he1113'!I18</f>
        <v>51.647486379310301</v>
      </c>
      <c r="D19" s="5">
        <f>'ipb1-30b-he1113'!J18</f>
        <v>8.4791860689655199</v>
      </c>
      <c r="E19" s="5">
        <f>'ipb1-30b-he1113'!K18</f>
        <v>-2</v>
      </c>
      <c r="F19" s="20">
        <f>'ipb1-30b-he1113'!L18</f>
        <v>1.1661264827586209</v>
      </c>
      <c r="G19" s="21"/>
      <c r="H19" s="32">
        <f>'sri-ipb2-h21113'!G18</f>
        <v>149.99985375862099</v>
      </c>
      <c r="I19" s="32">
        <f>'sri-ipb2-h21113'!H18</f>
        <v>100</v>
      </c>
      <c r="J19" s="5">
        <f>'sri-ipb2-h21113'!I18</f>
        <v>50.565498896551702</v>
      </c>
      <c r="K19" s="5">
        <f>'sri-ipb2-h21113'!J18</f>
        <v>7.9167524827586204</v>
      </c>
      <c r="L19" s="5">
        <f>'sri-ipb2-h21113'!K18</f>
        <v>2.5897197931034501</v>
      </c>
      <c r="M19" s="20">
        <f>'sri-ipb2-h21113'!L18</f>
        <v>1.4493953793103396</v>
      </c>
      <c r="N19" s="3">
        <f t="shared" si="0"/>
        <v>-4.5897197931034501</v>
      </c>
      <c r="O19" s="3">
        <f t="shared" si="1"/>
        <v>-0.28326889655171872</v>
      </c>
    </row>
    <row r="20" spans="1:15" x14ac:dyDescent="0.25">
      <c r="A20" s="4">
        <f>'ipb1-30b-he1113'!G19</f>
        <v>149.99942965517201</v>
      </c>
      <c r="B20">
        <f>'ipb1-30b-he1113'!H19</f>
        <v>150</v>
      </c>
      <c r="C20" s="3">
        <f>'ipb1-30b-he1113'!I19</f>
        <v>28.484985999999999</v>
      </c>
      <c r="D20" s="3">
        <f>'ipb1-30b-he1113'!J19</f>
        <v>8.2681918965517305</v>
      </c>
      <c r="E20" s="3">
        <f>'ipb1-30b-he1113'!K19</f>
        <v>-2</v>
      </c>
      <c r="F20" s="12">
        <f>'ipb1-30b-he1113'!L19</f>
        <v>1.3771206551724102</v>
      </c>
      <c r="H20" s="4">
        <f>'sri-ipb2-h21113'!G19</f>
        <v>149.99948751724099</v>
      </c>
      <c r="I20" s="4">
        <f>'sri-ipb2-h21113'!H19</f>
        <v>150</v>
      </c>
      <c r="J20" s="3">
        <f>'sri-ipb2-h21113'!I19</f>
        <v>28.173575586206901</v>
      </c>
      <c r="K20" s="3">
        <f>'sri-ipb2-h21113'!J19</f>
        <v>8.0255624137931107</v>
      </c>
      <c r="L20" s="3">
        <f>'sri-ipb2-h21113'!K19</f>
        <v>2.27805496551724</v>
      </c>
      <c r="M20" s="12">
        <f>'sri-ipb2-h21113'!L19</f>
        <v>1.3405854482758492</v>
      </c>
      <c r="N20" s="3">
        <f t="shared" si="0"/>
        <v>-4.2780549655172404</v>
      </c>
      <c r="O20" s="3">
        <f t="shared" si="1"/>
        <v>3.6535206896560979E-2</v>
      </c>
    </row>
    <row r="21" spans="1:15" x14ac:dyDescent="0.25">
      <c r="A21" s="4">
        <f>'ipb1-30b-he1113'!G20</f>
        <v>150.00117813793099</v>
      </c>
      <c r="B21">
        <f>'ipb1-30b-he1113'!H20</f>
        <v>300</v>
      </c>
      <c r="C21" s="3">
        <f>'ipb1-30b-he1113'!I20</f>
        <v>12.609027448275899</v>
      </c>
      <c r="D21" s="3">
        <f>'ipb1-30b-he1113'!J20</f>
        <v>8.2854524137931005</v>
      </c>
      <c r="E21" s="3">
        <f>'ipb1-30b-he1113'!K20</f>
        <v>2.5203575862069001</v>
      </c>
      <c r="F21" s="12">
        <f>'ipb1-30b-he1113'!L20</f>
        <v>1.3598601379310402</v>
      </c>
      <c r="H21" s="4">
        <f>'sri-ipb2-h21113'!G20</f>
        <v>149.99992789655201</v>
      </c>
      <c r="I21" s="4">
        <f>'sri-ipb2-h21113'!H20</f>
        <v>300</v>
      </c>
      <c r="J21" s="3">
        <f>'sri-ipb2-h21113'!I20</f>
        <v>11.838267137931</v>
      </c>
      <c r="K21" s="3">
        <f>'sri-ipb2-h21113'!J20</f>
        <v>8.2273346206896605</v>
      </c>
      <c r="L21" s="3">
        <f>'sri-ipb2-h21113'!K20</f>
        <v>1.87737337931034</v>
      </c>
      <c r="M21" s="12">
        <f>'sri-ipb2-h21113'!L20</f>
        <v>1.1388132413792995</v>
      </c>
      <c r="N21" s="3">
        <f t="shared" si="0"/>
        <v>0.64298420689656011</v>
      </c>
      <c r="O21" s="3">
        <f t="shared" si="1"/>
        <v>0.2210468965517407</v>
      </c>
    </row>
    <row r="22" spans="1:15" x14ac:dyDescent="0.25">
      <c r="A22" s="4">
        <f>'ipb1-30b-he1113'!G21</f>
        <v>150.001141827586</v>
      </c>
      <c r="B22">
        <f>'ipb1-30b-he1113'!H21</f>
        <v>500</v>
      </c>
      <c r="C22" s="3">
        <f>'ipb1-30b-he1113'!I21</f>
        <v>29.8305498275862</v>
      </c>
      <c r="D22" s="3">
        <f>'ipb1-30b-he1113'!J21</f>
        <v>8.2525768275862106</v>
      </c>
      <c r="E22" s="3">
        <f>'ipb1-30b-he1113'!K21</f>
        <v>2.1531133793103399</v>
      </c>
      <c r="F22" s="12">
        <f>'ipb1-30b-he1113'!L21</f>
        <v>1.3927357241379301</v>
      </c>
      <c r="H22" s="4">
        <f>'sri-ipb2-h21113'!G21</f>
        <v>149.999946344828</v>
      </c>
      <c r="I22" s="4">
        <f>'sri-ipb2-h21113'!H21</f>
        <v>500</v>
      </c>
      <c r="J22" s="3">
        <f>'sri-ipb2-h21113'!I21</f>
        <v>27.499016068965499</v>
      </c>
      <c r="K22" s="3">
        <f>'sri-ipb2-h21113'!J21</f>
        <v>8.3504516896551699</v>
      </c>
      <c r="L22" s="3">
        <f>'sri-ipb2-h21113'!K21</f>
        <v>1.479643</v>
      </c>
      <c r="M22" s="12">
        <f>'sri-ipb2-h21113'!L21</f>
        <v>1.0156961724137901</v>
      </c>
      <c r="N22" s="3">
        <f t="shared" si="0"/>
        <v>0.67347037931033982</v>
      </c>
      <c r="O22" s="3">
        <f t="shared" si="1"/>
        <v>0.37703955172414005</v>
      </c>
    </row>
    <row r="23" spans="1:15" x14ac:dyDescent="0.25">
      <c r="A23" s="4">
        <f>'ipb1-30b-he1113'!G22</f>
        <v>149.99990631034501</v>
      </c>
      <c r="B23">
        <f>'ipb1-30b-he1113'!H22</f>
        <v>1000</v>
      </c>
      <c r="C23" s="3">
        <f>'ipb1-30b-he1113'!I22</f>
        <v>22.446835034482799</v>
      </c>
      <c r="D23" s="3">
        <f>'ipb1-30b-he1113'!J22</f>
        <v>8.2591903793103505</v>
      </c>
      <c r="E23" s="3">
        <f>'ipb1-30b-he1113'!K22</f>
        <v>2.1058373448275902</v>
      </c>
      <c r="F23" s="12">
        <f>'ipb1-30b-he1113'!L22</f>
        <v>1.3861221724137902</v>
      </c>
      <c r="H23" s="4">
        <f>'sri-ipb2-h21113'!G22</f>
        <v>149.99922762068999</v>
      </c>
      <c r="I23" s="4">
        <f>'sri-ipb2-h21113'!H22</f>
        <v>1000</v>
      </c>
      <c r="J23" s="3">
        <f>'sri-ipb2-h21113'!I22</f>
        <v>19.887078241379299</v>
      </c>
      <c r="K23" s="3">
        <f>'sri-ipb2-h21113'!J22</f>
        <v>8.4098491379310296</v>
      </c>
      <c r="L23" s="3">
        <f>'sri-ipb2-h21113'!K22</f>
        <v>1.4296487241379301</v>
      </c>
      <c r="M23" s="12">
        <f>'sri-ipb2-h21113'!L22</f>
        <v>0.95629872413793038</v>
      </c>
      <c r="N23" s="3">
        <f t="shared" si="0"/>
        <v>0.67618862068966012</v>
      </c>
      <c r="O23" s="3">
        <f t="shared" si="1"/>
        <v>0.42982344827585983</v>
      </c>
    </row>
    <row r="24" spans="1:15" x14ac:dyDescent="0.25">
      <c r="A24" s="4">
        <f>'ipb1-30b-he1113'!G23</f>
        <v>150.00071662069001</v>
      </c>
      <c r="B24">
        <f>'ipb1-30b-he1113'!H23</f>
        <v>1000</v>
      </c>
      <c r="C24" s="3">
        <f>'ipb1-30b-he1113'!I23</f>
        <v>25.725951965517201</v>
      </c>
      <c r="D24" s="3">
        <f>'ipb1-30b-he1113'!J23</f>
        <v>8.0345721724137906</v>
      </c>
      <c r="E24" s="3">
        <f>'ipb1-30b-he1113'!K23</f>
        <v>2.59396</v>
      </c>
      <c r="F24" s="12">
        <f>'ipb1-30b-he1113'!L23</f>
        <v>1.6107403793103501</v>
      </c>
      <c r="H24" s="4">
        <f>'sri-ipb2-h21113'!G23</f>
        <v>150.00012362069</v>
      </c>
      <c r="I24" s="4">
        <f>'sri-ipb2-h21113'!H23</f>
        <v>1000</v>
      </c>
      <c r="J24" s="3">
        <f>'sri-ipb2-h21113'!I23</f>
        <v>22.6026866206896</v>
      </c>
      <c r="K24" s="3">
        <f>'sri-ipb2-h21113'!J23</f>
        <v>8.27852575862069</v>
      </c>
      <c r="L24" s="3">
        <f>'sri-ipb2-h21113'!K23</f>
        <v>1.5825377241379299</v>
      </c>
      <c r="M24" s="12">
        <f>'sri-ipb2-h21113'!L23</f>
        <v>1.08762210344827</v>
      </c>
      <c r="N24" s="3">
        <f t="shared" si="0"/>
        <v>1.0114222758620701</v>
      </c>
      <c r="O24" s="3">
        <f t="shared" si="1"/>
        <v>0.52311827586208004</v>
      </c>
    </row>
    <row r="25" spans="1:15" x14ac:dyDescent="0.25">
      <c r="A25" s="4">
        <f>'ipb1-30b-he1113'!G24</f>
        <v>149.998910827586</v>
      </c>
      <c r="B25">
        <f>'ipb1-30b-he1113'!H24</f>
        <v>500</v>
      </c>
      <c r="C25" s="3">
        <f>'ipb1-30b-he1113'!I24</f>
        <v>33.927725034482698</v>
      </c>
      <c r="D25" s="3">
        <f>'ipb1-30b-he1113'!J24</f>
        <v>8.0465095172413807</v>
      </c>
      <c r="E25" s="3">
        <f>'ipb1-30b-he1113'!K24</f>
        <v>2.4701035172413799</v>
      </c>
      <c r="F25" s="12">
        <f>'ipb1-30b-he1113'!L24</f>
        <v>1.59880303448276</v>
      </c>
      <c r="H25" s="4">
        <f>'sri-ipb2-h21113'!G24</f>
        <v>149.99981593103399</v>
      </c>
      <c r="I25" s="4">
        <f>'sri-ipb2-h21113'!H24</f>
        <v>500</v>
      </c>
      <c r="J25" s="3">
        <f>'sri-ipb2-h21113'!I24</f>
        <v>31.426381793103399</v>
      </c>
      <c r="K25" s="3">
        <f>'sri-ipb2-h21113'!J24</f>
        <v>8.1815574137931009</v>
      </c>
      <c r="L25" s="3">
        <f>'sri-ipb2-h21113'!K24</f>
        <v>1.69951396551724</v>
      </c>
      <c r="M25" s="12">
        <f>'sri-ipb2-h21113'!L24</f>
        <v>1.1845904482758591</v>
      </c>
      <c r="N25" s="3">
        <f t="shared" si="0"/>
        <v>0.7705895517241399</v>
      </c>
      <c r="O25" s="3">
        <f t="shared" si="1"/>
        <v>0.41421258620690082</v>
      </c>
    </row>
    <row r="26" spans="1:15" x14ac:dyDescent="0.25">
      <c r="A26" s="4">
        <f>'ipb1-30b-he1113'!G25</f>
        <v>150.00057082758599</v>
      </c>
      <c r="B26">
        <f>'ipb1-30b-he1113'!H25</f>
        <v>300</v>
      </c>
      <c r="C26" s="3">
        <f>'ipb1-30b-he1113'!I25</f>
        <v>14.3417812758621</v>
      </c>
      <c r="D26" s="3">
        <f>'ipb1-30b-he1113'!J25</f>
        <v>8.0807911379310298</v>
      </c>
      <c r="E26" s="3">
        <f>'ipb1-30b-he1113'!K25</f>
        <v>2.8978604482758601</v>
      </c>
      <c r="F26" s="12">
        <f>'ipb1-30b-he1113'!L25</f>
        <v>1.5645214137931109</v>
      </c>
      <c r="H26" s="4">
        <f>'sri-ipb2-h21113'!G25</f>
        <v>150.00043731034501</v>
      </c>
      <c r="I26" s="4">
        <f>'sri-ipb2-h21113'!H25</f>
        <v>300</v>
      </c>
      <c r="J26" s="3">
        <f>'sri-ipb2-h21113'!I25</f>
        <v>13.579746275862099</v>
      </c>
      <c r="K26" s="3">
        <f>'sri-ipb2-h21113'!J25</f>
        <v>8.0685772413793106</v>
      </c>
      <c r="L26" s="3">
        <f>'sri-ipb2-h21113'!K25</f>
        <v>2.16678324137931</v>
      </c>
      <c r="M26" s="12">
        <f>'sri-ipb2-h21113'!L25</f>
        <v>1.2975706206896493</v>
      </c>
      <c r="N26" s="3">
        <f t="shared" si="0"/>
        <v>0.73107720689655009</v>
      </c>
      <c r="O26" s="3">
        <f t="shared" si="1"/>
        <v>0.26695079310346159</v>
      </c>
    </row>
    <row r="27" spans="1:15" x14ac:dyDescent="0.25">
      <c r="A27" s="4">
        <f>'ipb1-30b-he1113'!G26</f>
        <v>150.00104817241399</v>
      </c>
      <c r="B27">
        <f>'ipb1-30b-he1113'!H26</f>
        <v>150</v>
      </c>
      <c r="C27" s="3">
        <f>'ipb1-30b-he1113'!I26</f>
        <v>32.2844807241379</v>
      </c>
      <c r="D27" s="3">
        <f>'ipb1-30b-he1113'!J26</f>
        <v>8.0551408965517197</v>
      </c>
      <c r="E27" s="3">
        <f>'ipb1-30b-he1113'!K26</f>
        <v>3.04327879310345</v>
      </c>
      <c r="F27" s="12">
        <f>'ipb1-30b-he1113'!L26</f>
        <v>1.590171655172421</v>
      </c>
      <c r="H27" s="4">
        <f>'sri-ipb2-h21113'!G26</f>
        <v>150.00023724137901</v>
      </c>
      <c r="I27" s="4">
        <f>'sri-ipb2-h21113'!H26</f>
        <v>150</v>
      </c>
      <c r="J27" s="3">
        <f>'sri-ipb2-h21113'!I26</f>
        <v>32.360956482758603</v>
      </c>
      <c r="K27" s="3">
        <f>'sri-ipb2-h21113'!J26</f>
        <v>7.83622086206897</v>
      </c>
      <c r="L27" s="3">
        <f>'sri-ipb2-h21113'!K26</f>
        <v>2.62621062068966</v>
      </c>
      <c r="M27" s="12">
        <f>'sri-ipb2-h21113'!L26</f>
        <v>1.52992699999999</v>
      </c>
      <c r="N27" s="3">
        <f t="shared" si="0"/>
        <v>0.41706817241378991</v>
      </c>
      <c r="O27" s="3">
        <f t="shared" si="1"/>
        <v>6.0244655172430939E-2</v>
      </c>
    </row>
    <row r="28" spans="1:15" x14ac:dyDescent="0.25">
      <c r="A28" s="32">
        <f>'ipb1-30b-he1113'!G27</f>
        <v>150.00016937930999</v>
      </c>
      <c r="B28" s="21">
        <f>'ipb1-30b-he1113'!H27</f>
        <v>100</v>
      </c>
      <c r="C28" s="5">
        <f>'ipb1-30b-he1113'!I27</f>
        <v>58.315004413793098</v>
      </c>
      <c r="D28" s="5">
        <f>'ipb1-30b-he1113'!J27</f>
        <v>8.28160062068965</v>
      </c>
      <c r="E28" s="5">
        <f>'ipb1-30b-he1113'!K27</f>
        <v>3.2963084137931</v>
      </c>
      <c r="F28" s="20">
        <f>'ipb1-30b-he1113'!L27</f>
        <v>1.3637119310344907</v>
      </c>
      <c r="G28" s="21"/>
      <c r="H28" s="32">
        <f>'sri-ipb2-h21113'!G27</f>
        <v>149.99854675862099</v>
      </c>
      <c r="I28" s="32">
        <f>'sri-ipb2-h21113'!H27</f>
        <v>100</v>
      </c>
      <c r="J28" s="5">
        <f>'sri-ipb2-h21113'!I27</f>
        <v>57.791952137930998</v>
      </c>
      <c r="K28" s="5">
        <f>'sri-ipb2-h21113'!J27</f>
        <v>7.7073245172413802</v>
      </c>
      <c r="L28" s="5">
        <f>'sri-ipb2-h21113'!K27</f>
        <v>2.9970760689655198</v>
      </c>
      <c r="M28" s="20">
        <f>'sri-ipb2-h21113'!L27</f>
        <v>1.6588233448275798</v>
      </c>
      <c r="N28" s="3">
        <f t="shared" si="0"/>
        <v>0.29923234482758021</v>
      </c>
      <c r="O28" s="3">
        <f t="shared" si="1"/>
        <v>-0.29511141379308903</v>
      </c>
    </row>
    <row r="29" spans="1:15" x14ac:dyDescent="0.25">
      <c r="A29" s="32">
        <f>'ipb1-30b-he1113'!G28</f>
        <v>149.99878662069</v>
      </c>
      <c r="B29" s="21">
        <f>'ipb1-30b-he1113'!H28</f>
        <v>100</v>
      </c>
      <c r="C29" s="5">
        <f>'ipb1-30b-he1113'!I28</f>
        <v>58.362898931034501</v>
      </c>
      <c r="D29" s="5">
        <f>'ipb1-30b-he1113'!J28</f>
        <v>8.2813615862069003</v>
      </c>
      <c r="E29" s="5">
        <f>'ipb1-30b-he1113'!K28</f>
        <v>3.3042803793103399</v>
      </c>
      <c r="F29" s="20">
        <f>'ipb1-30b-he1113'!L28</f>
        <v>1.3639509655172404</v>
      </c>
      <c r="G29" s="21"/>
      <c r="H29" s="32">
        <f>'sri-ipb2-h21113'!G28</f>
        <v>150.00001903448299</v>
      </c>
      <c r="I29" s="32">
        <f>'sri-ipb2-h21113'!H28</f>
        <v>100</v>
      </c>
      <c r="J29" s="5">
        <f>'sri-ipb2-h21113'!I28</f>
        <v>57.7842748965517</v>
      </c>
      <c r="K29" s="5">
        <f>'sri-ipb2-h21113'!J28</f>
        <v>7.6975429655172398</v>
      </c>
      <c r="L29" s="5">
        <f>'sri-ipb2-h21113'!K28</f>
        <v>2.9954128275862102</v>
      </c>
      <c r="M29" s="20">
        <f>'sri-ipb2-h21113'!L28</f>
        <v>1.6686048965517202</v>
      </c>
      <c r="N29" s="3">
        <f t="shared" si="0"/>
        <v>0.30886755172412972</v>
      </c>
      <c r="O29" s="3">
        <f t="shared" si="1"/>
        <v>-0.3046539310344798</v>
      </c>
    </row>
    <row r="30" spans="1:15" x14ac:dyDescent="0.25">
      <c r="A30" s="4">
        <f>'ipb1-30b-he1113'!G29</f>
        <v>150.00004737930999</v>
      </c>
      <c r="B30">
        <f>'ipb1-30b-he1113'!H29</f>
        <v>150</v>
      </c>
      <c r="C30" s="3">
        <f>'ipb1-30b-he1113'!I29</f>
        <v>32.174904620689702</v>
      </c>
      <c r="D30" s="3">
        <f>'ipb1-30b-he1113'!J29</f>
        <v>8.0600381724137904</v>
      </c>
      <c r="E30" s="3">
        <f>'ipb1-30b-he1113'!K29</f>
        <v>3.0425712758620702</v>
      </c>
      <c r="F30" s="12">
        <f>'ipb1-30b-he1113'!L29</f>
        <v>1.5852743793103503</v>
      </c>
      <c r="H30" s="4">
        <f>'sri-ipb2-h21113'!G29</f>
        <v>149.99875979310301</v>
      </c>
      <c r="I30" s="4">
        <f>'sri-ipb2-h21113'!H29</f>
        <v>150</v>
      </c>
      <c r="J30" s="3">
        <f>'sri-ipb2-h21113'!I29</f>
        <v>32.235057724137903</v>
      </c>
      <c r="K30" s="3">
        <f>'sri-ipb2-h21113'!J29</f>
        <v>7.8146448275862097</v>
      </c>
      <c r="L30" s="3">
        <f>'sri-ipb2-h21113'!K29</f>
        <v>2.6308457586206901</v>
      </c>
      <c r="M30" s="12">
        <f>'sri-ipb2-h21113'!L29</f>
        <v>1.5515030344827503</v>
      </c>
      <c r="N30" s="3">
        <f t="shared" si="0"/>
        <v>0.41172551724138007</v>
      </c>
      <c r="O30" s="3">
        <f t="shared" si="1"/>
        <v>3.3771344827600025E-2</v>
      </c>
    </row>
    <row r="31" spans="1:15" x14ac:dyDescent="0.25">
      <c r="A31" s="4">
        <f>'ipb1-30b-he1113'!G30</f>
        <v>150.00018058620699</v>
      </c>
      <c r="B31">
        <f>'ipb1-30b-he1113'!H30</f>
        <v>300</v>
      </c>
      <c r="C31" s="3">
        <f>'ipb1-30b-he1113'!I30</f>
        <v>14.2602617931034</v>
      </c>
      <c r="D31" s="3">
        <f>'ipb1-30b-he1113'!J30</f>
        <v>8.0831558620689705</v>
      </c>
      <c r="E31" s="3">
        <f>'ipb1-30b-he1113'!K30</f>
        <v>2.8834921724137899</v>
      </c>
      <c r="F31" s="12">
        <f>'ipb1-30b-he1113'!L30</f>
        <v>1.5621566896551702</v>
      </c>
      <c r="H31" s="4">
        <f>'sri-ipb2-h21113'!G30</f>
        <v>150.00035458620701</v>
      </c>
      <c r="I31" s="4">
        <f>'sri-ipb2-h21113'!H30</f>
        <v>300</v>
      </c>
      <c r="J31" s="3">
        <f>'sri-ipb2-h21113'!I30</f>
        <v>13.5240696206896</v>
      </c>
      <c r="K31" s="3">
        <f>'sri-ipb2-h21113'!J30</f>
        <v>8.0554038620689603</v>
      </c>
      <c r="L31" s="3">
        <f>'sri-ipb2-h21113'!K30</f>
        <v>2.1637524827586199</v>
      </c>
      <c r="M31" s="12">
        <f>'sri-ipb2-h21113'!L30</f>
        <v>1.3107439999999997</v>
      </c>
      <c r="N31" s="3">
        <f t="shared" si="0"/>
        <v>0.71973968965516999</v>
      </c>
      <c r="O31" s="3">
        <f t="shared" si="1"/>
        <v>0.2514126896551705</v>
      </c>
    </row>
    <row r="32" spans="1:15" x14ac:dyDescent="0.25">
      <c r="A32" s="4">
        <f>'ipb1-30b-he1113'!G31</f>
        <v>149.99928813793099</v>
      </c>
      <c r="B32">
        <f>'ipb1-30b-he1113'!H31</f>
        <v>500</v>
      </c>
      <c r="C32" s="3">
        <f>'ipb1-30b-he1113'!I31</f>
        <v>33.666465103448303</v>
      </c>
      <c r="D32" s="3">
        <f>'ipb1-30b-he1113'!J31</f>
        <v>8.0600441724137895</v>
      </c>
      <c r="E32" s="3">
        <f>'ipb1-30b-he1113'!K31</f>
        <v>2.4796942758620699</v>
      </c>
      <c r="F32" s="12">
        <f>'ipb1-30b-he1113'!L31</f>
        <v>1.5852683793103512</v>
      </c>
      <c r="H32" s="4">
        <f>'sri-ipb2-h21113'!G31</f>
        <v>149.999742103448</v>
      </c>
      <c r="I32" s="4">
        <f>'sri-ipb2-h21113'!H31</f>
        <v>500</v>
      </c>
      <c r="J32" s="3">
        <f>'sri-ipb2-h21113'!I31</f>
        <v>31.1816808965517</v>
      </c>
      <c r="K32" s="3">
        <f>'sri-ipb2-h21113'!J31</f>
        <v>8.1727299999999996</v>
      </c>
      <c r="L32" s="3">
        <f>'sri-ipb2-h21113'!K31</f>
        <v>1.7163788620689699</v>
      </c>
      <c r="M32" s="12">
        <f>'sri-ipb2-h21113'!L31</f>
        <v>1.1934178620689604</v>
      </c>
      <c r="N32" s="3">
        <f t="shared" si="0"/>
        <v>0.76331541379309997</v>
      </c>
      <c r="O32" s="3">
        <f t="shared" si="1"/>
        <v>0.39185051724139086</v>
      </c>
    </row>
    <row r="33" spans="1:15" x14ac:dyDescent="0.25">
      <c r="A33" s="4">
        <f>'ipb1-30b-he1113'!G32</f>
        <v>149.99977799999999</v>
      </c>
      <c r="B33">
        <f>'ipb1-30b-he1113'!H32</f>
        <v>1000</v>
      </c>
      <c r="C33" s="3">
        <f>'ipb1-30b-he1113'!I32</f>
        <v>25.419831241379299</v>
      </c>
      <c r="D33" s="3">
        <f>'ipb1-30b-he1113'!J32</f>
        <v>8.0346690689655205</v>
      </c>
      <c r="E33" s="3">
        <f>'ipb1-30b-he1113'!K32</f>
        <v>2.5764953103448298</v>
      </c>
      <c r="F33" s="12">
        <f>'ipb1-30b-he1113'!L32</f>
        <v>1.6106434827586202</v>
      </c>
      <c r="H33" s="4">
        <f>'sri-ipb2-h21113'!G32</f>
        <v>149.99993796551701</v>
      </c>
      <c r="I33" s="4">
        <f>'sri-ipb2-h21113'!H32</f>
        <v>1000</v>
      </c>
      <c r="J33" s="3">
        <f>'sri-ipb2-h21113'!I32</f>
        <v>22.403914965517199</v>
      </c>
      <c r="K33" s="3">
        <f>'sri-ipb2-h21113'!J32</f>
        <v>8.2656160344827594</v>
      </c>
      <c r="L33" s="3">
        <f>'sri-ipb2-h21113'!K32</f>
        <v>1.59104848275862</v>
      </c>
      <c r="M33" s="12">
        <f>'sri-ipb2-h21113'!L32</f>
        <v>1.1005318275862006</v>
      </c>
      <c r="N33" s="3">
        <f t="shared" si="0"/>
        <v>0.98544682758620983</v>
      </c>
      <c r="O33" s="3">
        <f t="shared" si="1"/>
        <v>0.51011165517241963</v>
      </c>
    </row>
    <row r="34" spans="1:15" x14ac:dyDescent="0.25">
      <c r="A34" s="4">
        <f>'ipb1-30b-he1113'!G33</f>
        <v>150.001160206897</v>
      </c>
      <c r="B34">
        <f>'ipb1-30b-he1113'!H33</f>
        <v>1000</v>
      </c>
      <c r="C34" s="3">
        <f>'ipb1-30b-he1113'!I33</f>
        <v>28.520851862069001</v>
      </c>
      <c r="D34" s="3">
        <f>'ipb1-30b-he1113'!J33</f>
        <v>7.8595418965517201</v>
      </c>
      <c r="E34" s="3">
        <f>'ipb1-30b-he1113'!K33</f>
        <v>-2</v>
      </c>
      <c r="F34" s="12">
        <f>'ipb1-30b-he1113'!L33</f>
        <v>1.7857706551724206</v>
      </c>
      <c r="H34" s="4">
        <f>'sri-ipb2-h21113'!G33</f>
        <v>150.000419344828</v>
      </c>
      <c r="I34" s="4">
        <f>'sri-ipb2-h21113'!H33</f>
        <v>1000</v>
      </c>
      <c r="J34" s="3">
        <f>'sri-ipb2-h21113'!I33</f>
        <v>25.2925389310345</v>
      </c>
      <c r="K34" s="3">
        <f>'sri-ipb2-h21113'!J33</f>
        <v>8.1299181724137899</v>
      </c>
      <c r="L34" s="3">
        <f>'sri-ipb2-h21113'!K33</f>
        <v>1.8159129310344799</v>
      </c>
      <c r="M34" s="12">
        <f>'sri-ipb2-h21113'!L33</f>
        <v>1.2362296896551701</v>
      </c>
      <c r="N34" s="3">
        <f t="shared" si="0"/>
        <v>-3.8159129310344797</v>
      </c>
      <c r="O34" s="3">
        <f t="shared" si="1"/>
        <v>0.54954096551725051</v>
      </c>
    </row>
    <row r="35" spans="1:15" x14ac:dyDescent="0.25">
      <c r="A35" s="4">
        <f>'ipb1-30b-he1113'!G34</f>
        <v>150.000197862069</v>
      </c>
      <c r="B35">
        <f>'ipb1-30b-he1113'!H34</f>
        <v>500</v>
      </c>
      <c r="C35" s="3">
        <f>'ipb1-30b-he1113'!I34</f>
        <v>37.813766034482803</v>
      </c>
      <c r="D35" s="3">
        <f>'ipb1-30b-he1113'!J34</f>
        <v>7.8461577241379299</v>
      </c>
      <c r="E35" s="3">
        <f>'ipb1-30b-he1113'!K34</f>
        <v>2.7985030000000002</v>
      </c>
      <c r="F35" s="12">
        <f>'ipb1-30b-he1113'!L34</f>
        <v>1.7991548275862108</v>
      </c>
      <c r="H35" s="4">
        <f>'sri-ipb2-h21113'!G34</f>
        <v>150.000219448276</v>
      </c>
      <c r="I35" s="4">
        <f>'sri-ipb2-h21113'!H34</f>
        <v>500</v>
      </c>
      <c r="J35" s="3">
        <f>'sri-ipb2-h21113'!I34</f>
        <v>35.195601379310297</v>
      </c>
      <c r="K35" s="3">
        <f>'sri-ipb2-h21113'!J34</f>
        <v>8.0234370689655208</v>
      </c>
      <c r="L35" s="3">
        <f>'sri-ipb2-h21113'!K34</f>
        <v>1.9218646551724099</v>
      </c>
      <c r="M35" s="12">
        <f>'sri-ipb2-h21113'!L34</f>
        <v>1.3427107931034392</v>
      </c>
      <c r="N35" s="3">
        <f t="shared" si="0"/>
        <v>0.87663834482759029</v>
      </c>
      <c r="O35" s="3">
        <f t="shared" si="1"/>
        <v>0.4564440344827716</v>
      </c>
    </row>
    <row r="36" spans="1:15" x14ac:dyDescent="0.25">
      <c r="A36" s="4">
        <f>'ipb1-30b-he1113'!G35</f>
        <v>150.00125389655199</v>
      </c>
      <c r="B36">
        <f>'ipb1-30b-he1113'!H35</f>
        <v>300</v>
      </c>
      <c r="C36" s="3">
        <f>'ipb1-30b-he1113'!I35</f>
        <v>15.924305620689699</v>
      </c>
      <c r="D36" s="3">
        <f>'ipb1-30b-he1113'!J35</f>
        <v>7.8832725172413802</v>
      </c>
      <c r="E36" s="3">
        <f>'ipb1-30b-he1113'!K35</f>
        <v>3.2426457586206898</v>
      </c>
      <c r="F36" s="12">
        <f>'ipb1-30b-he1113'!L35</f>
        <v>1.7620400344827605</v>
      </c>
      <c r="H36" s="4">
        <f>'sri-ipb2-h21113'!G35</f>
        <v>150.000222586207</v>
      </c>
      <c r="I36" s="4">
        <f>'sri-ipb2-h21113'!H35</f>
        <v>300</v>
      </c>
      <c r="J36" s="3">
        <f>'sri-ipb2-h21113'!I35</f>
        <v>15.2696576551724</v>
      </c>
      <c r="K36" s="3">
        <f>'sri-ipb2-h21113'!J35</f>
        <v>7.87526275862069</v>
      </c>
      <c r="L36" s="3">
        <f>'sri-ipb2-h21113'!K35</f>
        <v>2.4529911379310301</v>
      </c>
      <c r="M36" s="12">
        <f>'sri-ipb2-h21113'!L35</f>
        <v>1.49088510344827</v>
      </c>
      <c r="N36" s="3">
        <f t="shared" si="0"/>
        <v>0.78965462068965975</v>
      </c>
      <c r="O36" s="3">
        <f t="shared" si="1"/>
        <v>0.27115493103449051</v>
      </c>
    </row>
    <row r="37" spans="1:15" x14ac:dyDescent="0.25">
      <c r="A37" s="4">
        <f>'ipb1-30b-he1113'!G36</f>
        <v>149.99952965517201</v>
      </c>
      <c r="B37">
        <f>'ipb1-30b-he1113'!H36</f>
        <v>150</v>
      </c>
      <c r="C37" s="3">
        <f>'ipb1-30b-he1113'!I36</f>
        <v>35.949336586206897</v>
      </c>
      <c r="D37" s="3">
        <f>'ipb1-30b-he1113'!J36</f>
        <v>7.8621443103448296</v>
      </c>
      <c r="E37" s="3">
        <f>'ipb1-30b-he1113'!K36</f>
        <v>3.4191992413793102</v>
      </c>
      <c r="F37" s="12">
        <f>'ipb1-30b-he1113'!L36</f>
        <v>1.7831682413793111</v>
      </c>
      <c r="H37" s="4">
        <f>'sri-ipb2-h21113'!G36</f>
        <v>150.00081134482801</v>
      </c>
      <c r="I37" s="4">
        <f>'sri-ipb2-h21113'!H36</f>
        <v>150</v>
      </c>
      <c r="J37" s="3">
        <f>'sri-ipb2-h21113'!I36</f>
        <v>36.381124482758601</v>
      </c>
      <c r="K37" s="3">
        <f>'sri-ipb2-h21113'!J36</f>
        <v>7.6280580000000002</v>
      </c>
      <c r="L37" s="3">
        <f>'sri-ipb2-h21113'!K36</f>
        <v>2.97850231034483</v>
      </c>
      <c r="M37" s="12">
        <f>'sri-ipb2-h21113'!L36</f>
        <v>1.7380898620689598</v>
      </c>
      <c r="N37" s="3">
        <f t="shared" si="0"/>
        <v>0.44069693103448015</v>
      </c>
      <c r="O37" s="3">
        <f t="shared" si="1"/>
        <v>4.5078379310351302E-2</v>
      </c>
    </row>
    <row r="38" spans="1:15" x14ac:dyDescent="0.25">
      <c r="A38" s="32">
        <f>'ipb1-30b-he1113'!G37</f>
        <v>150.00013624137901</v>
      </c>
      <c r="B38" s="21">
        <f>'ipb1-30b-he1113'!H37</f>
        <v>100</v>
      </c>
      <c r="C38" s="5">
        <f>'ipb1-30b-he1113'!I37</f>
        <v>65.044517931034505</v>
      </c>
      <c r="D38" s="5">
        <f>'ipb1-30b-he1113'!J37</f>
        <v>8.1190560344827603</v>
      </c>
      <c r="E38" s="5">
        <f>'ipb1-30b-he1113'!K37</f>
        <v>3.71746086206897</v>
      </c>
      <c r="F38" s="20">
        <f>'ipb1-30b-he1113'!L37</f>
        <v>1.5262565172413805</v>
      </c>
      <c r="G38" s="21"/>
      <c r="H38" s="32">
        <f>'sri-ipb2-h21113'!G37</f>
        <v>150.000528689655</v>
      </c>
      <c r="I38" s="32">
        <f>'sri-ipb2-h21113'!H37</f>
        <v>100</v>
      </c>
      <c r="J38" s="5">
        <f>'sri-ipb2-h21113'!I37</f>
        <v>65.265428413793103</v>
      </c>
      <c r="K38" s="5">
        <f>'sri-ipb2-h21113'!J37</f>
        <v>7.4448007586206897</v>
      </c>
      <c r="L38" s="5">
        <f>'sri-ipb2-h21113'!K37</f>
        <v>3.4217465172413801</v>
      </c>
      <c r="M38" s="20">
        <f>'sri-ipb2-h21113'!L37</f>
        <v>1.9213471034482703</v>
      </c>
      <c r="N38" s="3">
        <f t="shared" si="0"/>
        <v>0.29571434482758985</v>
      </c>
      <c r="O38" s="3">
        <f t="shared" si="1"/>
        <v>-0.39509058620688986</v>
      </c>
    </row>
    <row r="39" spans="1:15" x14ac:dyDescent="0.25">
      <c r="A39" s="32">
        <f>'ipb1-30b-he1113'!G38</f>
        <v>149.999837448276</v>
      </c>
      <c r="B39" s="21">
        <f>'ipb1-30b-he1113'!H38</f>
        <v>100</v>
      </c>
      <c r="C39" s="5">
        <f>'ipb1-30b-he1113'!I38</f>
        <v>65.168688137930999</v>
      </c>
      <c r="D39" s="5">
        <f>'ipb1-30b-he1113'!J38</f>
        <v>8.1131478620689705</v>
      </c>
      <c r="E39" s="5">
        <f>'ipb1-30b-he1113'!K38</f>
        <v>3.72026579310345</v>
      </c>
      <c r="F39" s="20">
        <f>'ipb1-30b-he1113'!L38</f>
        <v>1.5321646896551702</v>
      </c>
      <c r="G39" s="21"/>
      <c r="H39" s="32">
        <f>'sri-ipb2-h21113'!G38</f>
        <v>150.000867103448</v>
      </c>
      <c r="I39" s="32">
        <f>'sri-ipb2-h21113'!H38</f>
        <v>100</v>
      </c>
      <c r="J39" s="5">
        <f>'sri-ipb2-h21113'!I38</f>
        <v>64.943688931034501</v>
      </c>
      <c r="K39" s="5">
        <f>'sri-ipb2-h21113'!J38</f>
        <v>7.4559368965517203</v>
      </c>
      <c r="L39" s="5">
        <f>'sri-ipb2-h21113'!K38</f>
        <v>3.4023648620689699</v>
      </c>
      <c r="M39" s="20">
        <f>'sri-ipb2-h21113'!L38</f>
        <v>1.9102109655172397</v>
      </c>
      <c r="N39" s="3">
        <f t="shared" si="0"/>
        <v>0.31790093103448003</v>
      </c>
      <c r="O39" s="3">
        <f t="shared" si="1"/>
        <v>-0.37804627586206951</v>
      </c>
    </row>
    <row r="40" spans="1:15" x14ac:dyDescent="0.25">
      <c r="A40" s="4">
        <f>'ipb1-30b-he1113'!G39</f>
        <v>150.001456931034</v>
      </c>
      <c r="B40">
        <f>'ipb1-30b-he1113'!H39</f>
        <v>150</v>
      </c>
      <c r="C40" s="3">
        <f>'ipb1-30b-he1113'!I39</f>
        <v>35.974992344827598</v>
      </c>
      <c r="D40" s="3">
        <f>'ipb1-30b-he1113'!J39</f>
        <v>7.8638959655172398</v>
      </c>
      <c r="E40" s="3">
        <f>'ipb1-30b-he1113'!K39</f>
        <v>-2</v>
      </c>
      <c r="F40" s="12">
        <f>'ipb1-30b-he1113'!L39</f>
        <v>1.7814165862069009</v>
      </c>
      <c r="H40" s="4">
        <f>'sri-ipb2-h21113'!G39</f>
        <v>149.99851306896599</v>
      </c>
      <c r="I40" s="4">
        <f>'sri-ipb2-h21113'!H39</f>
        <v>150</v>
      </c>
      <c r="J40" s="3">
        <f>'sri-ipb2-h21113'!I39</f>
        <v>36.2772210344828</v>
      </c>
      <c r="K40" s="3">
        <f>'sri-ipb2-h21113'!J39</f>
        <v>7.6191462413793101</v>
      </c>
      <c r="L40" s="3">
        <f>'sri-ipb2-h21113'!K39</f>
        <v>2.9821877931034502</v>
      </c>
      <c r="M40" s="12">
        <f>'sri-ipb2-h21113'!L39</f>
        <v>1.7470016206896499</v>
      </c>
      <c r="N40" s="3">
        <f t="shared" si="0"/>
        <v>-4.9821877931034502</v>
      </c>
      <c r="O40" s="3">
        <f t="shared" si="1"/>
        <v>3.4414965517250984E-2</v>
      </c>
    </row>
    <row r="41" spans="1:15" x14ac:dyDescent="0.25">
      <c r="A41" s="4">
        <f>'ipb1-30b-he1113'!G40</f>
        <v>149.99919751724099</v>
      </c>
      <c r="B41">
        <f>'ipb1-30b-he1113'!H40</f>
        <v>300</v>
      </c>
      <c r="C41" s="3">
        <f>'ipb1-30b-he1113'!I40</f>
        <v>15.853519103448299</v>
      </c>
      <c r="D41" s="3">
        <f>'ipb1-30b-he1113'!J40</f>
        <v>7.90049079310345</v>
      </c>
      <c r="E41" s="3">
        <f>'ipb1-30b-he1113'!K40</f>
        <v>3.2461269655172398</v>
      </c>
      <c r="F41" s="12">
        <f>'ipb1-30b-he1113'!L40</f>
        <v>1.7448217586206907</v>
      </c>
      <c r="H41" s="4">
        <f>'sri-ipb2-h21113'!G40</f>
        <v>150.000050551724</v>
      </c>
      <c r="I41" s="4">
        <f>'sri-ipb2-h21113'!H40</f>
        <v>300</v>
      </c>
      <c r="J41" s="3">
        <f>'sri-ipb2-h21113'!I40</f>
        <v>15.2114523793103</v>
      </c>
      <c r="K41" s="3">
        <f>'sri-ipb2-h21113'!J40</f>
        <v>7.8610448275862099</v>
      </c>
      <c r="L41" s="3">
        <f>'sri-ipb2-h21113'!K40</f>
        <v>2.4642783448275898</v>
      </c>
      <c r="M41" s="12">
        <f>'sri-ipb2-h21113'!L40</f>
        <v>1.5051030344827501</v>
      </c>
      <c r="N41" s="3">
        <f t="shared" si="0"/>
        <v>0.78184862068965</v>
      </c>
      <c r="O41" s="3">
        <f t="shared" si="1"/>
        <v>0.2397187241379406</v>
      </c>
    </row>
    <row r="42" spans="1:15" x14ac:dyDescent="0.25">
      <c r="A42" s="4">
        <f>'ipb1-30b-he1113'!G41</f>
        <v>149.999262862069</v>
      </c>
      <c r="B42">
        <f>'ipb1-30b-he1113'!H41</f>
        <v>500</v>
      </c>
      <c r="C42" s="3">
        <f>'ipb1-30b-he1113'!I41</f>
        <v>37.495965862068999</v>
      </c>
      <c r="D42" s="3">
        <f>'ipb1-30b-he1113'!J41</f>
        <v>7.8703973103448304</v>
      </c>
      <c r="E42" s="3">
        <f>'ipb1-30b-he1113'!K41</f>
        <v>2.7995263448275902</v>
      </c>
      <c r="F42" s="12">
        <f>'ipb1-30b-he1113'!L41</f>
        <v>1.9376366551724109</v>
      </c>
      <c r="H42" s="4">
        <f>'sri-ipb2-h21113'!G41</f>
        <v>150.000128517241</v>
      </c>
      <c r="I42" s="4">
        <f>'sri-ipb2-h21113'!H41</f>
        <v>500</v>
      </c>
      <c r="J42" s="3">
        <f>'sri-ipb2-h21113'!I41</f>
        <v>34.971371206896599</v>
      </c>
      <c r="K42" s="3">
        <f>'sri-ipb2-h21113'!J41</f>
        <v>8.0120112068965508</v>
      </c>
      <c r="L42" s="3">
        <f>'sri-ipb2-h21113'!K41</f>
        <v>1.91967375862069</v>
      </c>
      <c r="M42" s="12">
        <f>'sri-ipb2-h21113'!L41</f>
        <v>1.3541366551724092</v>
      </c>
      <c r="N42" s="3">
        <f t="shared" si="0"/>
        <v>0.87985258620690021</v>
      </c>
      <c r="O42" s="3">
        <f t="shared" si="1"/>
        <v>0.58350000000000168</v>
      </c>
    </row>
    <row r="43" spans="1:15" x14ac:dyDescent="0.25">
      <c r="A43" s="4">
        <f>'ipb1-30b-he1113'!G42</f>
        <v>149.998363655172</v>
      </c>
      <c r="B43">
        <f>'ipb1-30b-he1113'!H42</f>
        <v>1000</v>
      </c>
      <c r="C43" s="3">
        <f>'ipb1-30b-he1113'!I42</f>
        <v>28.224074241379299</v>
      </c>
      <c r="D43" s="3">
        <f>'ipb1-30b-he1113'!J42</f>
        <v>7.8655728620689596</v>
      </c>
      <c r="E43" s="3">
        <f>'ipb1-30b-he1113'!K42</f>
        <v>2.98177468965517</v>
      </c>
      <c r="F43" s="12">
        <f>'ipb1-30b-he1113'!L42</f>
        <v>1.7797396896551811</v>
      </c>
      <c r="H43" s="4">
        <f>'sri-ipb2-h21113'!G42</f>
        <v>150.000494689655</v>
      </c>
      <c r="I43" s="4">
        <f>'sri-ipb2-h21113'!H42</f>
        <v>1000</v>
      </c>
      <c r="J43" s="3">
        <f>'sri-ipb2-h21113'!I42</f>
        <v>25.112755310344799</v>
      </c>
      <c r="K43" s="3">
        <f>'sri-ipb2-h21113'!J42</f>
        <v>8.1185399310344906</v>
      </c>
      <c r="L43" s="3">
        <f>'sri-ipb2-h21113'!K42</f>
        <v>1.80718751724138</v>
      </c>
      <c r="M43" s="12">
        <f>'sri-ipb2-h21113'!L42</f>
        <v>1.2476079310344694</v>
      </c>
      <c r="N43" s="3">
        <f t="shared" si="0"/>
        <v>1.17458717241379</v>
      </c>
      <c r="O43" s="3">
        <f t="shared" si="1"/>
        <v>0.53213175862071171</v>
      </c>
    </row>
    <row r="44" spans="1:15" x14ac:dyDescent="0.25">
      <c r="A44" s="4">
        <f>'ipb1-30b-he1113'!G43</f>
        <v>150.000034724138</v>
      </c>
      <c r="B44">
        <f>'ipb1-30b-he1113'!H43</f>
        <v>1000</v>
      </c>
      <c r="C44" s="3">
        <f>'ipb1-30b-he1113'!I43</f>
        <v>31.407943275862099</v>
      </c>
      <c r="D44" s="3">
        <f>'ipb1-30b-he1113'!J43</f>
        <v>7.6747050000000003</v>
      </c>
      <c r="E44" s="3">
        <f>'ipb1-30b-he1113'!K43</f>
        <v>3.26409451724138</v>
      </c>
      <c r="F44" s="12">
        <f>'ipb1-30b-he1113'!L43</f>
        <v>1.9706075517241404</v>
      </c>
      <c r="H44" s="4">
        <f>'sri-ipb2-h21113'!G43</f>
        <v>150.00007048275901</v>
      </c>
      <c r="I44" s="4">
        <f>'sri-ipb2-h21113'!H43</f>
        <v>1000</v>
      </c>
      <c r="J44" s="3">
        <f>'sri-ipb2-h21113'!I43</f>
        <v>28.184761379310299</v>
      </c>
      <c r="K44" s="3">
        <f>'sri-ipb2-h21113'!J43</f>
        <v>7.9720752068965499</v>
      </c>
      <c r="L44" s="3">
        <f>'sri-ipb2-h21113'!K43</f>
        <v>2.0059770000000001</v>
      </c>
      <c r="M44" s="12">
        <f>'sri-ipb2-h21113'!L43</f>
        <v>1.3940726551724101</v>
      </c>
      <c r="N44" s="3">
        <f t="shared" si="0"/>
        <v>1.2581175172413799</v>
      </c>
      <c r="O44" s="3">
        <f t="shared" si="1"/>
        <v>0.57653489655173029</v>
      </c>
    </row>
    <row r="45" spans="1:15" x14ac:dyDescent="0.25">
      <c r="A45" s="4">
        <f>'ipb1-30b-he1113'!G44</f>
        <v>150.000264758621</v>
      </c>
      <c r="B45">
        <f>'ipb1-30b-he1113'!H44</f>
        <v>500</v>
      </c>
      <c r="C45" s="3">
        <f>'ipb1-30b-he1113'!I44</f>
        <v>41.5666401034483</v>
      </c>
      <c r="D45" s="3">
        <f>'ipb1-30b-he1113'!J44</f>
        <v>7.6622126896551697</v>
      </c>
      <c r="E45" s="3">
        <f>'ipb1-30b-he1113'!K44</f>
        <v>3.1182884827586199</v>
      </c>
      <c r="F45" s="12">
        <f>'ipb1-30b-he1113'!L44</f>
        <v>1.983099862068971</v>
      </c>
      <c r="H45" s="4">
        <f>'sri-ipb2-h21113'!G44</f>
        <v>150.00054620689701</v>
      </c>
      <c r="I45" s="4">
        <f>'sri-ipb2-h21113'!H44</f>
        <v>500</v>
      </c>
      <c r="J45" s="3">
        <f>'sri-ipb2-h21113'!I44</f>
        <v>38.800745517241403</v>
      </c>
      <c r="K45" s="3">
        <f>'sri-ipb2-h21113'!J44</f>
        <v>7.8583037586206901</v>
      </c>
      <c r="L45" s="3">
        <f>'sri-ipb2-h21113'!K44</f>
        <v>2.13764455172414</v>
      </c>
      <c r="M45" s="12">
        <f>'sri-ipb2-h21113'!L44</f>
        <v>1.5078441034482699</v>
      </c>
      <c r="N45" s="3">
        <f t="shared" si="0"/>
        <v>0.98064393103447989</v>
      </c>
      <c r="O45" s="3">
        <f t="shared" si="1"/>
        <v>0.47525575862070113</v>
      </c>
    </row>
    <row r="46" spans="1:15" x14ac:dyDescent="0.25">
      <c r="A46" s="4">
        <f>'ipb1-30b-he1113'!G45</f>
        <v>150.00013737930999</v>
      </c>
      <c r="B46">
        <f>'ipb1-30b-he1113'!H45</f>
        <v>300</v>
      </c>
      <c r="C46" s="3">
        <f>'ipb1-30b-he1113'!I45</f>
        <v>17.545821931034499</v>
      </c>
      <c r="D46" s="3">
        <f>'ipb1-30b-he1113'!J45</f>
        <v>7.7076758965517298</v>
      </c>
      <c r="E46" s="3">
        <f>'ipb1-30b-he1113'!K45</f>
        <v>-2</v>
      </c>
      <c r="F46" s="12">
        <f>'ipb1-30b-he1113'!L45</f>
        <v>1.9376366551724109</v>
      </c>
      <c r="H46" s="4">
        <f>'sri-ipb2-h21113'!G45</f>
        <v>150.00030262069001</v>
      </c>
      <c r="I46" s="4">
        <f>'sri-ipb2-h21113'!H45</f>
        <v>300</v>
      </c>
      <c r="J46" s="3">
        <f>'sri-ipb2-h21113'!I45</f>
        <v>16.979088793103401</v>
      </c>
      <c r="K46" s="3">
        <f>'sri-ipb2-h21113'!J45</f>
        <v>7.67615462068966</v>
      </c>
      <c r="L46" s="3">
        <f>'sri-ipb2-h21113'!K45</f>
        <v>2.7628389655172398</v>
      </c>
      <c r="M46" s="12">
        <f>'sri-ipb2-h21113'!L45</f>
        <v>1.6899932413793</v>
      </c>
      <c r="N46" s="3">
        <f t="shared" si="0"/>
        <v>-4.7628389655172398</v>
      </c>
      <c r="O46" s="3">
        <f t="shared" si="1"/>
        <v>0.24764341379311094</v>
      </c>
    </row>
    <row r="47" spans="1:15" x14ac:dyDescent="0.25">
      <c r="A47" s="4">
        <f>'ipb1-30b-he1113'!G46</f>
        <v>149.999415413793</v>
      </c>
      <c r="B47">
        <f>'ipb1-30b-he1113'!H46</f>
        <v>150</v>
      </c>
      <c r="C47" s="3">
        <f>'ipb1-30b-he1113'!I46</f>
        <v>39.742873275862102</v>
      </c>
      <c r="D47" s="3">
        <f>'ipb1-30b-he1113'!J46</f>
        <v>7.6687381724137902</v>
      </c>
      <c r="E47" s="3">
        <f>'ipb1-30b-he1113'!K46</f>
        <v>3.8095413793103399</v>
      </c>
      <c r="F47" s="12">
        <f>'ipb1-30b-he1113'!L46</f>
        <v>1.9765743793103505</v>
      </c>
      <c r="H47" s="4">
        <f>'sri-ipb2-h21113'!G46</f>
        <v>150.000658758621</v>
      </c>
      <c r="I47" s="4">
        <f>'sri-ipb2-h21113'!H46</f>
        <v>150</v>
      </c>
      <c r="J47" s="3">
        <f>'sri-ipb2-h21113'!I46</f>
        <v>40.316509103448297</v>
      </c>
      <c r="K47" s="3">
        <f>'sri-ipb2-h21113'!J46</f>
        <v>7.4101455172413804</v>
      </c>
      <c r="L47" s="3">
        <f>'sri-ipb2-h21113'!K46</f>
        <v>3.3259765172413802</v>
      </c>
      <c r="M47" s="12">
        <f>'sri-ipb2-h21113'!L46</f>
        <v>1.9560023448275796</v>
      </c>
      <c r="N47" s="3">
        <f t="shared" si="0"/>
        <v>0.48356486206895966</v>
      </c>
      <c r="O47" s="3">
        <f t="shared" si="1"/>
        <v>2.0572034482770896E-2</v>
      </c>
    </row>
    <row r="48" spans="1:15" x14ac:dyDescent="0.25">
      <c r="A48" s="32">
        <f>'ipb1-30b-he1113'!G47</f>
        <v>150.00030093103501</v>
      </c>
      <c r="B48" s="21">
        <f>'ipb1-30b-he1113'!H47</f>
        <v>100</v>
      </c>
      <c r="C48" s="5">
        <f>'ipb1-30b-he1113'!I47</f>
        <v>71.912807379310394</v>
      </c>
      <c r="D48" s="5">
        <f>'ipb1-30b-he1113'!J47</f>
        <v>7.96522620689655</v>
      </c>
      <c r="E48" s="5">
        <f>'ipb1-30b-he1113'!K47</f>
        <v>4.1316507241379297</v>
      </c>
      <c r="F48" s="20">
        <f>'ipb1-30b-he1113'!L47</f>
        <v>1.6800863448275907</v>
      </c>
      <c r="G48" s="21"/>
      <c r="H48" s="32">
        <f>'sri-ipb2-h21113'!G47</f>
        <v>150.001283310345</v>
      </c>
      <c r="I48" s="32">
        <f>'sri-ipb2-h21113'!H47</f>
        <v>100</v>
      </c>
      <c r="J48" s="5">
        <f>'sri-ipb2-h21113'!I47</f>
        <v>72.257816413793094</v>
      </c>
      <c r="K48" s="5">
        <f>'sri-ipb2-h21113'!J47</f>
        <v>7.2173673793103399</v>
      </c>
      <c r="L48" s="5">
        <f>'sri-ipb2-h21113'!K47</f>
        <v>3.8055507241379298</v>
      </c>
      <c r="M48" s="20">
        <f>'sri-ipb2-h21113'!L47</f>
        <v>2.1487804827586201</v>
      </c>
      <c r="N48" s="3">
        <f t="shared" si="0"/>
        <v>0.32609999999999983</v>
      </c>
      <c r="O48" s="3">
        <f t="shared" si="1"/>
        <v>-0.46869413793102943</v>
      </c>
    </row>
    <row r="49" spans="1:15" x14ac:dyDescent="0.25">
      <c r="A49" s="32">
        <f>'ipb1-30b-he1113'!G48</f>
        <v>150.00006686206899</v>
      </c>
      <c r="B49" s="21">
        <f>'ipb1-30b-he1113'!H48</f>
        <v>100</v>
      </c>
      <c r="C49" s="5">
        <f>'ipb1-30b-he1113'!I48</f>
        <v>71.877151724137903</v>
      </c>
      <c r="D49" s="5">
        <f>'ipb1-30b-he1113'!J48</f>
        <v>7.9662079310344804</v>
      </c>
      <c r="E49" s="5">
        <f>'ipb1-30b-he1113'!K48</f>
        <v>4.1269748965517197</v>
      </c>
      <c r="F49" s="20">
        <f>'ipb1-30b-he1113'!L48</f>
        <v>1.6791046206896603</v>
      </c>
      <c r="G49" s="21"/>
      <c r="H49" s="32">
        <f>'sri-ipb2-h21113'!G48</f>
        <v>149.99853510344801</v>
      </c>
      <c r="I49" s="32">
        <f>'sri-ipb2-h21113'!H48</f>
        <v>100</v>
      </c>
      <c r="J49" s="5">
        <f>'sri-ipb2-h21113'!I48</f>
        <v>72.245850310344807</v>
      </c>
      <c r="K49" s="5">
        <f>'sri-ipb2-h21113'!J48</f>
        <v>7.2027028275862097</v>
      </c>
      <c r="L49" s="5">
        <f>'sri-ipb2-h21113'!K48</f>
        <v>3.8144705862068999</v>
      </c>
      <c r="M49" s="20">
        <f>'sri-ipb2-h21113'!L48</f>
        <v>2.1634450344827503</v>
      </c>
      <c r="N49" s="3">
        <f t="shared" si="0"/>
        <v>0.31250431034481974</v>
      </c>
      <c r="O49" s="3">
        <f t="shared" si="1"/>
        <v>-0.48434041379309001</v>
      </c>
    </row>
    <row r="50" spans="1:15" x14ac:dyDescent="0.25">
      <c r="A50" s="4">
        <f>'ipb1-30b-he1113'!G49</f>
        <v>149.99950393103501</v>
      </c>
      <c r="B50">
        <f>'ipb1-30b-he1113'!H49</f>
        <v>150</v>
      </c>
      <c r="C50" s="3">
        <f>'ipb1-30b-he1113'!I49</f>
        <v>39.663608379310297</v>
      </c>
      <c r="D50" s="3">
        <f>'ipb1-30b-he1113'!J49</f>
        <v>7.6636799310344799</v>
      </c>
      <c r="E50" s="3">
        <f>'ipb1-30b-he1113'!K49</f>
        <v>3.8057378965517201</v>
      </c>
      <c r="F50" s="12">
        <f>'ipb1-30b-he1113'!L49</f>
        <v>1.9816326206896608</v>
      </c>
      <c r="H50" s="4">
        <f>'sri-ipb2-h21113'!G49</f>
        <v>150.00018468965499</v>
      </c>
      <c r="I50" s="4">
        <f>'sri-ipb2-h21113'!H49</f>
        <v>150</v>
      </c>
      <c r="J50" s="3">
        <f>'sri-ipb2-h21113'!I49</f>
        <v>40.2228457586207</v>
      </c>
      <c r="K50" s="3">
        <f>'sri-ipb2-h21113'!J49</f>
        <v>7.4039752068965496</v>
      </c>
      <c r="L50" s="3">
        <f>'sri-ipb2-h21113'!K49</f>
        <v>3.3327958620689699</v>
      </c>
      <c r="M50" s="12">
        <f>'sri-ipb2-h21113'!L49</f>
        <v>1.9621726551724104</v>
      </c>
      <c r="N50" s="3">
        <f t="shared" si="0"/>
        <v>0.47294203448275018</v>
      </c>
      <c r="O50" s="3">
        <f t="shared" si="1"/>
        <v>1.9459965517250488E-2</v>
      </c>
    </row>
    <row r="51" spans="1:15" x14ac:dyDescent="0.25">
      <c r="A51" s="4">
        <f>'ipb1-30b-he1113'!G50</f>
        <v>149.99913710344799</v>
      </c>
      <c r="B51">
        <f>'ipb1-30b-he1113'!H50</f>
        <v>300</v>
      </c>
      <c r="C51" s="3">
        <f>'ipb1-30b-he1113'!I50</f>
        <v>17.507421724137899</v>
      </c>
      <c r="D51" s="3">
        <f>'ipb1-30b-he1113'!J50</f>
        <v>7.7091195862069002</v>
      </c>
      <c r="E51" s="3">
        <f>'ipb1-30b-he1113'!K50</f>
        <v>3.5973454137931</v>
      </c>
      <c r="F51" s="12">
        <f>'ipb1-30b-he1113'!L50</f>
        <v>1.9361929655172405</v>
      </c>
      <c r="H51" s="4">
        <f>'sri-ipb2-h21113'!G50</f>
        <v>149.99951917241401</v>
      </c>
      <c r="I51" s="4">
        <f>'sri-ipb2-h21113'!H50</f>
        <v>300</v>
      </c>
      <c r="J51" s="3">
        <f>'sri-ipb2-h21113'!I50</f>
        <v>16.9964664482759</v>
      </c>
      <c r="K51" s="3">
        <f>'sri-ipb2-h21113'!J50</f>
        <v>7.6949619655172397</v>
      </c>
      <c r="L51" s="3">
        <f>'sri-ipb2-h21113'!K50</f>
        <v>2.7593312068965501</v>
      </c>
      <c r="M51" s="12">
        <f>'sri-ipb2-h21113'!L50</f>
        <v>1.6711858965517203</v>
      </c>
      <c r="N51" s="3">
        <f t="shared" si="0"/>
        <v>0.83801420689654993</v>
      </c>
      <c r="O51" s="3">
        <f t="shared" si="1"/>
        <v>0.26500706896552018</v>
      </c>
    </row>
    <row r="52" spans="1:15" x14ac:dyDescent="0.25">
      <c r="A52" s="4">
        <f>'ipb1-30b-he1113'!G51</f>
        <v>150.000886586207</v>
      </c>
      <c r="B52">
        <f>'ipb1-30b-he1113'!H51</f>
        <v>500</v>
      </c>
      <c r="C52" s="3">
        <f>'ipb1-30b-he1113'!I51</f>
        <v>41.425619724137903</v>
      </c>
      <c r="D52" s="3">
        <f>'ipb1-30b-he1113'!J51</f>
        <v>7.65391462068966</v>
      </c>
      <c r="E52" s="3">
        <f>'ipb1-30b-he1113'!K51</f>
        <v>3.1213145862068998</v>
      </c>
      <c r="F52" s="12">
        <f>'ipb1-30b-he1113'!L51</f>
        <v>1.9913979310344807</v>
      </c>
      <c r="H52" s="4">
        <f>'sri-ipb2-h21113'!G51</f>
        <v>149.99912810344799</v>
      </c>
      <c r="I52" s="4">
        <f>'sri-ipb2-h21113'!H51</f>
        <v>500</v>
      </c>
      <c r="J52" s="3">
        <f>'sri-ipb2-h21113'!I51</f>
        <v>39.392119241379298</v>
      </c>
      <c r="K52" s="3">
        <f>'sri-ipb2-h21113'!J51</f>
        <v>7.9082838275862102</v>
      </c>
      <c r="L52" s="3">
        <f>'sri-ipb2-h21113'!K51</f>
        <v>2.1473310344827601</v>
      </c>
      <c r="M52" s="12">
        <f>'sri-ipb2-h21113'!L51</f>
        <v>1.4578640344827498</v>
      </c>
      <c r="N52" s="3">
        <f t="shared" si="0"/>
        <v>0.97398355172413975</v>
      </c>
      <c r="O52" s="3">
        <f t="shared" si="1"/>
        <v>0.53353389655173089</v>
      </c>
    </row>
    <row r="53" spans="1:15" x14ac:dyDescent="0.25">
      <c r="A53" s="4">
        <f>'ipb1-30b-he1113'!G52</f>
        <v>150.00058200000001</v>
      </c>
      <c r="B53">
        <f>'ipb1-30b-he1113'!H52</f>
        <v>1000</v>
      </c>
      <c r="C53" s="3">
        <f>'ipb1-30b-he1113'!I52</f>
        <v>31.230931034482801</v>
      </c>
      <c r="D53" s="3">
        <f>'ipb1-30b-he1113'!J52</f>
        <v>7.63959193103448</v>
      </c>
      <c r="E53" s="3">
        <f>'ipb1-30b-he1113'!K52</f>
        <v>3.1456982413793102</v>
      </c>
      <c r="F53" s="12">
        <f>'ipb1-30b-he1113'!L52</f>
        <v>2.0057206206896607</v>
      </c>
      <c r="H53" s="4">
        <f>'sri-ipb2-h21113'!G52</f>
        <v>149.99981210344799</v>
      </c>
      <c r="I53" s="4">
        <f>'sri-ipb2-h21113'!H52</f>
        <v>1000</v>
      </c>
      <c r="J53" s="3">
        <f>'sri-ipb2-h21113'!I52</f>
        <v>29.0403139655172</v>
      </c>
      <c r="K53" s="3">
        <f>'sri-ipb2-h21113'!J52</f>
        <v>7.9984625172413804</v>
      </c>
      <c r="L53" s="3">
        <f>'sri-ipb2-h21113'!K52</f>
        <v>2.0270704137930999</v>
      </c>
      <c r="M53" s="12">
        <f>'sri-ipb2-h21113'!L52</f>
        <v>1.3676853448275796</v>
      </c>
      <c r="N53" s="3">
        <f t="shared" si="0"/>
        <v>1.1186278275862103</v>
      </c>
      <c r="O53" s="3">
        <f t="shared" si="1"/>
        <v>0.63803527586208109</v>
      </c>
    </row>
    <row r="54" spans="1:15" x14ac:dyDescent="0.25">
      <c r="A54" s="4">
        <f>'ipb1-30b-he1113'!G53</f>
        <v>149.99961948275899</v>
      </c>
      <c r="B54">
        <f>'ipb1-30b-he1113'!H53</f>
        <v>300</v>
      </c>
      <c r="C54" s="3">
        <f>'ipb1-30b-he1113'!I53</f>
        <v>0.1</v>
      </c>
      <c r="D54" s="3">
        <f>'ipb1-30b-he1113'!J53</f>
        <v>9.6435430689655206</v>
      </c>
      <c r="E54" s="3">
        <f>'ipb1-30b-he1113'!K53</f>
        <v>0</v>
      </c>
      <c r="F54" s="12">
        <f>'ipb1-30b-he1113'!L53</f>
        <v>0</v>
      </c>
      <c r="H54" s="4">
        <f>'sri-ipb2-h21113'!G53</f>
        <v>149.999844827586</v>
      </c>
      <c r="I54" s="4">
        <f>'sri-ipb2-h21113'!H53</f>
        <v>300</v>
      </c>
      <c r="J54" s="3">
        <f>'sri-ipb2-h21113'!I53</f>
        <v>10</v>
      </c>
      <c r="K54" s="3">
        <f>'sri-ipb2-h21113'!J53</f>
        <v>9.3674975172413806</v>
      </c>
      <c r="L54" s="3">
        <f>'sri-ipb2-h21113'!K53</f>
        <v>0</v>
      </c>
      <c r="M54" s="12">
        <f>'sri-ipb2-h21113'!L53</f>
        <v>0</v>
      </c>
      <c r="N54" s="3">
        <f t="shared" si="0"/>
        <v>0</v>
      </c>
      <c r="O54" s="3">
        <f t="shared" si="1"/>
        <v>0</v>
      </c>
    </row>
    <row r="55" spans="1:15" x14ac:dyDescent="0.25">
      <c r="A55" s="4">
        <f>'ipb1-30b-he1113'!G54</f>
        <v>250.00023048275901</v>
      </c>
      <c r="B55">
        <f>'ipb1-30b-he1113'!H54</f>
        <v>300</v>
      </c>
      <c r="C55" s="3">
        <f>'ipb1-30b-he1113'!I54</f>
        <v>10</v>
      </c>
      <c r="D55" s="3">
        <f>'ipb1-30b-he1113'!J54</f>
        <v>19.6821974827586</v>
      </c>
      <c r="E55" s="3">
        <f>'ipb1-30b-he1113'!K54</f>
        <v>0</v>
      </c>
      <c r="F55" s="12">
        <f>'ipb1-30b-he1113'!L54</f>
        <v>0</v>
      </c>
      <c r="H55" s="4">
        <f>'sri-ipb2-h21113'!G54</f>
        <v>250.00062820689701</v>
      </c>
      <c r="I55" s="4">
        <f>'sri-ipb2-h21113'!H54</f>
        <v>300</v>
      </c>
      <c r="J55" s="3">
        <f>'sri-ipb2-h21113'!I54</f>
        <v>10</v>
      </c>
      <c r="K55" s="3">
        <f>'sri-ipb2-h21113'!J54</f>
        <v>19.121797137931001</v>
      </c>
      <c r="L55" s="3">
        <f>'sri-ipb2-h21113'!K54</f>
        <v>0</v>
      </c>
      <c r="M55" s="12">
        <f>'sri-ipb2-h21113'!L54</f>
        <v>0</v>
      </c>
      <c r="N55" s="3">
        <f t="shared" si="0"/>
        <v>0</v>
      </c>
      <c r="O55" s="3">
        <f t="shared" si="1"/>
        <v>0</v>
      </c>
    </row>
    <row r="56" spans="1:15" x14ac:dyDescent="0.25">
      <c r="A56" s="4">
        <f>'ipb1-30b-he1113'!G55</f>
        <v>250.005187965517</v>
      </c>
      <c r="B56">
        <f>'ipb1-30b-he1113'!H55</f>
        <v>1000</v>
      </c>
      <c r="C56" s="3">
        <f>'ipb1-30b-he1113'!I55</f>
        <v>19.197247999999998</v>
      </c>
      <c r="D56" s="3">
        <f>'ipb1-30b-he1113'!J55</f>
        <v>18.1465135862069</v>
      </c>
      <c r="E56" s="3">
        <f>'ipb1-30b-he1113'!K55</f>
        <v>-2</v>
      </c>
      <c r="F56" s="12">
        <f>'ipb1-30b-he1113'!L55</f>
        <v>1.5356838965516992</v>
      </c>
      <c r="H56" s="4">
        <f>'sri-ipb2-h21113'!G55</f>
        <v>250.00222672413801</v>
      </c>
      <c r="I56" s="4">
        <f>'sri-ipb2-h21113'!H55</f>
        <v>1000</v>
      </c>
      <c r="J56" s="3">
        <f>'sri-ipb2-h21113'!I55</f>
        <v>17.018613275862101</v>
      </c>
      <c r="K56" s="3">
        <f>'sri-ipb2-h21113'!J55</f>
        <v>17.879201655172398</v>
      </c>
      <c r="L56" s="3">
        <f>'sri-ipb2-h21113'!K55</f>
        <v>1.4746632413793099</v>
      </c>
      <c r="M56" s="12">
        <f>'sri-ipb2-h21113'!L55</f>
        <v>1.2425954827586025</v>
      </c>
      <c r="N56" s="3">
        <f t="shared" si="0"/>
        <v>-3.4746632413793099</v>
      </c>
      <c r="O56" s="3">
        <f t="shared" si="1"/>
        <v>0.29308841379309669</v>
      </c>
    </row>
    <row r="57" spans="1:15" x14ac:dyDescent="0.25">
      <c r="A57" s="4">
        <f>'ipb1-30b-he1113'!G56</f>
        <v>250.00042241379299</v>
      </c>
      <c r="B57">
        <f>'ipb1-30b-he1113'!H56</f>
        <v>500</v>
      </c>
      <c r="C57" s="3">
        <f>'ipb1-30b-he1113'!I56</f>
        <v>25.446802103448299</v>
      </c>
      <c r="D57" s="3">
        <f>'ipb1-30b-he1113'!J56</f>
        <v>18.068253379310299</v>
      </c>
      <c r="E57" s="3">
        <f>'ipb1-30b-he1113'!K56</f>
        <v>2.25304020689655</v>
      </c>
      <c r="F57" s="12">
        <f>'ipb1-30b-he1113'!L56</f>
        <v>1.6139441034483006</v>
      </c>
      <c r="H57" s="4">
        <f>'sri-ipb2-h21113'!G56</f>
        <v>250.000795068966</v>
      </c>
      <c r="I57" s="4">
        <f>'sri-ipb2-h21113'!H56</f>
        <v>500</v>
      </c>
      <c r="J57" s="3">
        <f>'sri-ipb2-h21113'!I56</f>
        <v>23.369043482758599</v>
      </c>
      <c r="K57" s="3">
        <f>'sri-ipb2-h21113'!J56</f>
        <v>17.698162827586199</v>
      </c>
      <c r="L57" s="3">
        <f>'sri-ipb2-h21113'!K56</f>
        <v>1.5980193103448299</v>
      </c>
      <c r="M57" s="12">
        <f>'sri-ipb2-h21113'!L56</f>
        <v>1.4236343103448021</v>
      </c>
      <c r="N57" s="3">
        <f t="shared" si="0"/>
        <v>0.65502089655172013</v>
      </c>
      <c r="O57" s="3">
        <f t="shared" si="1"/>
        <v>0.19030979310349849</v>
      </c>
    </row>
    <row r="58" spans="1:15" x14ac:dyDescent="0.25">
      <c r="A58" s="4">
        <f>'ipb1-30b-he1113'!G57</f>
        <v>250.00136589655199</v>
      </c>
      <c r="B58">
        <f>'ipb1-30b-he1113'!H57</f>
        <v>300</v>
      </c>
      <c r="C58" s="3">
        <f>'ipb1-30b-he1113'!I57</f>
        <v>24.843765758620702</v>
      </c>
      <c r="D58" s="3">
        <f>'ipb1-30b-he1113'!J57</f>
        <v>18.021262551724099</v>
      </c>
      <c r="E58" s="3">
        <f>'ipb1-30b-he1113'!K57</f>
        <v>2.4546083793103399</v>
      </c>
      <c r="F58" s="12">
        <f>'ipb1-30b-he1113'!L57</f>
        <v>1.6609349310345003</v>
      </c>
      <c r="H58" s="4">
        <f>'sri-ipb2-h21113'!G57</f>
        <v>250.00021686206901</v>
      </c>
      <c r="I58" s="4">
        <f>'sri-ipb2-h21113'!H57</f>
        <v>300</v>
      </c>
      <c r="J58" s="3">
        <f>'sri-ipb2-h21113'!I57</f>
        <v>23.472278551724099</v>
      </c>
      <c r="K58" s="3">
        <f>'sri-ipb2-h21113'!J57</f>
        <v>17.486289827586202</v>
      </c>
      <c r="L58" s="3">
        <f>'sri-ipb2-h21113'!K57</f>
        <v>1.9068617931034499</v>
      </c>
      <c r="M58" s="12">
        <f>'sri-ipb2-h21113'!L57</f>
        <v>1.6355073103447992</v>
      </c>
      <c r="N58" s="3">
        <f t="shared" si="0"/>
        <v>0.54774658620688998</v>
      </c>
      <c r="O58" s="3">
        <f t="shared" si="1"/>
        <v>2.5427620689701058E-2</v>
      </c>
    </row>
    <row r="59" spans="1:15" x14ac:dyDescent="0.25">
      <c r="A59" s="4">
        <f>'ipb1-30b-he1113'!G58</f>
        <v>249.99985427586199</v>
      </c>
      <c r="B59">
        <f>'ipb1-30b-he1113'!H58</f>
        <v>150</v>
      </c>
      <c r="C59" s="3">
        <f>'ipb1-30b-he1113'!I58</f>
        <v>24.078437000000001</v>
      </c>
      <c r="D59" s="3">
        <f>'ipb1-30b-he1113'!J58</f>
        <v>17.898245137930999</v>
      </c>
      <c r="E59" s="3">
        <f>'ipb1-30b-he1113'!K58</f>
        <v>2.8165592068965499</v>
      </c>
      <c r="F59" s="12">
        <f>'ipb1-30b-he1113'!L58</f>
        <v>1.7839523448276005</v>
      </c>
      <c r="H59" s="4">
        <f>'sri-ipb2-h21113'!G58</f>
        <v>249.99975010344801</v>
      </c>
      <c r="I59" s="4">
        <f>'sri-ipb2-h21113'!H58</f>
        <v>150</v>
      </c>
      <c r="J59" s="3">
        <f>'sri-ipb2-h21113'!I58</f>
        <v>23.9567184827586</v>
      </c>
      <c r="K59" s="3">
        <f>'sri-ipb2-h21113'!J58</f>
        <v>17.196406586206901</v>
      </c>
      <c r="L59" s="3">
        <f>'sri-ipb2-h21113'!K58</f>
        <v>2.42209610344828</v>
      </c>
      <c r="M59" s="12">
        <f>'sri-ipb2-h21113'!L58</f>
        <v>1.9253905517240995</v>
      </c>
      <c r="N59" s="3">
        <f t="shared" si="0"/>
        <v>0.39446310344826996</v>
      </c>
      <c r="O59" s="3">
        <f t="shared" si="1"/>
        <v>-0.141438206896499</v>
      </c>
    </row>
    <row r="60" spans="1:15" x14ac:dyDescent="0.25">
      <c r="A60" s="4">
        <f>'ipb1-30b-he1113'!G59</f>
        <v>249.99948796551701</v>
      </c>
      <c r="B60">
        <f>'ipb1-30b-he1113'!H59</f>
        <v>100</v>
      </c>
      <c r="C60" s="3">
        <f>'ipb1-30b-he1113'!I59</f>
        <v>43.4078904482759</v>
      </c>
      <c r="D60" s="3">
        <f>'ipb1-30b-he1113'!J59</f>
        <v>18.037744206896601</v>
      </c>
      <c r="E60" s="3">
        <f>'ipb1-30b-he1113'!K59</f>
        <v>3.0823207931034502</v>
      </c>
      <c r="F60" s="12">
        <f>'ipb1-30b-he1113'!L59</f>
        <v>1.6444532758619985</v>
      </c>
      <c r="H60" s="4">
        <f>'sri-ipb2-h21113'!G59</f>
        <v>249.99931910344799</v>
      </c>
      <c r="I60" s="4">
        <f>'sri-ipb2-h21113'!H59</f>
        <v>100</v>
      </c>
      <c r="J60" s="3">
        <f>'sri-ipb2-h21113'!I59</f>
        <v>42.881964827586202</v>
      </c>
      <c r="K60" s="3">
        <f>'sri-ipb2-h21113'!J59</f>
        <v>16.9733366551724</v>
      </c>
      <c r="L60" s="3">
        <f>'sri-ipb2-h21113'!K59</f>
        <v>2.7774944482758599</v>
      </c>
      <c r="M60" s="12">
        <f>'sri-ipb2-h21113'!L59</f>
        <v>2.1484604827586011</v>
      </c>
      <c r="N60" s="3">
        <f t="shared" si="0"/>
        <v>0.3048263448275903</v>
      </c>
      <c r="O60" s="3">
        <f t="shared" si="1"/>
        <v>-0.50400720689660261</v>
      </c>
    </row>
    <row r="61" spans="1:15" x14ac:dyDescent="0.25">
      <c r="A61" s="4">
        <f>'ipb1-30b-he1113'!G60</f>
        <v>250.00071551724099</v>
      </c>
      <c r="B61">
        <f>'ipb1-30b-he1113'!H60</f>
        <v>100</v>
      </c>
      <c r="C61" s="3">
        <f>'ipb1-30b-he1113'!I60</f>
        <v>43.484291172413798</v>
      </c>
      <c r="D61" s="3">
        <f>'ipb1-30b-he1113'!J60</f>
        <v>18.044594103448301</v>
      </c>
      <c r="E61" s="3">
        <f>'ipb1-30b-he1113'!K60</f>
        <v>3.0945404137931001</v>
      </c>
      <c r="F61" s="12">
        <f>'ipb1-30b-he1113'!L60</f>
        <v>1.6376033793102991</v>
      </c>
      <c r="H61" s="4">
        <f>'sri-ipb2-h21113'!G60</f>
        <v>250.000959103448</v>
      </c>
      <c r="I61" s="4">
        <f>'sri-ipb2-h21113'!H60</f>
        <v>100</v>
      </c>
      <c r="J61" s="3">
        <f>'sri-ipb2-h21113'!I60</f>
        <v>42.8460795172414</v>
      </c>
      <c r="K61" s="3">
        <f>'sri-ipb2-h21113'!J60</f>
        <v>16.982465655172401</v>
      </c>
      <c r="L61" s="3">
        <f>'sri-ipb2-h21113'!K60</f>
        <v>2.7685601034482801</v>
      </c>
      <c r="M61" s="12">
        <f>'sri-ipb2-h21113'!L60</f>
        <v>2.1393314827585996</v>
      </c>
      <c r="N61" s="3">
        <f t="shared" si="0"/>
        <v>0.32598031034482</v>
      </c>
      <c r="O61" s="3">
        <f t="shared" si="1"/>
        <v>-0.50172810344830054</v>
      </c>
    </row>
    <row r="62" spans="1:15" x14ac:dyDescent="0.25">
      <c r="A62" s="4">
        <f>'ipb1-30b-he1113'!G61</f>
        <v>249.99875768965501</v>
      </c>
      <c r="B62">
        <f>'ipb1-30b-he1113'!H61</f>
        <v>150</v>
      </c>
      <c r="C62" s="3">
        <f>'ipb1-30b-he1113'!I61</f>
        <v>23.9655960689655</v>
      </c>
      <c r="D62" s="3">
        <f>'ipb1-30b-he1113'!J61</f>
        <v>17.880686758620701</v>
      </c>
      <c r="E62" s="3">
        <f>'ipb1-30b-he1113'!K61</f>
        <v>2.8206946206896601</v>
      </c>
      <c r="F62" s="12">
        <f>'ipb1-30b-he1113'!L61</f>
        <v>1.8015107241378985</v>
      </c>
      <c r="H62" s="4">
        <f>'sri-ipb2-h21113'!G61</f>
        <v>250.00062296551701</v>
      </c>
      <c r="I62" s="4">
        <f>'sri-ipb2-h21113'!H61</f>
        <v>150</v>
      </c>
      <c r="J62" s="3">
        <f>'sri-ipb2-h21113'!I61</f>
        <v>23.9099670689655</v>
      </c>
      <c r="K62" s="3">
        <f>'sri-ipb2-h21113'!J61</f>
        <v>17.196186379310301</v>
      </c>
      <c r="L62" s="3">
        <f>'sri-ipb2-h21113'!K61</f>
        <v>2.4250030689655202</v>
      </c>
      <c r="M62" s="12">
        <f>'sri-ipb2-h21113'!L61</f>
        <v>1.9256107586206994</v>
      </c>
      <c r="N62" s="3">
        <f t="shared" si="0"/>
        <v>0.39569155172413994</v>
      </c>
      <c r="O62" s="3">
        <f t="shared" si="1"/>
        <v>-0.12410003448280094</v>
      </c>
    </row>
    <row r="63" spans="1:15" x14ac:dyDescent="0.25">
      <c r="A63" s="4">
        <f>'ipb1-30b-he1113'!G62</f>
        <v>249.99948900000001</v>
      </c>
      <c r="B63">
        <f>'ipb1-30b-he1113'!H62</f>
        <v>300</v>
      </c>
      <c r="C63" s="3">
        <f>'ipb1-30b-he1113'!I62</f>
        <v>24.685782586206901</v>
      </c>
      <c r="D63" s="3">
        <f>'ipb1-30b-he1113'!J62</f>
        <v>18.013856034482799</v>
      </c>
      <c r="E63" s="3">
        <f>'ipb1-30b-he1113'!K62</f>
        <v>2.45494017241379</v>
      </c>
      <c r="F63" s="12">
        <f>'ipb1-30b-he1113'!L62</f>
        <v>1.6683414482758003</v>
      </c>
      <c r="H63" s="4">
        <f>'sri-ipb2-h21113'!G62</f>
        <v>250.000166275862</v>
      </c>
      <c r="I63" s="4">
        <f>'sri-ipb2-h21113'!H62</f>
        <v>300</v>
      </c>
      <c r="J63" s="3">
        <f>'sri-ipb2-h21113'!I62</f>
        <v>23.382077620689699</v>
      </c>
      <c r="K63" s="3">
        <f>'sri-ipb2-h21113'!J62</f>
        <v>17.495101793103501</v>
      </c>
      <c r="L63" s="3">
        <f>'sri-ipb2-h21113'!K62</f>
        <v>1.91475420689655</v>
      </c>
      <c r="M63" s="12">
        <f>'sri-ipb2-h21113'!L62</f>
        <v>1.6266953448274997</v>
      </c>
      <c r="N63" s="3">
        <f t="shared" si="0"/>
        <v>0.54018596551724007</v>
      </c>
      <c r="O63" s="3">
        <f t="shared" si="1"/>
        <v>4.1646103448300664E-2</v>
      </c>
    </row>
    <row r="64" spans="1:15" x14ac:dyDescent="0.25">
      <c r="A64" s="4">
        <f>'ipb1-30b-he1113'!G63</f>
        <v>250.00065455172401</v>
      </c>
      <c r="B64">
        <f>'ipb1-30b-he1113'!H63</f>
        <v>500</v>
      </c>
      <c r="C64" s="3">
        <f>'ipb1-30b-he1113'!I63</f>
        <v>25.348923586206901</v>
      </c>
      <c r="D64" s="3">
        <f>'ipb1-30b-he1113'!J63</f>
        <v>18.041541620689699</v>
      </c>
      <c r="E64" s="3">
        <f>'ipb1-30b-he1113'!K63</f>
        <v>2.2594414137931</v>
      </c>
      <c r="F64" s="12">
        <f>'ipb1-30b-he1113'!L63</f>
        <v>1.6406558620689005</v>
      </c>
      <c r="H64" s="4">
        <f>'sri-ipb2-h21113'!G63</f>
        <v>250.000297862069</v>
      </c>
      <c r="I64" s="4">
        <f>'sri-ipb2-h21113'!H63</f>
        <v>500</v>
      </c>
      <c r="J64" s="3">
        <f>'sri-ipb2-h21113'!I63</f>
        <v>23.247270137931</v>
      </c>
      <c r="K64" s="3">
        <f>'sri-ipb2-h21113'!J63</f>
        <v>17.713732827586199</v>
      </c>
      <c r="L64" s="3">
        <f>'sri-ipb2-h21113'!K63</f>
        <v>1.5983111724137899</v>
      </c>
      <c r="M64" s="12">
        <f>'sri-ipb2-h21113'!L63</f>
        <v>1.4080643103448018</v>
      </c>
      <c r="N64" s="3">
        <f t="shared" si="0"/>
        <v>0.66113024137931009</v>
      </c>
      <c r="O64" s="3">
        <f t="shared" si="1"/>
        <v>0.23259155172409862</v>
      </c>
    </row>
    <row r="65" spans="1:15" x14ac:dyDescent="0.25">
      <c r="A65" s="4">
        <f>'ipb1-30b-he1113'!G64</f>
        <v>249.999201310345</v>
      </c>
      <c r="B65">
        <f>'ipb1-30b-he1113'!H64</f>
        <v>1000</v>
      </c>
      <c r="C65" s="3">
        <f>'ipb1-30b-he1113'!I64</f>
        <v>19.0747656206897</v>
      </c>
      <c r="D65" s="3">
        <f>'ipb1-30b-he1113'!J64</f>
        <v>18.074475137931</v>
      </c>
      <c r="E65" s="3">
        <f>'ipb1-30b-he1113'!K64</f>
        <v>1.92214544827586</v>
      </c>
      <c r="F65" s="12">
        <f>'ipb1-30b-he1113'!L64</f>
        <v>1.6077223448276001</v>
      </c>
      <c r="H65" s="4">
        <f>'sri-ipb2-h21113'!G64</f>
        <v>249.99999831034501</v>
      </c>
      <c r="I65" s="4">
        <f>'sri-ipb2-h21113'!H64</f>
        <v>1000</v>
      </c>
      <c r="J65" s="3">
        <f>'sri-ipb2-h21113'!I64</f>
        <v>16.9016547931035</v>
      </c>
      <c r="K65" s="3">
        <f>'sri-ipb2-h21113'!J64</f>
        <v>17.8662078965517</v>
      </c>
      <c r="L65" s="3">
        <f>'sri-ipb2-h21113'!K64</f>
        <v>1.4692585517241401</v>
      </c>
      <c r="M65" s="12">
        <f>'sri-ipb2-h21113'!L64</f>
        <v>1.2555892413793011</v>
      </c>
      <c r="N65" s="3">
        <f t="shared" si="0"/>
        <v>0.45288689655171988</v>
      </c>
      <c r="O65" s="3">
        <f t="shared" si="1"/>
        <v>0.35213310344829907</v>
      </c>
    </row>
    <row r="66" spans="1:15" x14ac:dyDescent="0.25">
      <c r="A66" s="4">
        <f>'ipb1-30b-he1113'!G65</f>
        <v>250.00094344827599</v>
      </c>
      <c r="B66">
        <f>'ipb1-30b-he1113'!H65</f>
        <v>1000</v>
      </c>
      <c r="C66" s="3">
        <f>'ipb1-30b-he1113'!I65</f>
        <v>22.2166901034483</v>
      </c>
      <c r="D66" s="3">
        <f>'ipb1-30b-he1113'!J65</f>
        <v>17.809419896551699</v>
      </c>
      <c r="E66" s="3">
        <f>'ipb1-30b-he1113'!K65</f>
        <v>2.56402410344828</v>
      </c>
      <c r="F66" s="12">
        <f>'ipb1-30b-he1113'!L65</f>
        <v>1.8727775862069009</v>
      </c>
      <c r="H66" s="4">
        <f>'sri-ipb2-h21113'!G65</f>
        <v>250.00053024137901</v>
      </c>
      <c r="I66" s="4">
        <f>'sri-ipb2-h21113'!H65</f>
        <v>1000</v>
      </c>
      <c r="J66" s="3">
        <f>'sri-ipb2-h21113'!I65</f>
        <v>19.693061379310301</v>
      </c>
      <c r="K66" s="3">
        <f>'sri-ipb2-h21113'!J65</f>
        <v>17.6843443793103</v>
      </c>
      <c r="L66" s="3">
        <f>'sri-ipb2-h21113'!K65</f>
        <v>1.6334415517241401</v>
      </c>
      <c r="M66" s="12">
        <f>'sri-ipb2-h21113'!L65</f>
        <v>1.4374527586207009</v>
      </c>
      <c r="N66" s="3">
        <f t="shared" si="0"/>
        <v>0.93058255172413995</v>
      </c>
      <c r="O66" s="3">
        <f t="shared" si="1"/>
        <v>0.43532482758620006</v>
      </c>
    </row>
    <row r="67" spans="1:15" x14ac:dyDescent="0.25">
      <c r="A67" s="4">
        <f>'ipb1-30b-he1113'!G66</f>
        <v>249.999232793103</v>
      </c>
      <c r="B67">
        <f>'ipb1-30b-he1113'!H66</f>
        <v>500</v>
      </c>
      <c r="C67" s="3">
        <f>'ipb1-30b-he1113'!I66</f>
        <v>29.445369172413798</v>
      </c>
      <c r="D67" s="3">
        <f>'ipb1-30b-he1113'!J66</f>
        <v>17.781823655172399</v>
      </c>
      <c r="E67" s="3">
        <f>'ipb1-30b-he1113'!K66</f>
        <v>2.64131144827586</v>
      </c>
      <c r="F67" s="12">
        <f>'ipb1-30b-he1113'!L66</f>
        <v>1.9003738275862005</v>
      </c>
      <c r="H67" s="4">
        <f>'sri-ipb2-h21113'!G66</f>
        <v>249.999269206897</v>
      </c>
      <c r="I67" s="4">
        <f>'sri-ipb2-h21113'!H66</f>
        <v>500</v>
      </c>
      <c r="J67" s="3">
        <f>'sri-ipb2-h21113'!I66</f>
        <v>27.515327310344802</v>
      </c>
      <c r="K67" s="3">
        <f>'sri-ipb2-h21113'!J66</f>
        <v>17.491793724137899</v>
      </c>
      <c r="L67" s="3">
        <f>'sri-ipb2-h21113'!K66</f>
        <v>1.8747753793103401</v>
      </c>
      <c r="M67" s="12">
        <f>'sri-ipb2-h21113'!L66</f>
        <v>1.6300034137931014</v>
      </c>
      <c r="N67" s="3">
        <f t="shared" si="0"/>
        <v>0.76653606896551985</v>
      </c>
      <c r="O67" s="3">
        <f t="shared" si="1"/>
        <v>0.27037041379309912</v>
      </c>
    </row>
    <row r="68" spans="1:15" x14ac:dyDescent="0.25">
      <c r="A68" s="4">
        <f>'ipb1-30b-he1113'!G67</f>
        <v>249.99988206896501</v>
      </c>
      <c r="B68">
        <f>'ipb1-30b-he1113'!H67</f>
        <v>300</v>
      </c>
      <c r="C68" s="3">
        <f>'ipb1-30b-he1113'!I67</f>
        <v>12.4892041034483</v>
      </c>
      <c r="D68" s="3">
        <f>'ipb1-30b-he1113'!J67</f>
        <v>17.6793773448276</v>
      </c>
      <c r="E68" s="3">
        <f>'ipb1-30b-he1113'!K67</f>
        <v>3.0664857586206899</v>
      </c>
      <c r="F68" s="12">
        <f>'ipb1-30b-he1113'!L67</f>
        <v>2.0028201379309998</v>
      </c>
      <c r="H68" s="4">
        <f>'sri-ipb2-h21113'!G67</f>
        <v>249.99979431034501</v>
      </c>
      <c r="I68" s="4">
        <f>'sri-ipb2-h21113'!H67</f>
        <v>300</v>
      </c>
      <c r="J68" s="3">
        <f>'sri-ipb2-h21113'!I67</f>
        <v>12.067474448275901</v>
      </c>
      <c r="K68" s="3">
        <f>'sri-ipb2-h21113'!J67</f>
        <v>17.296759413793101</v>
      </c>
      <c r="L68" s="3">
        <f>'sri-ipb2-h21113'!K67</f>
        <v>2.33584272413793</v>
      </c>
      <c r="M68" s="12">
        <f>'sri-ipb2-h21113'!L67</f>
        <v>1.8250377241378999</v>
      </c>
      <c r="N68" s="3">
        <f t="shared" ref="N68:N96" si="2">E68-L68</f>
        <v>0.73064303448275991</v>
      </c>
      <c r="O68" s="3">
        <f t="shared" ref="O68:O96" si="3">F68-M68</f>
        <v>0.17778241379309989</v>
      </c>
    </row>
    <row r="69" spans="1:15" x14ac:dyDescent="0.25">
      <c r="A69" s="4">
        <f>'ipb1-30b-he1113'!G68</f>
        <v>250.00029665517201</v>
      </c>
      <c r="B69">
        <f>'ipb1-30b-he1113'!H68</f>
        <v>150</v>
      </c>
      <c r="C69" s="3">
        <f>'ipb1-30b-he1113'!I68</f>
        <v>28.134229344827599</v>
      </c>
      <c r="D69" s="3">
        <f>'ipb1-30b-he1113'!J68</f>
        <v>17.550233137930999</v>
      </c>
      <c r="E69" s="3">
        <f>'ipb1-30b-he1113'!K68</f>
        <v>3.3277781034482801</v>
      </c>
      <c r="F69" s="12">
        <f>'ipb1-30b-he1113'!L68</f>
        <v>2.1319643448276011</v>
      </c>
      <c r="H69" s="4">
        <f>'sri-ipb2-h21113'!G68</f>
        <v>249.999656965517</v>
      </c>
      <c r="I69" s="4">
        <f>'sri-ipb2-h21113'!H68</f>
        <v>150</v>
      </c>
      <c r="J69" s="3">
        <f>'sri-ipb2-h21113'!I68</f>
        <v>29.200756896551699</v>
      </c>
      <c r="K69" s="3">
        <f>'sri-ipb2-h21113'!J68</f>
        <v>16.864942448275901</v>
      </c>
      <c r="L69" s="3">
        <f>'sri-ipb2-h21113'!K68</f>
        <v>2.87982768965517</v>
      </c>
      <c r="M69" s="12">
        <f>'sri-ipb2-h21113'!L68</f>
        <v>2.2568546896550998</v>
      </c>
      <c r="N69" s="3">
        <f t="shared" si="2"/>
        <v>0.44795041379311007</v>
      </c>
      <c r="O69" s="3">
        <f t="shared" si="3"/>
        <v>-0.12489034482749872</v>
      </c>
    </row>
    <row r="70" spans="1:15" x14ac:dyDescent="0.25">
      <c r="A70" s="4">
        <f>'ipb1-30b-he1113'!G69</f>
        <v>250.00031041379299</v>
      </c>
      <c r="B70">
        <f>'ipb1-30b-he1113'!H69</f>
        <v>100</v>
      </c>
      <c r="C70" s="3">
        <f>'ipb1-30b-he1113'!I69</f>
        <v>51.793609206896598</v>
      </c>
      <c r="D70" s="3">
        <f>'ipb1-30b-he1113'!J69</f>
        <v>17.5860344482759</v>
      </c>
      <c r="E70" s="3">
        <f>'ipb1-30b-he1113'!K69</f>
        <v>3.6562154827586202</v>
      </c>
      <c r="F70" s="12">
        <f>'ipb1-30b-he1113'!L69</f>
        <v>2.0961630344827</v>
      </c>
      <c r="H70" s="4">
        <f>'sri-ipb2-h21113'!G69</f>
        <v>249.99986220689701</v>
      </c>
      <c r="I70" s="4">
        <f>'sri-ipb2-h21113'!H69</f>
        <v>100</v>
      </c>
      <c r="J70" s="3">
        <f>'sri-ipb2-h21113'!I69</f>
        <v>52.141865172413802</v>
      </c>
      <c r="K70" s="3">
        <f>'sri-ipb2-h21113'!J69</f>
        <v>16.589928689655199</v>
      </c>
      <c r="L70" s="3">
        <f>'sri-ipb2-h21113'!K69</f>
        <v>3.26372755172414</v>
      </c>
      <c r="M70" s="12">
        <f>'sri-ipb2-h21113'!L69</f>
        <v>2.5318684482758016</v>
      </c>
      <c r="N70" s="3">
        <f t="shared" si="2"/>
        <v>0.39248793103448021</v>
      </c>
      <c r="O70" s="3">
        <f t="shared" si="3"/>
        <v>-0.43570541379310157</v>
      </c>
    </row>
    <row r="71" spans="1:15" x14ac:dyDescent="0.25">
      <c r="A71" s="4">
        <f>'ipb1-30b-he1113'!G70</f>
        <v>250.00040875862101</v>
      </c>
      <c r="B71">
        <f>'ipb1-30b-he1113'!H70</f>
        <v>100</v>
      </c>
      <c r="C71" s="3">
        <f>'ipb1-30b-he1113'!I70</f>
        <v>52.658069206896599</v>
      </c>
      <c r="D71" s="3">
        <f>'ipb1-30b-he1113'!J70</f>
        <v>17.556394379310301</v>
      </c>
      <c r="E71" s="3">
        <f>'ipb1-30b-he1113'!K70</f>
        <v>3.6616119999999999</v>
      </c>
      <c r="F71" s="12">
        <f>'ipb1-30b-he1113'!L70</f>
        <v>2.1258031034482983</v>
      </c>
      <c r="H71" s="4">
        <f>'sri-ipb2-h21113'!G70</f>
        <v>249.99974531034499</v>
      </c>
      <c r="I71" s="4">
        <f>'sri-ipb2-h21113'!H70</f>
        <v>100</v>
      </c>
      <c r="J71" s="3">
        <f>'sri-ipb2-h21113'!I70</f>
        <v>52.130146413793099</v>
      </c>
      <c r="K71" s="3">
        <f>'sri-ipb2-h21113'!J70</f>
        <v>16.585103965517199</v>
      </c>
      <c r="L71" s="3">
        <f>'sri-ipb2-h21113'!K70</f>
        <v>3.27629189655172</v>
      </c>
      <c r="M71" s="12">
        <f>'sri-ipb2-h21113'!L70</f>
        <v>2.536693172413802</v>
      </c>
      <c r="N71" s="3">
        <f t="shared" si="2"/>
        <v>0.38532010344827983</v>
      </c>
      <c r="O71" s="3">
        <f t="shared" si="3"/>
        <v>-0.41089006896550373</v>
      </c>
    </row>
    <row r="72" spans="1:15" x14ac:dyDescent="0.25">
      <c r="A72" s="4">
        <f>'ipb1-30b-he1113'!G71</f>
        <v>249.999869517241</v>
      </c>
      <c r="B72">
        <f>'ipb1-30b-he1113'!H71</f>
        <v>150</v>
      </c>
      <c r="C72" s="3">
        <f>'ipb1-30b-he1113'!I71</f>
        <v>29.3606944482759</v>
      </c>
      <c r="D72" s="3">
        <f>'ipb1-30b-he1113'!J71</f>
        <v>17.560570551724101</v>
      </c>
      <c r="E72" s="3">
        <f>'ipb1-30b-he1113'!K71</f>
        <v>3.3310758620689702</v>
      </c>
      <c r="F72" s="12">
        <f>'ipb1-30b-he1113'!L71</f>
        <v>2.1216269310344984</v>
      </c>
      <c r="H72" s="4">
        <f>'sri-ipb2-h21113'!G71</f>
        <v>249.999782655172</v>
      </c>
      <c r="I72" s="4">
        <f>'sri-ipb2-h21113'!H71</f>
        <v>150</v>
      </c>
      <c r="J72" s="3">
        <f>'sri-ipb2-h21113'!I71</f>
        <v>29.109162137931001</v>
      </c>
      <c r="K72" s="3">
        <f>'sri-ipb2-h21113'!J71</f>
        <v>16.8232461724138</v>
      </c>
      <c r="L72" s="3">
        <f>'sri-ipb2-h21113'!K71</f>
        <v>2.8802240000000001</v>
      </c>
      <c r="M72" s="12">
        <f>'sri-ipb2-h21113'!L71</f>
        <v>2.298550965517201</v>
      </c>
      <c r="N72" s="3">
        <f t="shared" si="2"/>
        <v>0.4508518620689701</v>
      </c>
      <c r="O72" s="3">
        <f t="shared" si="3"/>
        <v>-0.17692403448270255</v>
      </c>
    </row>
    <row r="73" spans="1:15" x14ac:dyDescent="0.25">
      <c r="A73" s="4">
        <f>'ipb1-30b-he1113'!G72</f>
        <v>250.001683172414</v>
      </c>
      <c r="B73">
        <f>'ipb1-30b-he1113'!H72</f>
        <v>300</v>
      </c>
      <c r="C73" s="3">
        <f>'ipb1-30b-he1113'!I72</f>
        <v>12.922503965517199</v>
      </c>
      <c r="D73" s="3">
        <f>'ipb1-30b-he1113'!J72</f>
        <v>17.722199931034499</v>
      </c>
      <c r="E73" s="3">
        <f>'ipb1-30b-he1113'!K72</f>
        <v>3.0829978965517202</v>
      </c>
      <c r="F73" s="12">
        <f>'ipb1-30b-he1113'!L72</f>
        <v>1.9599975517241006</v>
      </c>
      <c r="H73" s="4">
        <f>'sri-ipb2-h21113'!G72</f>
        <v>249.99972903448301</v>
      </c>
      <c r="I73" s="4">
        <f>'sri-ipb2-h21113'!H72</f>
        <v>300</v>
      </c>
      <c r="J73" s="3">
        <f>'sri-ipb2-h21113'!I72</f>
        <v>12.198969551724099</v>
      </c>
      <c r="K73" s="3">
        <f>'sri-ipb2-h21113'!J72</f>
        <v>17.2545058275862</v>
      </c>
      <c r="L73" s="3">
        <f>'sri-ipb2-h21113'!K72</f>
        <v>2.3383248275862099</v>
      </c>
      <c r="M73" s="12">
        <f>'sri-ipb2-h21113'!L72</f>
        <v>1.8672913103448003</v>
      </c>
      <c r="N73" s="3">
        <f t="shared" si="2"/>
        <v>0.74467306896551033</v>
      </c>
      <c r="O73" s="3">
        <f t="shared" si="3"/>
        <v>9.270624137930028E-2</v>
      </c>
    </row>
    <row r="74" spans="1:15" x14ac:dyDescent="0.25">
      <c r="A74" s="4">
        <f>'ipb1-30b-he1113'!G73</f>
        <v>249.999757034483</v>
      </c>
      <c r="B74">
        <f>'ipb1-30b-he1113'!H73</f>
        <v>500</v>
      </c>
      <c r="C74" s="3">
        <f>'ipb1-30b-he1113'!I73</f>
        <v>30.4936869310345</v>
      </c>
      <c r="D74" s="3">
        <f>'ipb1-30b-he1113'!J73</f>
        <v>17.785509758620702</v>
      </c>
      <c r="E74" s="3">
        <f>'ipb1-30b-he1113'!K73</f>
        <v>2.62012417241379</v>
      </c>
      <c r="F74" s="12">
        <f>'ipb1-30b-he1113'!L73</f>
        <v>1.8966877241378981</v>
      </c>
      <c r="H74" s="4">
        <f>'sri-ipb2-h21113'!G73</f>
        <v>250.00029506896601</v>
      </c>
      <c r="I74" s="4">
        <f>'sri-ipb2-h21113'!H73</f>
        <v>500</v>
      </c>
      <c r="J74" s="3">
        <f>'sri-ipb2-h21113'!I73</f>
        <v>28.227507655172399</v>
      </c>
      <c r="K74" s="3">
        <f>'sri-ipb2-h21113'!J73</f>
        <v>17.448494448275898</v>
      </c>
      <c r="L74" s="3">
        <f>'sri-ipb2-h21113'!K73</f>
        <v>1.88697724137931</v>
      </c>
      <c r="M74" s="12">
        <f>'sri-ipb2-h21113'!L73</f>
        <v>1.6733026896551024</v>
      </c>
      <c r="N74" s="3">
        <f t="shared" si="2"/>
        <v>0.73314693103448003</v>
      </c>
      <c r="O74" s="3">
        <f t="shared" si="3"/>
        <v>0.22338503448279567</v>
      </c>
    </row>
    <row r="75" spans="1:15" x14ac:dyDescent="0.25">
      <c r="A75" s="4">
        <f>'ipb1-30b-he1113'!G74</f>
        <v>250.000347793103</v>
      </c>
      <c r="B75">
        <f>'ipb1-30b-he1113'!H74</f>
        <v>1000</v>
      </c>
      <c r="C75" s="3">
        <f>'ipb1-30b-he1113'!I74</f>
        <v>22.950302827586199</v>
      </c>
      <c r="D75" s="3">
        <f>'ipb1-30b-he1113'!J74</f>
        <v>17.8038624482759</v>
      </c>
      <c r="E75" s="3">
        <f>'ipb1-30b-he1113'!K74</f>
        <v>2.4120367931034501</v>
      </c>
      <c r="F75" s="12">
        <f>'ipb1-30b-he1113'!L74</f>
        <v>1.8783350344826992</v>
      </c>
      <c r="H75" s="4">
        <f>'sri-ipb2-h21113'!G74</f>
        <v>249.99993110344801</v>
      </c>
      <c r="I75" s="4">
        <f>'sri-ipb2-h21113'!H74</f>
        <v>1000</v>
      </c>
      <c r="J75" s="3">
        <f>'sri-ipb2-h21113'!I74</f>
        <v>20.301489482758601</v>
      </c>
      <c r="K75" s="3">
        <f>'sri-ipb2-h21113'!J74</f>
        <v>17.6565383103448</v>
      </c>
      <c r="L75" s="3">
        <f>'sri-ipb2-h21113'!K74</f>
        <v>1.6182088620689701</v>
      </c>
      <c r="M75" s="12">
        <f>'sri-ipb2-h21113'!L74</f>
        <v>1.4652588275862009</v>
      </c>
      <c r="N75" s="3">
        <f t="shared" si="2"/>
        <v>0.79382793103448002</v>
      </c>
      <c r="O75" s="3">
        <f t="shared" si="3"/>
        <v>0.41307620689649838</v>
      </c>
    </row>
    <row r="76" spans="1:15" x14ac:dyDescent="0.25">
      <c r="A76" s="4">
        <f>'ipb1-30b-he1113'!G75</f>
        <v>249.99935172413799</v>
      </c>
      <c r="B76">
        <f>'ipb1-30b-he1113'!H75</f>
        <v>1000</v>
      </c>
      <c r="C76" s="3">
        <f>'ipb1-30b-he1113'!I75</f>
        <v>26.2463257241379</v>
      </c>
      <c r="D76" s="3">
        <f>'ipb1-30b-he1113'!J75</f>
        <v>17.530906758620699</v>
      </c>
      <c r="E76" s="3">
        <f>'ipb1-30b-he1113'!K75</f>
        <v>3.1145676551724102</v>
      </c>
      <c r="F76" s="12">
        <f>'ipb1-30b-he1113'!L75</f>
        <v>2.1512907241379011</v>
      </c>
      <c r="H76" s="4">
        <f>'sri-ipb2-h21113'!G75</f>
        <v>250.000702448276</v>
      </c>
      <c r="I76" s="4">
        <f>'sri-ipb2-h21113'!H75</f>
        <v>1000</v>
      </c>
      <c r="J76" s="3">
        <f>'sri-ipb2-h21113'!I75</f>
        <v>23.108807931034502</v>
      </c>
      <c r="K76" s="3">
        <f>'sri-ipb2-h21113'!J75</f>
        <v>17.479520379310301</v>
      </c>
      <c r="L76" s="3">
        <f>'sri-ipb2-h21113'!K75</f>
        <v>1.97887489655172</v>
      </c>
      <c r="M76" s="12">
        <f>'sri-ipb2-h21113'!L75</f>
        <v>1.6422767586206994</v>
      </c>
      <c r="N76" s="3">
        <f t="shared" si="2"/>
        <v>1.1356927586206902</v>
      </c>
      <c r="O76" s="3">
        <f t="shared" si="3"/>
        <v>0.50901396551720168</v>
      </c>
    </row>
    <row r="77" spans="1:15" x14ac:dyDescent="0.25">
      <c r="A77" s="4">
        <f>'ipb1-30b-he1113'!G76</f>
        <v>250.00120544827601</v>
      </c>
      <c r="B77">
        <f>'ipb1-30b-he1113'!H76</f>
        <v>500</v>
      </c>
      <c r="C77" s="3">
        <f>'ipb1-30b-he1113'!I76</f>
        <v>34.648937241379301</v>
      </c>
      <c r="D77" s="3">
        <f>'ipb1-30b-he1113'!J76</f>
        <v>17.485357862069002</v>
      </c>
      <c r="E77" s="3">
        <f>'ipb1-30b-he1113'!K76</f>
        <v>3.0144035517241399</v>
      </c>
      <c r="F77" s="12">
        <f>'ipb1-30b-he1113'!L76</f>
        <v>2.1968396206895981</v>
      </c>
      <c r="H77" s="4">
        <f>'sri-ipb2-h21113'!G76</f>
        <v>249.999246</v>
      </c>
      <c r="I77" s="4">
        <f>'sri-ipb2-h21113'!H76</f>
        <v>500</v>
      </c>
      <c r="J77" s="3">
        <f>'sri-ipb2-h21113'!I76</f>
        <v>32.271526413793097</v>
      </c>
      <c r="K77" s="3">
        <f>'sri-ipb2-h21113'!J76</f>
        <v>17.207744482758599</v>
      </c>
      <c r="L77" s="3">
        <f>'sri-ipb2-h21113'!K76</f>
        <v>2.1405628965517201</v>
      </c>
      <c r="M77" s="12">
        <f>'sri-ipb2-h21113'!L76</f>
        <v>1.9140526551724015</v>
      </c>
      <c r="N77" s="3">
        <f t="shared" si="2"/>
        <v>0.87384065517241982</v>
      </c>
      <c r="O77" s="3">
        <f t="shared" si="3"/>
        <v>0.28278696551719662</v>
      </c>
    </row>
    <row r="78" spans="1:15" x14ac:dyDescent="0.25">
      <c r="A78" s="4">
        <f>'ipb1-30b-he1113'!G77</f>
        <v>249.99977796551701</v>
      </c>
      <c r="B78">
        <f>'ipb1-30b-he1113'!H77</f>
        <v>300</v>
      </c>
      <c r="C78" s="3">
        <f>'ipb1-30b-he1113'!I77</f>
        <v>14.7053342758621</v>
      </c>
      <c r="D78" s="3">
        <f>'ipb1-30b-he1113'!J77</f>
        <v>17.388881413793101</v>
      </c>
      <c r="E78" s="3">
        <f>'ipb1-30b-he1113'!K77</f>
        <v>3.52734120689655</v>
      </c>
      <c r="F78" s="12">
        <f>'ipb1-30b-he1113'!L77</f>
        <v>2.293316068965499</v>
      </c>
      <c r="H78" s="4">
        <f>'sri-ipb2-h21113'!G77</f>
        <v>249.99946693103499</v>
      </c>
      <c r="I78" s="4">
        <f>'sri-ipb2-h21113'!H77</f>
        <v>300</v>
      </c>
      <c r="J78" s="3">
        <f>'sri-ipb2-h21113'!I77</f>
        <v>13.9872525172414</v>
      </c>
      <c r="K78" s="3">
        <f>'sri-ipb2-h21113'!J77</f>
        <v>16.986799896551702</v>
      </c>
      <c r="L78" s="3">
        <f>'sri-ipb2-h21113'!K77</f>
        <v>2.6900873448275902</v>
      </c>
      <c r="M78" s="12">
        <f>'sri-ipb2-h21113'!L77</f>
        <v>2.134997241379299</v>
      </c>
      <c r="N78" s="3">
        <f t="shared" si="2"/>
        <v>0.8372538620689598</v>
      </c>
      <c r="O78" s="3">
        <f t="shared" si="3"/>
        <v>0.15831882758619997</v>
      </c>
    </row>
    <row r="79" spans="1:15" x14ac:dyDescent="0.25">
      <c r="A79" s="4">
        <f>'ipb1-30b-he1113'!G78</f>
        <v>250.000444034483</v>
      </c>
      <c r="B79">
        <f>'ipb1-30b-he1113'!H78</f>
        <v>150</v>
      </c>
      <c r="C79" s="3">
        <f>'ipb1-30b-he1113'!I78</f>
        <v>33.080695896551703</v>
      </c>
      <c r="D79" s="3">
        <f>'ipb1-30b-he1113'!J78</f>
        <v>17.214409551724099</v>
      </c>
      <c r="E79" s="3">
        <f>'ipb1-30b-he1113'!K78</f>
        <v>3.81708206896552</v>
      </c>
      <c r="F79" s="12">
        <f>'ipb1-30b-he1113'!L78</f>
        <v>2.4677879310345006</v>
      </c>
      <c r="H79" s="4">
        <f>'sri-ipb2-h21113'!G78</f>
        <v>249.99990165517201</v>
      </c>
      <c r="I79" s="4">
        <f>'sri-ipb2-h21113'!H78</f>
        <v>150</v>
      </c>
      <c r="J79" s="3">
        <f>'sri-ipb2-h21113'!I78</f>
        <v>33.419766000000003</v>
      </c>
      <c r="K79" s="3">
        <f>'sri-ipb2-h21113'!J78</f>
        <v>16.424560862069001</v>
      </c>
      <c r="L79" s="3">
        <f>'sri-ipb2-h21113'!K78</f>
        <v>3.3274917241379298</v>
      </c>
      <c r="M79" s="12">
        <f>'sri-ipb2-h21113'!L78</f>
        <v>2.6972362758620001</v>
      </c>
      <c r="N79" s="3">
        <f t="shared" si="2"/>
        <v>0.48959034482759023</v>
      </c>
      <c r="O79" s="3">
        <f t="shared" si="3"/>
        <v>-0.22944834482749954</v>
      </c>
    </row>
    <row r="80" spans="1:15" x14ac:dyDescent="0.25">
      <c r="A80" s="4">
        <f>'ipb1-30b-he1113'!G79</f>
        <v>250.001232758621</v>
      </c>
      <c r="B80">
        <f>'ipb1-30b-he1113'!H79</f>
        <v>100</v>
      </c>
      <c r="C80" s="3">
        <f>'ipb1-30b-he1113'!I79</f>
        <v>59.7497782068966</v>
      </c>
      <c r="D80" s="3">
        <f>'ipb1-30b-he1113'!J79</f>
        <v>17.439289965517201</v>
      </c>
      <c r="E80" s="3">
        <f>'ipb1-30b-he1113'!K79</f>
        <v>4.1790578620689702</v>
      </c>
      <c r="F80" s="12">
        <f>'ipb1-30b-he1113'!L79</f>
        <v>2.2429075172413988</v>
      </c>
      <c r="H80" s="4">
        <f>'sri-ipb2-h21113'!G79</f>
        <v>249.99935655172399</v>
      </c>
      <c r="I80" s="4">
        <f>'sri-ipb2-h21113'!H79</f>
        <v>100</v>
      </c>
      <c r="J80" s="3">
        <f>'sri-ipb2-h21113'!I79</f>
        <v>59.6176432758621</v>
      </c>
      <c r="K80" s="3">
        <f>'sri-ipb2-h21113'!J79</f>
        <v>16.157826275862099</v>
      </c>
      <c r="L80" s="3">
        <f>'sri-ipb2-h21113'!K79</f>
        <v>3.7881691379310301</v>
      </c>
      <c r="M80" s="12">
        <f>'sri-ipb2-h21113'!L79</f>
        <v>2.9639708620689014</v>
      </c>
      <c r="N80" s="3">
        <f t="shared" si="2"/>
        <v>0.39088872413794018</v>
      </c>
      <c r="O80" s="3">
        <f t="shared" si="3"/>
        <v>-0.72106334482750256</v>
      </c>
    </row>
    <row r="81" spans="1:15" x14ac:dyDescent="0.25">
      <c r="A81" s="4">
        <f>'ipb1-30b-he1113'!G80</f>
        <v>249.99990582758599</v>
      </c>
      <c r="B81">
        <f>'ipb1-30b-he1113'!H80</f>
        <v>100</v>
      </c>
      <c r="C81" s="3">
        <f>'ipb1-30b-he1113'!I80</f>
        <v>59.570730482758599</v>
      </c>
      <c r="D81" s="3">
        <f>'ipb1-30b-he1113'!J80</f>
        <v>17.443623310344801</v>
      </c>
      <c r="E81" s="3">
        <f>'ipb1-30b-he1113'!K80</f>
        <v>4.1736517241379296</v>
      </c>
      <c r="F81" s="12">
        <f>'ipb1-30b-he1113'!L80</f>
        <v>2.2385741724137986</v>
      </c>
      <c r="H81" s="4">
        <f>'sri-ipb2-h21113'!G80</f>
        <v>249.99951431034501</v>
      </c>
      <c r="I81" s="4">
        <f>'sri-ipb2-h21113'!H80</f>
        <v>100</v>
      </c>
      <c r="J81" s="3">
        <f>'sri-ipb2-h21113'!I80</f>
        <v>59.549275517241398</v>
      </c>
      <c r="K81" s="3">
        <f>'sri-ipb2-h21113'!J80</f>
        <v>16.154187482758601</v>
      </c>
      <c r="L81" s="3">
        <f>'sri-ipb2-h21113'!K80</f>
        <v>3.7885937241379302</v>
      </c>
      <c r="M81" s="12">
        <f>'sri-ipb2-h21113'!L80</f>
        <v>2.9676096551723994</v>
      </c>
      <c r="N81" s="3">
        <f t="shared" si="2"/>
        <v>0.38505799999999946</v>
      </c>
      <c r="O81" s="3">
        <f t="shared" si="3"/>
        <v>-0.72903548275860075</v>
      </c>
    </row>
    <row r="82" spans="1:15" x14ac:dyDescent="0.25">
      <c r="A82" s="4">
        <f>'ipb1-30b-he1113'!G81</f>
        <v>249.99891813793101</v>
      </c>
      <c r="B82">
        <f>'ipb1-30b-he1113'!H81</f>
        <v>150</v>
      </c>
      <c r="C82" s="3">
        <f>'ipb1-30b-he1113'!I81</f>
        <v>32.989086965517203</v>
      </c>
      <c r="D82" s="3">
        <f>'ipb1-30b-he1113'!J81</f>
        <v>17.238412034482799</v>
      </c>
      <c r="E82" s="3">
        <f>'ipb1-30b-he1113'!K81</f>
        <v>3.8138888275862102</v>
      </c>
      <c r="F82" s="12">
        <f>'ipb1-30b-he1113'!L81</f>
        <v>2.4437854482758006</v>
      </c>
      <c r="H82" s="4">
        <f>'sri-ipb2-h21113'!G81</f>
        <v>250.000923413793</v>
      </c>
      <c r="I82" s="4">
        <f>'sri-ipb2-h21113'!H81</f>
        <v>150</v>
      </c>
      <c r="J82" s="3">
        <f>'sri-ipb2-h21113'!I81</f>
        <v>33.3419619655172</v>
      </c>
      <c r="K82" s="3">
        <f>'sri-ipb2-h21113'!J81</f>
        <v>16.4400249655172</v>
      </c>
      <c r="L82" s="3">
        <f>'sri-ipb2-h21113'!K81</f>
        <v>3.3302382413793099</v>
      </c>
      <c r="M82" s="12">
        <f>'sri-ipb2-h21113'!L81</f>
        <v>2.6817721724138011</v>
      </c>
      <c r="N82" s="3">
        <f t="shared" si="2"/>
        <v>0.48365058620690027</v>
      </c>
      <c r="O82" s="3">
        <f t="shared" si="3"/>
        <v>-0.23798672413800048</v>
      </c>
    </row>
    <row r="83" spans="1:15" x14ac:dyDescent="0.25">
      <c r="A83" s="4">
        <f>'ipb1-30b-he1113'!G82</f>
        <v>250.00007362068999</v>
      </c>
      <c r="B83">
        <f>'ipb1-30b-he1113'!H82</f>
        <v>300</v>
      </c>
      <c r="C83" s="3">
        <f>'ipb1-30b-he1113'!I82</f>
        <v>14.577336689655199</v>
      </c>
      <c r="D83" s="3">
        <f>'ipb1-30b-he1113'!J82</f>
        <v>17.4352484482759</v>
      </c>
      <c r="E83" s="3">
        <f>'ipb1-30b-he1113'!K82</f>
        <v>3.5067073448275901</v>
      </c>
      <c r="F83" s="12">
        <f>'ipb1-30b-he1113'!L82</f>
        <v>2.2469490344827001</v>
      </c>
      <c r="H83" s="4">
        <f>'sri-ipb2-h21113'!G82</f>
        <v>250.001628482759</v>
      </c>
      <c r="I83" s="4">
        <f>'sri-ipb2-h21113'!H82</f>
        <v>300</v>
      </c>
      <c r="J83" s="3">
        <f>'sri-ipb2-h21113'!I82</f>
        <v>13.9215039655172</v>
      </c>
      <c r="K83" s="3">
        <f>'sri-ipb2-h21113'!J82</f>
        <v>16.961241448275899</v>
      </c>
      <c r="L83" s="3">
        <f>'sri-ipb2-h21113'!K82</f>
        <v>2.6946517931034499</v>
      </c>
      <c r="M83" s="12">
        <f>'sri-ipb2-h21113'!L82</f>
        <v>2.1605556896551015</v>
      </c>
      <c r="N83" s="3">
        <f t="shared" si="2"/>
        <v>0.81205555172414012</v>
      </c>
      <c r="O83" s="3">
        <f t="shared" si="3"/>
        <v>8.6393344827598639E-2</v>
      </c>
    </row>
    <row r="84" spans="1:15" x14ac:dyDescent="0.25">
      <c r="A84" s="4">
        <f>'ipb1-30b-he1113'!G83</f>
        <v>250.00070775862099</v>
      </c>
      <c r="B84">
        <f>'ipb1-30b-he1113'!H83</f>
        <v>500</v>
      </c>
      <c r="C84" s="3">
        <f>'ipb1-30b-he1113'!I83</f>
        <v>34.318180448275797</v>
      </c>
      <c r="D84" s="3">
        <f>'ipb1-30b-he1113'!J83</f>
        <v>17.526623241379301</v>
      </c>
      <c r="E84" s="3">
        <f>'ipb1-30b-he1113'!K83</f>
        <v>3.0027080344827599</v>
      </c>
      <c r="F84" s="12">
        <f>'ipb1-30b-he1113'!L83</f>
        <v>2.1555742413792984</v>
      </c>
      <c r="H84" s="4">
        <f>'sri-ipb2-h21113'!G83</f>
        <v>249.999343758621</v>
      </c>
      <c r="I84" s="4">
        <f>'sri-ipb2-h21113'!H83</f>
        <v>500</v>
      </c>
      <c r="J84" s="3">
        <f>'sri-ipb2-h21113'!I83</f>
        <v>32.035361413793098</v>
      </c>
      <c r="K84" s="3">
        <f>'sri-ipb2-h21113'!J83</f>
        <v>17.1889162068966</v>
      </c>
      <c r="L84" s="3">
        <f>'sri-ipb2-h21113'!K83</f>
        <v>2.1610203793103402</v>
      </c>
      <c r="M84" s="12">
        <f>'sri-ipb2-h21113'!L83</f>
        <v>1.9328809310344006</v>
      </c>
      <c r="N84" s="3">
        <f t="shared" si="2"/>
        <v>0.84168765517241972</v>
      </c>
      <c r="O84" s="3">
        <f t="shared" si="3"/>
        <v>0.22269331034489781</v>
      </c>
    </row>
    <row r="85" spans="1:15" x14ac:dyDescent="0.25">
      <c r="A85" s="4">
        <f>'ipb1-30b-he1113'!G84</f>
        <v>249.99977848275901</v>
      </c>
      <c r="B85">
        <f>'ipb1-30b-he1113'!H84</f>
        <v>1000</v>
      </c>
      <c r="C85" s="3">
        <f>'ipb1-30b-he1113'!I84</f>
        <v>25.908480517241401</v>
      </c>
      <c r="D85" s="3">
        <f>'ipb1-30b-he1113'!J84</f>
        <v>17.521881172413799</v>
      </c>
      <c r="E85" s="3">
        <f>'ipb1-30b-he1113'!K84</f>
        <v>3.0444551379310298</v>
      </c>
      <c r="F85" s="12">
        <f>'ipb1-30b-he1113'!L84</f>
        <v>2.1603163103448004</v>
      </c>
      <c r="H85" s="4">
        <f>'sri-ipb2-h21113'!G84</f>
        <v>250.00035006896599</v>
      </c>
      <c r="I85" s="4">
        <f>'sri-ipb2-h21113'!H84</f>
        <v>1000</v>
      </c>
      <c r="J85" s="3">
        <f>'sri-ipb2-h21113'!I84</f>
        <v>22.886606482758602</v>
      </c>
      <c r="K85" s="3">
        <f>'sri-ipb2-h21113'!J84</f>
        <v>17.462760689655202</v>
      </c>
      <c r="L85" s="3">
        <f>'sri-ipb2-h21113'!K84</f>
        <v>1.97466472413793</v>
      </c>
      <c r="M85" s="12">
        <f>'sri-ipb2-h21113'!L84</f>
        <v>1.6590364482757991</v>
      </c>
      <c r="N85" s="3">
        <f t="shared" si="2"/>
        <v>1.0697904137930998</v>
      </c>
      <c r="O85" s="3">
        <f t="shared" si="3"/>
        <v>0.50127986206900133</v>
      </c>
    </row>
    <row r="86" spans="1:15" x14ac:dyDescent="0.25">
      <c r="A86" s="4">
        <f>'ipb1-30b-he1113'!G85</f>
        <v>250.00175575862099</v>
      </c>
      <c r="B86">
        <f>'ipb1-30b-he1113'!H85</f>
        <v>1000</v>
      </c>
      <c r="C86" s="3">
        <f>'ipb1-30b-he1113'!I85</f>
        <v>29.084832689655201</v>
      </c>
      <c r="D86" s="3">
        <f>'ipb1-30b-he1113'!J85</f>
        <v>17.294801068965501</v>
      </c>
      <c r="E86" s="3">
        <f>'ipb1-30b-he1113'!K85</f>
        <v>3.23320175862069</v>
      </c>
      <c r="F86" s="12">
        <f>'ipb1-30b-he1113'!L85</f>
        <v>2.3873964137930983</v>
      </c>
      <c r="H86" s="4">
        <f>'sri-ipb2-h21113'!G85</f>
        <v>250.000073137931</v>
      </c>
      <c r="I86" s="4">
        <f>'sri-ipb2-h21113'!H85</f>
        <v>1000</v>
      </c>
      <c r="J86" s="3">
        <f>'sri-ipb2-h21113'!I85</f>
        <v>25.8882349310345</v>
      </c>
      <c r="K86" s="3">
        <f>'sri-ipb2-h21113'!J85</f>
        <v>17.249265137931001</v>
      </c>
      <c r="L86" s="3">
        <f>'sri-ipb2-h21113'!K85</f>
        <v>2.2314329655172398</v>
      </c>
      <c r="M86" s="12">
        <f>'sri-ipb2-h21113'!L85</f>
        <v>1.8725319999999996</v>
      </c>
      <c r="N86" s="3">
        <f t="shared" si="2"/>
        <v>1.0017687931034502</v>
      </c>
      <c r="O86" s="3">
        <f t="shared" si="3"/>
        <v>0.51486441379309866</v>
      </c>
    </row>
    <row r="87" spans="1:15" x14ac:dyDescent="0.25">
      <c r="A87" s="4">
        <f>'ipb1-30b-he1113'!G86</f>
        <v>250.000367275862</v>
      </c>
      <c r="B87">
        <f>'ipb1-30b-he1113'!H86</f>
        <v>500</v>
      </c>
      <c r="C87" s="3">
        <f>'ipb1-30b-he1113'!I86</f>
        <v>38.539496137931003</v>
      </c>
      <c r="D87" s="3">
        <f>'ipb1-30b-he1113'!J86</f>
        <v>17.253776034482801</v>
      </c>
      <c r="E87" s="3">
        <f>'ipb1-30b-he1113'!K86</f>
        <v>3.3973567241379299</v>
      </c>
      <c r="F87" s="12">
        <f>'ipb1-30b-he1113'!L86</f>
        <v>2.4284214482757989</v>
      </c>
      <c r="H87" s="4">
        <f>'sri-ipb2-h21113'!G86</f>
        <v>250.00026365517201</v>
      </c>
      <c r="I87" s="4">
        <f>'sri-ipb2-h21113'!H86</f>
        <v>500</v>
      </c>
      <c r="J87" s="3">
        <f>'sri-ipb2-h21113'!I86</f>
        <v>36.107456965517301</v>
      </c>
      <c r="K87" s="3">
        <f>'sri-ipb2-h21113'!J86</f>
        <v>16.963237275862099</v>
      </c>
      <c r="L87" s="3">
        <f>'sri-ipb2-h21113'!K86</f>
        <v>2.42661165517241</v>
      </c>
      <c r="M87" s="12">
        <f>'sri-ipb2-h21113'!L86</f>
        <v>2.1585598620689019</v>
      </c>
      <c r="N87" s="3">
        <f t="shared" si="2"/>
        <v>0.97074506896551993</v>
      </c>
      <c r="O87" s="3">
        <f t="shared" si="3"/>
        <v>0.26986158620689693</v>
      </c>
    </row>
    <row r="88" spans="1:15" x14ac:dyDescent="0.25">
      <c r="A88" s="4">
        <f>'ipb1-30b-he1113'!G87</f>
        <v>250.00074237931</v>
      </c>
      <c r="B88">
        <f>'ipb1-30b-he1113'!H87</f>
        <v>300</v>
      </c>
      <c r="C88" s="3">
        <f>'ipb1-30b-he1113'!I87</f>
        <v>16.302380965517202</v>
      </c>
      <c r="D88" s="3">
        <f>'ipb1-30b-he1113'!J87</f>
        <v>17.162216655172401</v>
      </c>
      <c r="E88" s="3">
        <f>'ipb1-30b-he1113'!K87</f>
        <v>3.9424236206896599</v>
      </c>
      <c r="F88" s="12">
        <f>'ipb1-30b-he1113'!L87</f>
        <v>2.519980827586199</v>
      </c>
      <c r="H88" s="4">
        <f>'sri-ipb2-h21113'!G87</f>
        <v>249.99940486206901</v>
      </c>
      <c r="I88" s="4">
        <f>'sri-ipb2-h21113'!H87</f>
        <v>300</v>
      </c>
      <c r="J88" s="3">
        <f>'sri-ipb2-h21113'!I87</f>
        <v>15.744255517241401</v>
      </c>
      <c r="K88" s="3">
        <f>'sri-ipb2-h21113'!J87</f>
        <v>16.6648333103448</v>
      </c>
      <c r="L88" s="3">
        <f>'sri-ipb2-h21113'!K87</f>
        <v>3.0777602413793099</v>
      </c>
      <c r="M88" s="12">
        <f>'sri-ipb2-h21113'!L87</f>
        <v>2.4569638275862005</v>
      </c>
      <c r="N88" s="3">
        <f t="shared" si="2"/>
        <v>0.86466337931034998</v>
      </c>
      <c r="O88" s="3">
        <f t="shared" si="3"/>
        <v>6.3016999999998546E-2</v>
      </c>
    </row>
    <row r="89" spans="1:15" x14ac:dyDescent="0.25">
      <c r="A89" s="4">
        <f>'ipb1-30b-he1113'!G88</f>
        <v>249.999721034483</v>
      </c>
      <c r="B89">
        <f>'ipb1-30b-he1113'!H88</f>
        <v>150</v>
      </c>
      <c r="C89" s="3">
        <f>'ipb1-30b-he1113'!I88</f>
        <v>36.937642931034503</v>
      </c>
      <c r="D89" s="3">
        <f>'ipb1-30b-he1113'!J88</f>
        <v>16.9585533448276</v>
      </c>
      <c r="E89" s="3">
        <f>'ipb1-30b-he1113'!K88</f>
        <v>4.2930284827586203</v>
      </c>
      <c r="F89" s="12">
        <f>'ipb1-30b-he1113'!L88</f>
        <v>2.7236441379310001</v>
      </c>
      <c r="H89" s="4">
        <f>'sri-ipb2-h21113'!G88</f>
        <v>249.99999782758599</v>
      </c>
      <c r="I89" s="4">
        <f>'sri-ipb2-h21113'!H88</f>
        <v>150</v>
      </c>
      <c r="J89" s="3">
        <f>'sri-ipb2-h21113'!I88</f>
        <v>37.548962724137901</v>
      </c>
      <c r="K89" s="3">
        <f>'sri-ipb2-h21113'!J88</f>
        <v>16.070787448275901</v>
      </c>
      <c r="L89" s="3">
        <f>'sri-ipb2-h21113'!K88</f>
        <v>3.78912510344828</v>
      </c>
      <c r="M89" s="12">
        <f>'sri-ipb2-h21113'!L88</f>
        <v>3.0510096896550998</v>
      </c>
      <c r="N89" s="3">
        <f t="shared" si="2"/>
        <v>0.50390337931034024</v>
      </c>
      <c r="O89" s="3">
        <f t="shared" si="3"/>
        <v>-0.32736555172409965</v>
      </c>
    </row>
    <row r="90" spans="1:15" x14ac:dyDescent="0.25">
      <c r="A90" s="4">
        <f>'ipb1-30b-he1113'!G89</f>
        <v>249.99959168965501</v>
      </c>
      <c r="B90">
        <f>'ipb1-30b-he1113'!H89</f>
        <v>100</v>
      </c>
      <c r="C90" s="3">
        <f>'ipb1-30b-he1113'!I89</f>
        <v>66.507854482758603</v>
      </c>
      <c r="D90" s="3">
        <f>'ipb1-30b-he1113'!J89</f>
        <v>17.1926776551724</v>
      </c>
      <c r="E90" s="3">
        <f>'ipb1-30b-he1113'!K89</f>
        <v>4.6721071724137904</v>
      </c>
      <c r="F90" s="12">
        <f>'ipb1-30b-he1113'!L89</f>
        <v>2.4895198275862001</v>
      </c>
      <c r="H90" s="4">
        <f>'sri-ipb2-h21113'!G89</f>
        <v>250.00103703448301</v>
      </c>
      <c r="I90" s="4">
        <f>'sri-ipb2-h21113'!H89</f>
        <v>100</v>
      </c>
      <c r="J90" s="3">
        <f>'sri-ipb2-h21113'!I89</f>
        <v>67.351270517241403</v>
      </c>
      <c r="K90" s="3">
        <f>'sri-ipb2-h21113'!J89</f>
        <v>15.7194306206897</v>
      </c>
      <c r="L90" s="3">
        <f>'sri-ipb2-h21113'!K89</f>
        <v>4.3252515862068996</v>
      </c>
      <c r="M90" s="12">
        <f>'sri-ipb2-h21113'!L89</f>
        <v>3.4023665172413011</v>
      </c>
      <c r="N90" s="3">
        <f t="shared" si="2"/>
        <v>0.34685558620689072</v>
      </c>
      <c r="O90" s="3">
        <f t="shared" si="3"/>
        <v>-0.91284668965510107</v>
      </c>
    </row>
    <row r="91" spans="1:15" x14ac:dyDescent="0.25">
      <c r="A91" s="4">
        <f>'ipb1-30b-he1113'!G90</f>
        <v>250.000399344828</v>
      </c>
      <c r="B91">
        <f>'ipb1-30b-he1113'!H90</f>
        <v>100</v>
      </c>
      <c r="C91" s="3">
        <f>'ipb1-30b-he1113'!I90</f>
        <v>66.5379705517242</v>
      </c>
      <c r="D91" s="3">
        <f>'ipb1-30b-he1113'!J90</f>
        <v>17.1897113448276</v>
      </c>
      <c r="E91" s="3">
        <f>'ipb1-30b-he1113'!K90</f>
        <v>4.6904279310344803</v>
      </c>
      <c r="F91" s="12">
        <f>'ipb1-30b-he1113'!L90</f>
        <v>2.4924861379309995</v>
      </c>
      <c r="H91" s="4">
        <f>'sri-ipb2-h21113'!G90</f>
        <v>249.99824786206901</v>
      </c>
      <c r="I91" s="4">
        <f>'sri-ipb2-h21113'!H90</f>
        <v>100</v>
      </c>
      <c r="J91" s="3">
        <f>'sri-ipb2-h21113'!I90</f>
        <v>67.303167103448303</v>
      </c>
      <c r="K91" s="3">
        <f>'sri-ipb2-h21113'!J90</f>
        <v>15.7393737931034</v>
      </c>
      <c r="L91" s="3">
        <f>'sri-ipb2-h21113'!K90</f>
        <v>4.3223896551724099</v>
      </c>
      <c r="M91" s="12">
        <f>'sri-ipb2-h21113'!L90</f>
        <v>3.3824233448276004</v>
      </c>
      <c r="N91" s="3">
        <f t="shared" si="2"/>
        <v>0.36803827586207039</v>
      </c>
      <c r="O91" s="3">
        <f t="shared" si="3"/>
        <v>-0.88993720689660094</v>
      </c>
    </row>
    <row r="92" spans="1:15" x14ac:dyDescent="0.25">
      <c r="A92" s="4">
        <f>'ipb1-30b-he1113'!G91</f>
        <v>249.99913444827601</v>
      </c>
      <c r="B92">
        <f>'ipb1-30b-he1113'!H91</f>
        <v>150</v>
      </c>
      <c r="C92" s="3">
        <f>'ipb1-30b-he1113'!I91</f>
        <v>36.796246206896598</v>
      </c>
      <c r="D92" s="3">
        <f>'ipb1-30b-he1113'!J91</f>
        <v>16.953151758620699</v>
      </c>
      <c r="E92" s="3">
        <f>'ipb1-30b-he1113'!K91</f>
        <v>4.2835673793103402</v>
      </c>
      <c r="F92" s="12">
        <f>'ipb1-30b-he1113'!L91</f>
        <v>2.7290457241379009</v>
      </c>
      <c r="H92" s="4">
        <f>'sri-ipb2-h21113'!G91</f>
        <v>250.00019358620699</v>
      </c>
      <c r="I92" s="4">
        <f>'sri-ipb2-h21113'!H91</f>
        <v>150</v>
      </c>
      <c r="J92" s="3">
        <f>'sri-ipb2-h21113'!I91</f>
        <v>37.518494689655199</v>
      </c>
      <c r="K92" s="3">
        <f>'sri-ipb2-h21113'!J91</f>
        <v>16.078261379310302</v>
      </c>
      <c r="L92" s="3">
        <f>'sri-ipb2-h21113'!K91</f>
        <v>3.7898559999999999</v>
      </c>
      <c r="M92" s="12">
        <f>'sri-ipb2-h21113'!L91</f>
        <v>3.043535758620699</v>
      </c>
      <c r="N92" s="3">
        <f t="shared" si="2"/>
        <v>0.49371137931034026</v>
      </c>
      <c r="O92" s="3">
        <f t="shared" si="3"/>
        <v>-0.31449003448279811</v>
      </c>
    </row>
    <row r="93" spans="1:15" x14ac:dyDescent="0.25">
      <c r="A93" s="4">
        <f>'ipb1-30b-he1113'!G92</f>
        <v>249.999893137931</v>
      </c>
      <c r="B93">
        <f>'ipb1-30b-he1113'!H92</f>
        <v>300</v>
      </c>
      <c r="C93" s="3">
        <f>'ipb1-30b-he1113'!I92</f>
        <v>16.256157793103402</v>
      </c>
      <c r="D93" s="3">
        <f>'ipb1-30b-he1113'!J92</f>
        <v>17.170325551724101</v>
      </c>
      <c r="E93" s="3">
        <f>'ipb1-30b-he1113'!K92</f>
        <v>3.9510790344827602</v>
      </c>
      <c r="F93" s="12">
        <f>'ipb1-30b-he1113'!L92</f>
        <v>2.5118719310344986</v>
      </c>
      <c r="H93" s="4">
        <f>'sri-ipb2-h21113'!G92</f>
        <v>250.000209448276</v>
      </c>
      <c r="I93" s="4">
        <f>'sri-ipb2-h21113'!H92</f>
        <v>300</v>
      </c>
      <c r="J93" s="3">
        <f>'sri-ipb2-h21113'!I92</f>
        <v>15.666854517241401</v>
      </c>
      <c r="K93" s="3">
        <f>'sri-ipb2-h21113'!J92</f>
        <v>16.6759063103448</v>
      </c>
      <c r="L93" s="3">
        <f>'sri-ipb2-h21113'!K92</f>
        <v>3.0656047241379301</v>
      </c>
      <c r="M93" s="12">
        <f>'sri-ipb2-h21113'!L92</f>
        <v>2.4458908275862008</v>
      </c>
      <c r="N93" s="3">
        <f t="shared" si="2"/>
        <v>0.88547431034483015</v>
      </c>
      <c r="O93" s="3">
        <f t="shared" si="3"/>
        <v>6.5981103448297773E-2</v>
      </c>
    </row>
    <row r="94" spans="1:15" x14ac:dyDescent="0.25">
      <c r="A94" s="4">
        <f>'ipb1-30b-he1113'!G93</f>
        <v>250.00103393103399</v>
      </c>
      <c r="B94">
        <f>'ipb1-30b-he1113'!H93</f>
        <v>500</v>
      </c>
      <c r="C94" s="3">
        <f>'ipb1-30b-he1113'!I93</f>
        <v>38.277516551724098</v>
      </c>
      <c r="D94" s="3">
        <f>'ipb1-30b-he1113'!J93</f>
        <v>17.280812620689701</v>
      </c>
      <c r="E94" s="3">
        <f>'ipb1-30b-he1113'!K93</f>
        <v>3.3835844482758599</v>
      </c>
      <c r="F94" s="12">
        <f>'ipb1-30b-he1113'!L93</f>
        <v>2.4013848620688982</v>
      </c>
      <c r="H94" s="4">
        <f>'sri-ipb2-h21113'!G93</f>
        <v>249.99989944827601</v>
      </c>
      <c r="I94" s="4">
        <f>'sri-ipb2-h21113'!H93</f>
        <v>500</v>
      </c>
      <c r="J94" s="3">
        <f>'sri-ipb2-h21113'!I93</f>
        <v>35.898124275862102</v>
      </c>
      <c r="K94" s="3">
        <f>'sri-ipb2-h21113'!J93</f>
        <v>16.964809413793098</v>
      </c>
      <c r="L94" s="3">
        <f>'sri-ipb2-h21113'!K93</f>
        <v>2.4508793103448299</v>
      </c>
      <c r="M94" s="12">
        <f>'sri-ipb2-h21113'!L93</f>
        <v>2.1569877241379025</v>
      </c>
      <c r="N94" s="3">
        <f t="shared" si="2"/>
        <v>0.93270513793103005</v>
      </c>
      <c r="O94" s="3">
        <f t="shared" si="3"/>
        <v>0.24439713793099571</v>
      </c>
    </row>
    <row r="95" spans="1:15" x14ac:dyDescent="0.25">
      <c r="A95" s="4">
        <f>'ipb1-30b-he1113'!G94</f>
        <v>249.99984051724101</v>
      </c>
      <c r="B95">
        <f>'ipb1-30b-he1113'!H94</f>
        <v>1000</v>
      </c>
      <c r="C95" s="3">
        <f>'ipb1-30b-he1113'!I94</f>
        <v>28.8031804482758</v>
      </c>
      <c r="D95" s="3">
        <f>'ipb1-30b-he1113'!J94</f>
        <v>17.307393241379302</v>
      </c>
      <c r="E95" s="3">
        <f>'ipb1-30b-he1113'!K94</f>
        <v>3.1383591724137898</v>
      </c>
      <c r="F95" s="12">
        <f>'ipb1-30b-he1113'!L94</f>
        <v>2.374804241379298</v>
      </c>
      <c r="H95" s="4">
        <f>'sri-ipb2-h21113'!G94</f>
        <v>249.99979168965501</v>
      </c>
      <c r="I95" s="4">
        <f>'sri-ipb2-h21113'!H94</f>
        <v>1000</v>
      </c>
      <c r="J95" s="3">
        <f>'sri-ipb2-h21113'!I94</f>
        <v>25.651799862069002</v>
      </c>
      <c r="K95" s="3">
        <f>'sri-ipb2-h21113'!J94</f>
        <v>17.235815310344801</v>
      </c>
      <c r="L95" s="3">
        <f>'sri-ipb2-h21113'!K94</f>
        <v>2.2098060344827601</v>
      </c>
      <c r="M95" s="12">
        <f>'sri-ipb2-h21113'!L94</f>
        <v>1.8859818275861997</v>
      </c>
      <c r="N95" s="3">
        <f t="shared" si="2"/>
        <v>0.92855313793102967</v>
      </c>
      <c r="O95" s="3">
        <f t="shared" si="3"/>
        <v>0.48882241379309832</v>
      </c>
    </row>
    <row r="96" spans="1:15" x14ac:dyDescent="0.25">
      <c r="A96" s="4">
        <f>'ipb1-30b-he1113'!G95</f>
        <v>250.000256275862</v>
      </c>
      <c r="B96">
        <f>'ipb1-30b-he1113'!H95</f>
        <v>1000</v>
      </c>
      <c r="C96" s="3">
        <f>'ipb1-30b-he1113'!I95</f>
        <v>32.075216344827602</v>
      </c>
      <c r="D96" s="3">
        <f>'ipb1-30b-he1113'!J95</f>
        <v>17.0487525172414</v>
      </c>
      <c r="E96" s="3">
        <f>'ipb1-30b-he1113'!K95</f>
        <v>3.6384690689655201</v>
      </c>
      <c r="F96" s="12">
        <f>'ipb1-30b-he1113'!L95</f>
        <v>2.6334449655171994</v>
      </c>
      <c r="H96" s="4">
        <f>'sri-ipb2-h21113'!G95</f>
        <v>250.00113920689699</v>
      </c>
      <c r="I96" s="4">
        <f>'sri-ipb2-h21113'!H95</f>
        <v>1000</v>
      </c>
      <c r="J96" s="3">
        <f>'sri-ipb2-h21113'!I95</f>
        <v>28.8275154482759</v>
      </c>
      <c r="K96" s="3">
        <f>'sri-ipb2-h21113'!J95</f>
        <v>17.044539034482799</v>
      </c>
      <c r="L96" s="3">
        <f>'sri-ipb2-h21113'!K95</f>
        <v>2.49253568965517</v>
      </c>
      <c r="M96" s="12">
        <f>'sri-ipb2-h21113'!L95</f>
        <v>2.0772581034482016</v>
      </c>
      <c r="N96" s="3">
        <f t="shared" si="2"/>
        <v>1.1459333793103501</v>
      </c>
      <c r="O96" s="3">
        <f t="shared" si="3"/>
        <v>0.55618686206899781</v>
      </c>
    </row>
    <row r="97" spans="8:14" x14ac:dyDescent="0.25">
      <c r="H97" s="4"/>
      <c r="I97" s="4"/>
      <c r="J97" s="3"/>
      <c r="K97" s="3"/>
      <c r="L97" s="3"/>
      <c r="M97" s="12"/>
      <c r="N97" s="3"/>
    </row>
    <row r="98" spans="8:14" x14ac:dyDescent="0.25">
      <c r="H98" s="4"/>
      <c r="I98" s="4"/>
      <c r="J98" s="3"/>
      <c r="K98" s="3"/>
      <c r="L98" s="3"/>
      <c r="M98" s="12"/>
      <c r="N98" s="3"/>
    </row>
    <row r="99" spans="8:14" x14ac:dyDescent="0.25">
      <c r="H99" s="4"/>
      <c r="I99" s="4"/>
      <c r="J99" s="3"/>
      <c r="K99" s="3"/>
      <c r="L99" s="3"/>
      <c r="M99" s="12"/>
      <c r="N99" s="3"/>
    </row>
    <row r="100" spans="8:14" x14ac:dyDescent="0.25">
      <c r="H100" s="4"/>
      <c r="I100" s="4"/>
      <c r="J100" s="3"/>
      <c r="K100" s="3"/>
      <c r="L100" s="3"/>
      <c r="M100" s="12"/>
      <c r="N100" s="3"/>
    </row>
    <row r="101" spans="8:14" x14ac:dyDescent="0.25">
      <c r="H101" s="4"/>
      <c r="I101" s="4"/>
      <c r="J101" s="3"/>
      <c r="K101" s="3"/>
      <c r="L101" s="3"/>
      <c r="M101" s="12"/>
      <c r="N101" s="3"/>
    </row>
    <row r="102" spans="8:14" x14ac:dyDescent="0.25">
      <c r="H102" s="4"/>
      <c r="I102" s="4"/>
      <c r="J102" s="3"/>
      <c r="K102" s="3"/>
      <c r="L102" s="3"/>
      <c r="M102" s="12"/>
      <c r="N102" s="3"/>
    </row>
    <row r="103" spans="8:14" x14ac:dyDescent="0.25">
      <c r="H103" s="4"/>
    </row>
    <row r="104" spans="8:14" x14ac:dyDescent="0.25">
      <c r="H104" s="4"/>
    </row>
    <row r="105" spans="8:14" x14ac:dyDescent="0.25">
      <c r="H105" s="4"/>
    </row>
  </sheetData>
  <conditionalFormatting sqref="O3:O9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J59" sqref="J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opLeftCell="A67" zoomScale="85" zoomScaleNormal="85" workbookViewId="0">
      <selection activeCell="N101" sqref="N101"/>
    </sheetView>
  </sheetViews>
  <sheetFormatPr defaultRowHeight="15" x14ac:dyDescent="0.25"/>
  <cols>
    <col min="1" max="1" width="5.7109375" style="4" customWidth="1"/>
    <col min="2" max="6" width="5.7109375" style="3" customWidth="1"/>
    <col min="7" max="7" width="5.7109375" style="4" customWidth="1"/>
    <col min="8" max="9" width="5.7109375" customWidth="1"/>
    <col min="10" max="12" width="5.7109375" style="15" customWidth="1"/>
    <col min="13" max="17" width="5.7109375" style="3" customWidth="1"/>
    <col min="18" max="33" width="5.7109375" customWidth="1"/>
  </cols>
  <sheetData>
    <row r="1" spans="1:17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3" t="s">
        <v>32</v>
      </c>
      <c r="O1" s="3" t="s">
        <v>34</v>
      </c>
      <c r="P1" s="3" t="s">
        <v>33</v>
      </c>
    </row>
    <row r="2" spans="1:17" x14ac:dyDescent="0.25">
      <c r="A2" s="4">
        <v>0</v>
      </c>
      <c r="G2" s="2">
        <v>150.000409344828</v>
      </c>
      <c r="H2">
        <v>100</v>
      </c>
      <c r="I2" s="3">
        <v>10</v>
      </c>
      <c r="J2" s="3">
        <v>9.5040824137930997</v>
      </c>
      <c r="K2" s="3">
        <v>0</v>
      </c>
      <c r="L2" s="16"/>
      <c r="M2" s="3">
        <v>0.44592568965517199</v>
      </c>
      <c r="N2" s="3">
        <f>K4</f>
        <v>1.48645603448276</v>
      </c>
      <c r="O2" s="3">
        <f>L4</f>
        <v>0.71884024137931135</v>
      </c>
      <c r="P2" s="3">
        <f>K5</f>
        <v>1.4600989310344801</v>
      </c>
      <c r="Q2" s="3">
        <f>L5</f>
        <v>0.74879068965518059</v>
      </c>
    </row>
    <row r="3" spans="1:17" x14ac:dyDescent="0.25">
      <c r="A3" s="4">
        <v>149.99549318181801</v>
      </c>
      <c r="B3" s="3">
        <v>9.3715469999999996</v>
      </c>
      <c r="C3" s="3">
        <v>1.4390322580645201E-4</v>
      </c>
      <c r="D3" s="14">
        <f>C3*E4+F4</f>
        <v>-1.3678786609169595E-2</v>
      </c>
      <c r="G3" s="2">
        <v>149.99980534482799</v>
      </c>
      <c r="H3">
        <v>100</v>
      </c>
      <c r="I3" s="3">
        <v>10</v>
      </c>
      <c r="J3" s="3">
        <v>9.5108346206896606</v>
      </c>
      <c r="K3" s="3">
        <v>0</v>
      </c>
      <c r="L3" s="16"/>
      <c r="M3" s="3">
        <v>0.475738413793103</v>
      </c>
      <c r="N3" s="3">
        <f>K6</f>
        <v>2.0074978275862101</v>
      </c>
      <c r="O3" s="3">
        <f>L6</f>
        <v>0.98373234482759031</v>
      </c>
      <c r="P3" s="3">
        <f>K7</f>
        <v>1.9763996551724099</v>
      </c>
      <c r="Q3" s="3">
        <f>L7</f>
        <v>1.0266520689655199</v>
      </c>
    </row>
    <row r="4" spans="1:17" x14ac:dyDescent="0.25">
      <c r="A4" s="4">
        <v>149.99976836363601</v>
      </c>
      <c r="B4" s="3">
        <v>8.2967230000000001</v>
      </c>
      <c r="C4" s="3">
        <v>2.2694627096774198</v>
      </c>
      <c r="D4" s="3">
        <f>$B$3-B4</f>
        <v>1.0748239999999996</v>
      </c>
      <c r="E4" s="3">
        <f>INDEX(LINEST(D4:D6,C4:C6^{1}),1)</f>
        <v>0.49163676459044392</v>
      </c>
      <c r="F4" s="3">
        <f>INDEX(LINEST(D4:D6,C4:C6^{1}),2)</f>
        <v>-1.3749534725519208E-2</v>
      </c>
      <c r="G4" s="2">
        <v>150.000871344828</v>
      </c>
      <c r="H4">
        <v>100</v>
      </c>
      <c r="I4" s="3">
        <v>21.344558793103399</v>
      </c>
      <c r="J4" s="13">
        <v>8.7919943793103492</v>
      </c>
      <c r="K4" s="13">
        <v>1.48645603448276</v>
      </c>
      <c r="L4" s="16">
        <f>$J$3-J4</f>
        <v>0.71884024137931135</v>
      </c>
      <c r="M4" s="3">
        <v>14.9147989310345</v>
      </c>
      <c r="N4" s="3">
        <f>K8</f>
        <v>2.5221727931034499</v>
      </c>
      <c r="O4" s="3">
        <f>L8</f>
        <v>1.2531818965517303</v>
      </c>
      <c r="P4" s="3">
        <f>K9</f>
        <v>2.4943554137930999</v>
      </c>
      <c r="Q4" s="3">
        <f>L9</f>
        <v>1.2984596551724206</v>
      </c>
    </row>
    <row r="5" spans="1:17" x14ac:dyDescent="0.25">
      <c r="A5" s="4">
        <v>150.000136090909</v>
      </c>
      <c r="B5" s="3">
        <v>7.105156</v>
      </c>
      <c r="C5" s="3">
        <v>4.5404541935483902</v>
      </c>
      <c r="D5" s="3">
        <f t="shared" ref="D5:D6" si="0">$B$3-B5</f>
        <v>2.2663909999999996</v>
      </c>
      <c r="E5" s="14">
        <v>6</v>
      </c>
      <c r="F5" s="14">
        <f>E5*E4+F4</f>
        <v>2.9360710528171441</v>
      </c>
      <c r="G5" s="2">
        <v>149.99887717241401</v>
      </c>
      <c r="H5">
        <v>150</v>
      </c>
      <c r="I5" s="3">
        <v>12.2816280689655</v>
      </c>
      <c r="J5" s="13">
        <v>8.76204393103448</v>
      </c>
      <c r="K5" s="13">
        <v>1.4600989310344801</v>
      </c>
      <c r="L5" s="16">
        <f>$J$3-J5</f>
        <v>0.74879068965518059</v>
      </c>
      <c r="M5" s="3">
        <v>14.920378482758601</v>
      </c>
      <c r="N5" s="3">
        <f>K10</f>
        <v>3.06982417241379</v>
      </c>
      <c r="O5" s="3">
        <f>L10</f>
        <v>1.5068887586206898</v>
      </c>
      <c r="P5" s="3">
        <f>K11</f>
        <v>3.0306212068965501</v>
      </c>
      <c r="Q5" s="3">
        <f>L11</f>
        <v>1.576113896551731</v>
      </c>
    </row>
    <row r="6" spans="1:17" x14ac:dyDescent="0.25">
      <c r="A6" s="4">
        <v>150.00193363636399</v>
      </c>
      <c r="B6" s="3">
        <v>5.7084599999999996</v>
      </c>
      <c r="C6" s="3">
        <v>7.5208880967741898</v>
      </c>
      <c r="D6" s="3">
        <f t="shared" si="0"/>
        <v>3.663087</v>
      </c>
      <c r="G6" s="2">
        <v>150.00069086206901</v>
      </c>
      <c r="H6">
        <v>100</v>
      </c>
      <c r="I6" s="3">
        <v>28.774595758620698</v>
      </c>
      <c r="J6" s="13">
        <v>8.5271022758620703</v>
      </c>
      <c r="K6" s="13">
        <v>2.0074978275862101</v>
      </c>
      <c r="L6" s="16">
        <f t="shared" ref="L6:L19" si="1">$J$3-J6</f>
        <v>0.98373234482759031</v>
      </c>
      <c r="M6" s="3">
        <v>19.900221931034501</v>
      </c>
      <c r="N6" s="3">
        <f>K12</f>
        <v>3.6204518620689701</v>
      </c>
      <c r="O6" s="3">
        <f>L12</f>
        <v>1.8011402068965605</v>
      </c>
      <c r="P6" s="3">
        <f>K13</f>
        <v>3.5634181724137899</v>
      </c>
      <c r="Q6" s="3">
        <f>L13</f>
        <v>1.8502168620689705</v>
      </c>
    </row>
    <row r="7" spans="1:17" x14ac:dyDescent="0.25">
      <c r="A7" s="4">
        <v>150.00026500000001</v>
      </c>
      <c r="B7" s="3">
        <v>9.3774599999999992</v>
      </c>
      <c r="C7" s="14">
        <v>12</v>
      </c>
      <c r="D7" s="14">
        <f>C7*E4+F4</f>
        <v>5.8858916403598069</v>
      </c>
      <c r="G7" s="2">
        <v>150.000329413793</v>
      </c>
      <c r="H7">
        <v>150</v>
      </c>
      <c r="I7" s="3">
        <v>16.6033893793103</v>
      </c>
      <c r="J7" s="13">
        <v>8.4841825517241407</v>
      </c>
      <c r="K7" s="13">
        <v>1.9763996551724099</v>
      </c>
      <c r="L7" s="16">
        <f t="shared" si="1"/>
        <v>1.0266520689655199</v>
      </c>
      <c r="M7" s="3">
        <v>19.909974655172402</v>
      </c>
      <c r="N7" s="3">
        <f>K14</f>
        <v>4.1511482758620701</v>
      </c>
      <c r="O7" s="3">
        <f>L14</f>
        <v>2.0461064482758706</v>
      </c>
      <c r="P7" s="3">
        <f>K15</f>
        <v>4.0910111724137899</v>
      </c>
      <c r="Q7" s="3">
        <f>L15</f>
        <v>2.1173007586206909</v>
      </c>
    </row>
    <row r="8" spans="1:17" x14ac:dyDescent="0.25">
      <c r="A8" s="4">
        <v>199.99915381818201</v>
      </c>
      <c r="B8" s="3">
        <v>13.970107</v>
      </c>
      <c r="C8" s="14">
        <v>1.4316129032258099E-4</v>
      </c>
      <c r="D8" s="14">
        <f>C8*E9+F9</f>
        <v>3.9693077216099715E-2</v>
      </c>
      <c r="G8" s="2">
        <v>149.99963168965499</v>
      </c>
      <c r="H8">
        <v>100</v>
      </c>
      <c r="I8" s="3">
        <v>36.0156978965517</v>
      </c>
      <c r="J8" s="13">
        <v>8.2576527241379303</v>
      </c>
      <c r="K8" s="13">
        <v>2.5221727931034499</v>
      </c>
      <c r="L8" s="16">
        <f t="shared" si="1"/>
        <v>1.2531818965517303</v>
      </c>
      <c r="M8" s="3">
        <v>24.921652034482801</v>
      </c>
      <c r="N8" s="3">
        <f>K16</f>
        <v>5.1962756896551703</v>
      </c>
      <c r="O8" s="3">
        <f>L16</f>
        <v>2.5818423103448307</v>
      </c>
      <c r="P8" s="3">
        <f>K17</f>
        <v>5.14413448275862</v>
      </c>
      <c r="Q8" s="3">
        <f>L17</f>
        <v>2.6668983793103509</v>
      </c>
    </row>
    <row r="9" spans="1:17" x14ac:dyDescent="0.25">
      <c r="A9" s="4">
        <v>200.001592545455</v>
      </c>
      <c r="B9" s="3">
        <v>12.868327000000001</v>
      </c>
      <c r="C9" s="3">
        <v>2.0536415483871</v>
      </c>
      <c r="D9" s="3">
        <f>$B$8-B9</f>
        <v>1.1017799999999998</v>
      </c>
      <c r="E9" s="3">
        <f>INDEX(LINEST(D9:D11,C9:C11^{1}),1)</f>
        <v>0.51685078285366837</v>
      </c>
      <c r="F9" s="3">
        <f>INDEX(LINEST(D9:D11,C9:C11^{1}),2)</f>
        <v>3.9619084191122145E-2</v>
      </c>
      <c r="G9" s="2">
        <v>150.00050717241399</v>
      </c>
      <c r="H9">
        <v>150</v>
      </c>
      <c r="I9" s="3">
        <v>21.084177310344799</v>
      </c>
      <c r="J9" s="13">
        <v>8.21237496551724</v>
      </c>
      <c r="K9" s="13">
        <v>2.4943554137930999</v>
      </c>
      <c r="L9" s="16">
        <f t="shared" si="1"/>
        <v>1.2984596551724206</v>
      </c>
      <c r="M9" s="3">
        <v>24.933670068965501</v>
      </c>
      <c r="N9" s="3">
        <f>K18</f>
        <v>5.1511917586206897</v>
      </c>
      <c r="O9" s="3">
        <f>L18</f>
        <v>2.7550288965517309</v>
      </c>
      <c r="P9" s="3">
        <f>K19</f>
        <v>5.7278291724137897</v>
      </c>
      <c r="Q9" s="3">
        <f>L19</f>
        <v>2.8593130344827609</v>
      </c>
    </row>
    <row r="10" spans="1:17" x14ac:dyDescent="0.25">
      <c r="A10" s="4">
        <v>199.99970727272699</v>
      </c>
      <c r="B10" s="3">
        <v>11.802486999999999</v>
      </c>
      <c r="C10" s="3">
        <v>4.1197422580645204</v>
      </c>
      <c r="D10" s="3">
        <f t="shared" ref="D10:D11" si="2">$B$8-B10</f>
        <v>2.1676200000000012</v>
      </c>
      <c r="E10" s="16"/>
      <c r="F10" s="16"/>
      <c r="G10" s="2">
        <v>150.00098179310299</v>
      </c>
      <c r="H10">
        <v>100</v>
      </c>
      <c r="I10" s="3">
        <v>44.069386482758603</v>
      </c>
      <c r="J10" s="13">
        <v>8.0039458620689707</v>
      </c>
      <c r="K10" s="13">
        <v>3.06982417241379</v>
      </c>
      <c r="L10" s="16">
        <f t="shared" si="1"/>
        <v>1.5068887586206898</v>
      </c>
      <c r="M10" s="3">
        <v>29.947303931034501</v>
      </c>
      <c r="N10" s="14">
        <v>12</v>
      </c>
      <c r="O10" s="14">
        <f>N10*N12+O12</f>
        <v>6.4966688545339029</v>
      </c>
      <c r="P10" s="16"/>
      <c r="Q10" s="16"/>
    </row>
    <row r="11" spans="1:17" x14ac:dyDescent="0.25">
      <c r="A11" s="4">
        <v>200.002127909091</v>
      </c>
      <c r="B11" s="3">
        <v>10.390677999999999</v>
      </c>
      <c r="C11" s="3">
        <v>6.8477278387096803</v>
      </c>
      <c r="D11" s="3">
        <f t="shared" si="2"/>
        <v>3.5794290000000011</v>
      </c>
      <c r="G11" s="2">
        <v>149.99915341379301</v>
      </c>
      <c r="H11">
        <v>150</v>
      </c>
      <c r="I11" s="3">
        <v>25.5196732758621</v>
      </c>
      <c r="J11" s="13">
        <v>7.9347207241379296</v>
      </c>
      <c r="K11" s="13">
        <v>3.0306212068965501</v>
      </c>
      <c r="L11" s="16">
        <f t="shared" si="1"/>
        <v>1.576113896551731</v>
      </c>
      <c r="M11" s="3">
        <v>29.965348137930999</v>
      </c>
      <c r="N11" s="14">
        <v>0</v>
      </c>
      <c r="O11" s="14">
        <f>N11*N12+O12</f>
        <v>0.18155821950830386</v>
      </c>
      <c r="P11" s="16"/>
      <c r="Q11" s="16"/>
    </row>
    <row r="12" spans="1:17" x14ac:dyDescent="0.25">
      <c r="A12" s="4">
        <v>199.99775281818199</v>
      </c>
      <c r="B12" s="3">
        <v>13.866393</v>
      </c>
      <c r="C12" s="3">
        <v>1.3964516129032301E-4</v>
      </c>
      <c r="G12" s="2">
        <v>150.00084862068999</v>
      </c>
      <c r="H12">
        <v>100</v>
      </c>
      <c r="I12" s="3">
        <v>51.6751827586207</v>
      </c>
      <c r="J12" s="13">
        <v>7.7096944137931001</v>
      </c>
      <c r="K12" s="13">
        <v>3.6204518620689701</v>
      </c>
      <c r="L12" s="16">
        <f t="shared" si="1"/>
        <v>1.8011402068965605</v>
      </c>
      <c r="M12" s="3">
        <v>34.9738402413793</v>
      </c>
      <c r="N12" s="12">
        <f>INDEX(LINEST(O2:O9,N2:N9^{1}),1)</f>
        <v>0.52625921958546662</v>
      </c>
      <c r="O12" s="12">
        <f>INDEX(LINEST(N2:N9,O2:O9^{1}),2)</f>
        <v>0.18155821950830386</v>
      </c>
      <c r="P12" s="12">
        <f>INDEX(LINEST(Q2:Q9,P2:P9^{1}),1)</f>
        <v>0.50261811091437369</v>
      </c>
      <c r="Q12" s="12">
        <f>INDEX(LINEST(P2:P9,Q2:Q9^{1}),2)</f>
        <v>-7.5399524126580797E-2</v>
      </c>
    </row>
    <row r="13" spans="1:17" x14ac:dyDescent="0.25">
      <c r="A13" s="4">
        <v>249.99756845454499</v>
      </c>
      <c r="B13" s="3">
        <v>19.009053000000002</v>
      </c>
      <c r="C13" s="3">
        <v>1.15774193548387E-4</v>
      </c>
      <c r="D13" s="14">
        <f>C13*E14+F14</f>
        <v>-2.0689120047382107E-2</v>
      </c>
      <c r="G13" s="2">
        <v>150.00129965517201</v>
      </c>
      <c r="H13">
        <v>150</v>
      </c>
      <c r="I13" s="3">
        <v>29.8642189310345</v>
      </c>
      <c r="J13" s="13">
        <v>7.6606177586206901</v>
      </c>
      <c r="K13" s="13">
        <v>3.5634181724137899</v>
      </c>
      <c r="L13" s="16">
        <f t="shared" si="1"/>
        <v>1.8502168620689705</v>
      </c>
      <c r="M13" s="3">
        <v>34.9982376206897</v>
      </c>
      <c r="N13" s="3">
        <v>6</v>
      </c>
      <c r="O13" s="3">
        <f>N13*N12+O12</f>
        <v>3.3391135370211034</v>
      </c>
    </row>
    <row r="14" spans="1:17" x14ac:dyDescent="0.25">
      <c r="A14" s="4">
        <v>250.00171318181799</v>
      </c>
      <c r="B14" s="3">
        <v>18.004276000000001</v>
      </c>
      <c r="C14" s="3">
        <v>1.8549501612903201</v>
      </c>
      <c r="D14" s="3">
        <f>$B$13-B14</f>
        <v>1.0047770000000007</v>
      </c>
      <c r="E14" s="3">
        <f>INDEX(LINEST(D14:D16,C14:C16^{1}),1)</f>
        <v>0.54381480016859618</v>
      </c>
      <c r="F14" s="3">
        <f>INDEX(LINEST(D14:D16,C14:C16^{1}),2)</f>
        <v>-2.0752079767311304E-2</v>
      </c>
      <c r="G14" s="2">
        <v>150.00046144827601</v>
      </c>
      <c r="H14">
        <v>100</v>
      </c>
      <c r="I14" s="3">
        <v>59.0573176896552</v>
      </c>
      <c r="J14" s="13">
        <v>7.4647281724137899</v>
      </c>
      <c r="K14" s="13">
        <v>4.1511482758620701</v>
      </c>
      <c r="L14" s="16">
        <f t="shared" si="1"/>
        <v>2.0461064482758706</v>
      </c>
      <c r="M14" s="3">
        <v>40.031166758620699</v>
      </c>
      <c r="N14" s="5" t="s">
        <v>38</v>
      </c>
      <c r="O14" s="5">
        <f>(O13-F5)/N13+1</f>
        <v>1.0671737473673266</v>
      </c>
    </row>
    <row r="15" spans="1:17" x14ac:dyDescent="0.25">
      <c r="A15" s="4">
        <v>250.00000418181801</v>
      </c>
      <c r="B15" s="3">
        <v>17.030066999999999</v>
      </c>
      <c r="C15" s="3">
        <v>3.73130564516129</v>
      </c>
      <c r="D15" s="3">
        <f t="shared" ref="D15:D16" si="3">$B$13-B15</f>
        <v>1.9789860000000026</v>
      </c>
      <c r="E15" s="14">
        <v>6</v>
      </c>
      <c r="F15" s="14">
        <f>E15*E14+F14</f>
        <v>3.242136721244266</v>
      </c>
      <c r="G15" s="2">
        <v>149.99989479310301</v>
      </c>
      <c r="H15">
        <v>150</v>
      </c>
      <c r="I15" s="3">
        <v>34.094331862068998</v>
      </c>
      <c r="J15" s="13">
        <v>7.3935338620689697</v>
      </c>
      <c r="K15" s="13">
        <v>4.0910111724137899</v>
      </c>
      <c r="L15" s="16">
        <f t="shared" si="1"/>
        <v>2.1173007586206909</v>
      </c>
      <c r="M15" s="3">
        <v>40.053229620689699</v>
      </c>
    </row>
    <row r="16" spans="1:17" x14ac:dyDescent="0.25">
      <c r="A16" s="4">
        <v>250.003044545455</v>
      </c>
      <c r="B16" s="3">
        <v>15.631473</v>
      </c>
      <c r="C16" s="3">
        <v>6.2258523548387101</v>
      </c>
      <c r="D16" s="3">
        <f t="shared" si="3"/>
        <v>3.3775800000000018</v>
      </c>
      <c r="G16" s="2">
        <v>150.000317827586</v>
      </c>
      <c r="H16">
        <v>100</v>
      </c>
      <c r="I16" s="3">
        <v>73.588698655172394</v>
      </c>
      <c r="J16" s="13">
        <v>6.9289923103448299</v>
      </c>
      <c r="K16" s="13">
        <v>5.1962756896551703</v>
      </c>
      <c r="L16" s="16">
        <f t="shared" si="1"/>
        <v>2.5818423103448307</v>
      </c>
      <c r="M16" s="3">
        <v>50.110800103448298</v>
      </c>
    </row>
    <row r="17" spans="1:17" x14ac:dyDescent="0.25">
      <c r="A17" s="4">
        <v>249.998334090909</v>
      </c>
      <c r="B17" s="3">
        <v>19.013494999999999</v>
      </c>
      <c r="C17" s="14">
        <v>12</v>
      </c>
      <c r="D17" s="14">
        <f>C17*E14+F14</f>
        <v>6.5050255222558437</v>
      </c>
      <c r="G17" s="2">
        <v>150.00181110344801</v>
      </c>
      <c r="H17">
        <v>150</v>
      </c>
      <c r="I17" s="3">
        <v>42.730364862069003</v>
      </c>
      <c r="J17" s="13">
        <v>6.8439362413793097</v>
      </c>
      <c r="K17" s="13">
        <v>5.14413448275862</v>
      </c>
      <c r="L17" s="16">
        <f t="shared" si="1"/>
        <v>2.6668983793103509</v>
      </c>
      <c r="M17" s="3">
        <v>50.130691448275897</v>
      </c>
    </row>
    <row r="18" spans="1:17" x14ac:dyDescent="0.25">
      <c r="A18" s="4">
        <v>300.00094890909099</v>
      </c>
      <c r="B18" s="3">
        <v>24.762968000000001</v>
      </c>
      <c r="C18" s="14">
        <v>9.6838709677419393E-5</v>
      </c>
      <c r="D18" s="14">
        <f>C18*E19+F19</f>
        <v>9.8176553107169634E-2</v>
      </c>
      <c r="G18" s="2">
        <v>149.999135034483</v>
      </c>
      <c r="H18">
        <v>300</v>
      </c>
      <c r="I18" s="3">
        <v>19.384765999999999</v>
      </c>
      <c r="J18" s="13">
        <v>6.7558057241379297</v>
      </c>
      <c r="K18" s="13">
        <v>5.1511917586206897</v>
      </c>
      <c r="L18" s="16">
        <f t="shared" si="1"/>
        <v>2.7550288965517309</v>
      </c>
      <c r="M18" s="3">
        <v>50.168798172413801</v>
      </c>
    </row>
    <row r="19" spans="1:17" x14ac:dyDescent="0.25">
      <c r="A19" s="4">
        <v>300.00117054545501</v>
      </c>
      <c r="B19" s="3">
        <v>23.473032</v>
      </c>
      <c r="C19" s="3">
        <v>2.1706589354838699</v>
      </c>
      <c r="D19" s="3">
        <f>$B$18-B19</f>
        <v>1.2899360000000009</v>
      </c>
      <c r="E19" s="3">
        <f>INDEX(LINEST(D19:D21,C19:C21^{1}),1)</f>
        <v>0.55575524747672289</v>
      </c>
      <c r="F19" s="3">
        <f>INDEX(LINEST(D19:D21,C19:C21^{1}),2)</f>
        <v>9.8122734486107532E-2</v>
      </c>
      <c r="G19" s="2">
        <v>149.99926865517199</v>
      </c>
      <c r="H19">
        <v>100</v>
      </c>
      <c r="I19" s="3">
        <v>80.690210344827605</v>
      </c>
      <c r="J19" s="16">
        <v>6.6515215862068997</v>
      </c>
      <c r="K19" s="16">
        <v>5.7278291724137897</v>
      </c>
      <c r="L19" s="16">
        <f t="shared" si="1"/>
        <v>2.8593130344827609</v>
      </c>
      <c r="M19" s="3">
        <v>55.210903586206904</v>
      </c>
    </row>
    <row r="20" spans="1:17" x14ac:dyDescent="0.25">
      <c r="A20" s="4">
        <v>300.00028863636402</v>
      </c>
      <c r="B20" s="3">
        <v>22.375907999999999</v>
      </c>
      <c r="C20" s="3">
        <v>4.0719415806451602</v>
      </c>
      <c r="D20" s="3">
        <f t="shared" ref="D20:D21" si="4">$B$18-B20</f>
        <v>2.3870600000000017</v>
      </c>
      <c r="E20" s="14">
        <v>6</v>
      </c>
      <c r="F20" s="14">
        <f>E20*E19+F19</f>
        <v>3.4326542193464449</v>
      </c>
      <c r="G20" s="2">
        <v>149.99990851724101</v>
      </c>
      <c r="H20">
        <v>150</v>
      </c>
      <c r="I20" s="3">
        <v>46.893401758620698</v>
      </c>
      <c r="J20" s="16">
        <v>6.6096483103448298</v>
      </c>
      <c r="K20" s="16">
        <v>5.6874850344827603</v>
      </c>
      <c r="L20" s="16"/>
      <c r="M20" s="3">
        <v>55.2290934827586</v>
      </c>
    </row>
    <row r="21" spans="1:17" x14ac:dyDescent="0.25">
      <c r="A21" s="4">
        <v>300.00099318181799</v>
      </c>
      <c r="B21" s="3">
        <v>21.064492999999999</v>
      </c>
      <c r="C21" s="3">
        <v>6.4988046774193498</v>
      </c>
      <c r="D21" s="3">
        <f t="shared" si="4"/>
        <v>3.698475000000002</v>
      </c>
      <c r="G21" s="2">
        <v>149.99987948275901</v>
      </c>
      <c r="H21">
        <v>300</v>
      </c>
      <c r="I21" s="3">
        <v>21.265043172413801</v>
      </c>
      <c r="J21" s="16">
        <v>6.5011442758620701</v>
      </c>
      <c r="K21" s="16">
        <v>5.6852757241379299</v>
      </c>
      <c r="L21" s="16"/>
      <c r="M21" s="3">
        <v>55.264472896551702</v>
      </c>
    </row>
    <row r="22" spans="1:17" x14ac:dyDescent="0.25">
      <c r="A22" s="4">
        <v>299.999997272727</v>
      </c>
      <c r="B22" s="3">
        <v>24.762647999999999</v>
      </c>
      <c r="C22" s="14">
        <v>12</v>
      </c>
      <c r="D22" s="14">
        <f>C22*E19+F19</f>
        <v>6.7671857042067822</v>
      </c>
      <c r="G22" s="2">
        <v>150.00085817241401</v>
      </c>
      <c r="H22">
        <v>100</v>
      </c>
      <c r="I22" s="3">
        <v>88.204361724137996</v>
      </c>
      <c r="J22" s="16">
        <v>6.3638270344827603</v>
      </c>
      <c r="K22" s="16">
        <v>6.2948711034482798</v>
      </c>
      <c r="L22" s="16"/>
      <c r="M22" s="3">
        <v>60.323293689655202</v>
      </c>
    </row>
    <row r="23" spans="1:17" x14ac:dyDescent="0.25">
      <c r="A23" s="4">
        <v>350.00090718181798</v>
      </c>
      <c r="B23" s="3">
        <v>31.051947999999999</v>
      </c>
      <c r="C23" s="14">
        <v>6.3387096774193498E-5</v>
      </c>
      <c r="D23" s="14">
        <f>C23*E24+F24</f>
        <v>0.15380147454388804</v>
      </c>
      <c r="G23" s="2">
        <v>149.99980541379301</v>
      </c>
      <c r="H23">
        <v>150</v>
      </c>
      <c r="I23" s="3">
        <v>50.990574551724201</v>
      </c>
      <c r="J23" s="16">
        <v>6.3598732413793098</v>
      </c>
      <c r="K23" s="16">
        <v>6.2186291724137899</v>
      </c>
      <c r="L23" s="16"/>
      <c r="M23" s="3">
        <v>60.334934689655199</v>
      </c>
    </row>
    <row r="24" spans="1:17" x14ac:dyDescent="0.25">
      <c r="A24" s="4">
        <v>349.99930645454498</v>
      </c>
      <c r="B24" s="3">
        <v>31.082318999999998</v>
      </c>
      <c r="C24" s="5"/>
      <c r="D24" s="5"/>
      <c r="E24" s="3">
        <f>INDEX(LINEST(D25:D26,C25:C26^{1}),1)</f>
        <v>0.55837394128119355</v>
      </c>
      <c r="F24" s="3">
        <f>INDEX(LINEST(D25:D26,C25:C26^{1}),2)</f>
        <v>0.15376608084083587</v>
      </c>
      <c r="G24" s="2">
        <v>150.000816551724</v>
      </c>
      <c r="H24">
        <v>300</v>
      </c>
      <c r="I24" s="3">
        <v>23.239245620689701</v>
      </c>
      <c r="J24" s="16">
        <v>6.2425503793103498</v>
      </c>
      <c r="K24" s="16">
        <v>6.2426988275862101</v>
      </c>
      <c r="L24" s="16"/>
      <c r="M24" s="3">
        <v>60.378058172413802</v>
      </c>
    </row>
    <row r="25" spans="1:17" x14ac:dyDescent="0.25">
      <c r="A25" s="4">
        <v>350.00150645454602</v>
      </c>
      <c r="B25" s="3">
        <v>28.857875</v>
      </c>
      <c r="C25" s="3">
        <v>3.65401529032258</v>
      </c>
      <c r="D25" s="3">
        <f>$B$23-B25</f>
        <v>2.1940729999999995</v>
      </c>
      <c r="G25" s="2">
        <v>149.999856413793</v>
      </c>
      <c r="H25">
        <v>100</v>
      </c>
      <c r="I25" s="3">
        <v>95.324340793103403</v>
      </c>
      <c r="J25" s="16">
        <v>6.1387566551724104</v>
      </c>
      <c r="K25" s="16">
        <v>6.8355445862069004</v>
      </c>
      <c r="L25" s="16"/>
      <c r="M25" s="3">
        <v>65.446594931034497</v>
      </c>
    </row>
    <row r="26" spans="1:17" x14ac:dyDescent="0.25">
      <c r="A26" s="4">
        <v>350.00024154545503</v>
      </c>
      <c r="B26" s="3">
        <v>27.632655</v>
      </c>
      <c r="C26" s="3">
        <v>5.8482795806451602</v>
      </c>
      <c r="D26" s="3">
        <f>$B$23-B26</f>
        <v>3.4192929999999997</v>
      </c>
      <c r="G26" s="2">
        <v>149.99979793103401</v>
      </c>
      <c r="H26">
        <v>150</v>
      </c>
      <c r="I26" s="3">
        <v>55.153258689655203</v>
      </c>
      <c r="J26" s="16">
        <v>6.0299176206896599</v>
      </c>
      <c r="K26" s="16">
        <v>6.7539398620689601</v>
      </c>
      <c r="L26" s="16"/>
      <c r="M26" s="3">
        <v>65.459776758620706</v>
      </c>
    </row>
    <row r="27" spans="1:17" x14ac:dyDescent="0.25">
      <c r="A27" s="4">
        <v>349.99948963636399</v>
      </c>
      <c r="B27" s="3">
        <v>31.010795999999999</v>
      </c>
      <c r="C27" s="16"/>
      <c r="D27" s="16"/>
      <c r="G27" s="2">
        <v>150.000617172414</v>
      </c>
      <c r="H27">
        <v>300</v>
      </c>
      <c r="I27" s="3">
        <v>25.141086241379298</v>
      </c>
      <c r="J27" s="16">
        <v>5.9177009655172403</v>
      </c>
      <c r="K27" s="16">
        <v>6.77222948275862</v>
      </c>
      <c r="L27" s="16"/>
      <c r="M27" s="3">
        <v>65.484852793103499</v>
      </c>
    </row>
    <row r="28" spans="1:17" x14ac:dyDescent="0.25">
      <c r="A28" s="4">
        <v>399.99948945454503</v>
      </c>
      <c r="B28" s="3">
        <v>38.091712000000001</v>
      </c>
      <c r="C28" s="3">
        <v>5.4612903225806497E-5</v>
      </c>
      <c r="G28" s="2">
        <v>149.99893137930999</v>
      </c>
      <c r="H28">
        <v>100</v>
      </c>
      <c r="I28" s="3">
        <v>100</v>
      </c>
      <c r="J28" s="16">
        <v>6.0165783103448298</v>
      </c>
      <c r="K28" s="16">
        <v>6.99349327586207</v>
      </c>
      <c r="L28" s="16"/>
      <c r="M28" s="3">
        <v>67.424434310344793</v>
      </c>
    </row>
    <row r="29" spans="1:17" x14ac:dyDescent="0.25">
      <c r="A29" s="4">
        <v>400.00153418181799</v>
      </c>
      <c r="B29" s="3">
        <v>36.667316999999997</v>
      </c>
      <c r="C29" s="3">
        <v>2.2782423548387101</v>
      </c>
      <c r="D29" s="3">
        <f>$B$28-B29</f>
        <v>1.4243950000000041</v>
      </c>
      <c r="E29" s="3">
        <f>INDEX(LINEST(D29:D31,C29:C31^{1}),1)</f>
        <v>0.59043911356022083</v>
      </c>
      <c r="F29" s="3">
        <f>INDEX(LINEST(D29:D31,C29:C31^{1}),2)</f>
        <v>9.1455704637767976E-2</v>
      </c>
      <c r="G29" s="2">
        <v>150.00034368965501</v>
      </c>
      <c r="H29">
        <v>150</v>
      </c>
      <c r="I29" s="3">
        <v>59.2956745862069</v>
      </c>
      <c r="J29" s="16">
        <v>5.7022857586206896</v>
      </c>
      <c r="K29" s="16">
        <v>7.2799982413793103</v>
      </c>
      <c r="L29" s="16"/>
      <c r="M29" s="3">
        <v>70.566853620689699</v>
      </c>
    </row>
    <row r="30" spans="1:17" x14ac:dyDescent="0.25">
      <c r="A30" s="4">
        <v>400.00072681818199</v>
      </c>
      <c r="B30" s="3">
        <v>35.608688999999998</v>
      </c>
      <c r="C30" s="3">
        <v>4.0135423870967699</v>
      </c>
      <c r="D30" s="3">
        <f t="shared" ref="D30:D31" si="5">$B$28-B30</f>
        <v>2.4830230000000029</v>
      </c>
      <c r="E30" s="14">
        <v>6</v>
      </c>
      <c r="F30" s="14">
        <f>E30*E29+F29</f>
        <v>3.6340903859990932</v>
      </c>
      <c r="G30" s="2">
        <v>150.000617206897</v>
      </c>
      <c r="H30">
        <v>300</v>
      </c>
      <c r="I30" s="3">
        <v>26.979903448275898</v>
      </c>
      <c r="J30" s="16">
        <v>5.7254273448275903</v>
      </c>
      <c r="K30" s="16">
        <v>7.2915345517241397</v>
      </c>
      <c r="L30" s="16"/>
      <c r="M30" s="3">
        <v>70.601847620689696</v>
      </c>
    </row>
    <row r="31" spans="1:17" x14ac:dyDescent="0.25">
      <c r="A31" s="4">
        <v>400.00069354545502</v>
      </c>
      <c r="B31" s="3">
        <v>34.334187</v>
      </c>
      <c r="C31" s="3">
        <v>6.2252990967741901</v>
      </c>
      <c r="D31" s="3">
        <f t="shared" si="5"/>
        <v>3.7575250000000011</v>
      </c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16"/>
      <c r="M31" s="3">
        <v>0.45209227586206902</v>
      </c>
    </row>
    <row r="32" spans="1:17" x14ac:dyDescent="0.25">
      <c r="A32" s="4">
        <v>399.998540636364</v>
      </c>
      <c r="B32" s="3">
        <v>38.033830000000002</v>
      </c>
      <c r="C32" s="3">
        <v>12</v>
      </c>
      <c r="D32" s="16">
        <f>C32*E29+F29</f>
        <v>7.1767250673604188</v>
      </c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16"/>
      <c r="M32" s="3">
        <v>0.460193137931034</v>
      </c>
      <c r="N32" s="3">
        <f>K34</f>
        <v>1.73819493103448</v>
      </c>
      <c r="O32" s="3">
        <f>L34</f>
        <v>1.0670811379309981</v>
      </c>
      <c r="P32" s="3">
        <f>K35</f>
        <v>1.7007057931034499</v>
      </c>
      <c r="Q32" s="3">
        <f>L35</f>
        <v>1.0606992413793002</v>
      </c>
    </row>
    <row r="33" spans="1:17" x14ac:dyDescent="0.25">
      <c r="A33" s="4">
        <v>449.99777509090899</v>
      </c>
      <c r="B33" s="3">
        <v>45.879040000000003</v>
      </c>
      <c r="C33" s="3">
        <v>4.9193548387096802E-5</v>
      </c>
      <c r="D33" s="16"/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16"/>
      <c r="M33" s="3">
        <v>0.41916531034482801</v>
      </c>
      <c r="N33" s="3">
        <f>K36</f>
        <v>2.3471425862069002</v>
      </c>
      <c r="O33" s="3">
        <f>L36</f>
        <v>1.4584207241378984</v>
      </c>
      <c r="P33" s="3">
        <f>K37</f>
        <v>2.2883844137931</v>
      </c>
      <c r="Q33" s="3">
        <f>L37</f>
        <v>1.4409550344826982</v>
      </c>
    </row>
    <row r="34" spans="1:17" x14ac:dyDescent="0.25">
      <c r="A34" s="4">
        <v>450.00108481818199</v>
      </c>
      <c r="B34" s="3">
        <v>44.567543999999998</v>
      </c>
      <c r="C34" s="3">
        <v>2.1471725806451598</v>
      </c>
      <c r="D34" s="3">
        <f>$B$33-B34</f>
        <v>1.3114960000000053</v>
      </c>
      <c r="E34" s="3">
        <f>INDEX(LINEST(D34:D36,C34:C36^{1}),1)</f>
        <v>0.58536410306123443</v>
      </c>
      <c r="F34" s="3">
        <f>INDEX(LINEST(D34:D36,C34:C36^{1}),2)</f>
        <v>8.849143267826598E-2</v>
      </c>
      <c r="G34" s="2">
        <v>250.00036248275899</v>
      </c>
      <c r="H34">
        <v>100</v>
      </c>
      <c r="I34" s="3">
        <v>21.847644896551699</v>
      </c>
      <c r="J34" s="13">
        <v>18.138995931034501</v>
      </c>
      <c r="K34" s="13">
        <v>1.73819493103448</v>
      </c>
      <c r="L34" s="16">
        <f>$J$33-J34</f>
        <v>1.0670811379309981</v>
      </c>
      <c r="M34" s="3">
        <v>15.0411594482759</v>
      </c>
      <c r="N34" s="3">
        <f>K38</f>
        <v>2.94495248275862</v>
      </c>
      <c r="O34" s="3">
        <f>L38</f>
        <v>1.8251638620688979</v>
      </c>
      <c r="P34" s="3">
        <f>K39</f>
        <v>2.8856878965517199</v>
      </c>
      <c r="Q34" s="3">
        <f>L39</f>
        <v>1.8168378965517</v>
      </c>
    </row>
    <row r="35" spans="1:17" x14ac:dyDescent="0.25">
      <c r="A35" s="4">
        <v>449.99985863636402</v>
      </c>
      <c r="B35" s="3">
        <v>43.511259000000003</v>
      </c>
      <c r="C35" s="3">
        <v>3.7906927419354801</v>
      </c>
      <c r="D35" s="3">
        <f t="shared" ref="D35:D36" si="6">$B$33-B35</f>
        <v>2.3677810000000008</v>
      </c>
      <c r="G35" s="2">
        <v>250.00104441379301</v>
      </c>
      <c r="H35">
        <v>150</v>
      </c>
      <c r="I35" s="3">
        <v>12.603498965517201</v>
      </c>
      <c r="J35" s="13">
        <v>18.145377827586199</v>
      </c>
      <c r="K35" s="13">
        <v>1.7007057931034499</v>
      </c>
      <c r="L35" s="16">
        <f>$J$33-J35</f>
        <v>1.0606992413793002</v>
      </c>
      <c r="M35" s="3">
        <v>15.0468293448276</v>
      </c>
      <c r="N35" s="3">
        <f>K40</f>
        <v>3.5737694137931002</v>
      </c>
      <c r="O35" s="3">
        <f>L40</f>
        <v>2.2072445862068975</v>
      </c>
      <c r="P35" s="3">
        <f>K41</f>
        <v>3.5006868965517199</v>
      </c>
      <c r="Q35" s="3">
        <f>L41</f>
        <v>2.2422609655172003</v>
      </c>
    </row>
    <row r="36" spans="1:17" x14ac:dyDescent="0.25">
      <c r="A36" s="4">
        <v>449.99996390909098</v>
      </c>
      <c r="B36" s="3">
        <v>42.367474000000001</v>
      </c>
      <c r="C36" s="3">
        <v>5.89300825806452</v>
      </c>
      <c r="D36" s="3">
        <f t="shared" si="6"/>
        <v>3.511566000000002</v>
      </c>
      <c r="G36" s="2">
        <v>250.00023100000001</v>
      </c>
      <c r="H36">
        <v>100</v>
      </c>
      <c r="I36" s="3">
        <v>29.3031143103448</v>
      </c>
      <c r="J36" s="13">
        <v>17.7476563448276</v>
      </c>
      <c r="K36" s="13">
        <v>2.3471425862069002</v>
      </c>
      <c r="L36" s="16">
        <f t="shared" ref="L36:L49" si="7">$J$33-J36</f>
        <v>1.4584207241378984</v>
      </c>
      <c r="M36" s="3">
        <v>20.0793402068966</v>
      </c>
      <c r="N36" s="3">
        <f>K42</f>
        <v>4.1963598275862104</v>
      </c>
      <c r="O36" s="3">
        <f>L42</f>
        <v>2.6350626551723977</v>
      </c>
      <c r="P36" s="3">
        <f>K43</f>
        <v>4.1171668965517201</v>
      </c>
      <c r="Q36" s="3">
        <f>L43</f>
        <v>2.6780308620689972</v>
      </c>
    </row>
    <row r="37" spans="1:17" x14ac:dyDescent="0.25">
      <c r="A37" s="4">
        <v>450.00194754545402</v>
      </c>
      <c r="B37" s="3">
        <v>45.828107000000003</v>
      </c>
      <c r="G37" s="2">
        <v>250.00044258620699</v>
      </c>
      <c r="H37">
        <v>150</v>
      </c>
      <c r="I37" s="3">
        <v>16.917177655172399</v>
      </c>
      <c r="J37" s="13">
        <v>17.7651220344828</v>
      </c>
      <c r="K37" s="13">
        <v>2.2883844137931</v>
      </c>
      <c r="L37" s="16">
        <f t="shared" si="7"/>
        <v>1.4409550344826982</v>
      </c>
      <c r="M37" s="3">
        <v>20.088346724137899</v>
      </c>
      <c r="N37" s="3">
        <f>K44</f>
        <v>4.8212046206896604</v>
      </c>
      <c r="O37" s="3">
        <f>L44</f>
        <v>3.0342431034482971</v>
      </c>
      <c r="P37" s="3">
        <f>K45</f>
        <v>4.7340217931034498</v>
      </c>
      <c r="Q37" s="3">
        <f>L45</f>
        <v>3.0064564137930994</v>
      </c>
    </row>
    <row r="38" spans="1:17" x14ac:dyDescent="0.25">
      <c r="A38" s="4">
        <v>499.99910109090899</v>
      </c>
      <c r="B38" s="3">
        <v>54.623745</v>
      </c>
      <c r="C38" s="3">
        <v>5.2483870967741897E-5</v>
      </c>
      <c r="D38" s="16"/>
      <c r="G38" s="2">
        <v>250.000014724138</v>
      </c>
      <c r="H38">
        <v>100</v>
      </c>
      <c r="I38" s="3">
        <v>36.681862103448303</v>
      </c>
      <c r="J38" s="13">
        <v>17.380913206896601</v>
      </c>
      <c r="K38" s="13">
        <v>2.94495248275862</v>
      </c>
      <c r="L38" s="16">
        <f t="shared" si="7"/>
        <v>1.8251638620688979</v>
      </c>
      <c r="M38" s="3">
        <v>25.123869655172399</v>
      </c>
      <c r="N38" s="3">
        <f>K46</f>
        <v>6.0590795862068996</v>
      </c>
      <c r="O38" s="3">
        <f>L46</f>
        <v>3.7605815862068983</v>
      </c>
      <c r="P38" s="3">
        <f>K47</f>
        <v>5.9390099655172399</v>
      </c>
      <c r="Q38" s="3">
        <f>L47</f>
        <v>3.7713949655171994</v>
      </c>
    </row>
    <row r="39" spans="1:17" x14ac:dyDescent="0.25">
      <c r="A39" s="4">
        <v>499.99965036363602</v>
      </c>
      <c r="B39" s="3">
        <v>53.442424000000003</v>
      </c>
      <c r="C39" s="3">
        <v>2.0644112258064502</v>
      </c>
      <c r="D39" s="3">
        <f>$B$38-B39</f>
        <v>1.181320999999997</v>
      </c>
      <c r="E39" s="3">
        <f>INDEX(LINEST(D39:D41,C39:C41^{1}),1)</f>
        <v>0.59434790825157446</v>
      </c>
      <c r="F39" s="3">
        <f>INDEX(LINEST(D39:D41,C39:C41^{1}),2)</f>
        <v>-3.659736367797306E-2</v>
      </c>
      <c r="G39" s="2">
        <v>250.001202689655</v>
      </c>
      <c r="H39">
        <v>150</v>
      </c>
      <c r="I39" s="3">
        <v>21.277313275862099</v>
      </c>
      <c r="J39" s="13">
        <v>17.389239172413799</v>
      </c>
      <c r="K39" s="13">
        <v>2.8856878965517199</v>
      </c>
      <c r="L39" s="16">
        <f t="shared" si="7"/>
        <v>1.8168378965517</v>
      </c>
      <c r="M39" s="3">
        <v>25.126075448275898</v>
      </c>
      <c r="N39" s="3">
        <f>K48</f>
        <v>5.9064183103448302</v>
      </c>
      <c r="O39" s="3">
        <f>L48</f>
        <v>3.7283894827585993</v>
      </c>
      <c r="P39" s="3">
        <f>K49</f>
        <v>6.6646019655172397</v>
      </c>
      <c r="Q39" s="3">
        <f>L49</f>
        <v>4.2132732413792979</v>
      </c>
    </row>
    <row r="40" spans="1:17" x14ac:dyDescent="0.25">
      <c r="A40" s="4">
        <v>500.00157018181801</v>
      </c>
      <c r="B40" s="3">
        <v>52.472591000000001</v>
      </c>
      <c r="C40" s="3">
        <v>3.6538195483871001</v>
      </c>
      <c r="D40" s="3">
        <f t="shared" ref="D40:D41" si="8">$B$38-B40</f>
        <v>2.1511539999999982</v>
      </c>
      <c r="G40" s="2">
        <v>250.00159272413799</v>
      </c>
      <c r="H40">
        <v>100</v>
      </c>
      <c r="I40" s="3">
        <v>44.336526862069</v>
      </c>
      <c r="J40" s="13">
        <v>16.998832482758601</v>
      </c>
      <c r="K40" s="13">
        <v>3.5737694137931002</v>
      </c>
      <c r="L40" s="16">
        <f t="shared" si="7"/>
        <v>2.2072445862068975</v>
      </c>
      <c r="M40" s="3">
        <v>30.177956137931002</v>
      </c>
      <c r="N40" s="14">
        <v>12</v>
      </c>
      <c r="O40" s="14">
        <f>N40*N42+O42</f>
        <v>7.5511873379537207</v>
      </c>
      <c r="P40" s="16"/>
      <c r="Q40" s="16"/>
    </row>
    <row r="41" spans="1:17" x14ac:dyDescent="0.25">
      <c r="A41" s="4">
        <v>500.00082109090903</v>
      </c>
      <c r="B41" s="3">
        <v>51.281956999999998</v>
      </c>
      <c r="C41" s="3">
        <v>5.6960519999999999</v>
      </c>
      <c r="D41" s="3">
        <f t="shared" si="8"/>
        <v>3.3417880000000011</v>
      </c>
      <c r="G41" s="2">
        <v>250.000871344828</v>
      </c>
      <c r="H41">
        <v>150</v>
      </c>
      <c r="I41" s="3">
        <v>25.673231206896499</v>
      </c>
      <c r="J41" s="13">
        <v>16.963816103448298</v>
      </c>
      <c r="K41" s="13">
        <v>3.5006868965517199</v>
      </c>
      <c r="L41" s="16">
        <f t="shared" si="7"/>
        <v>2.2422609655172003</v>
      </c>
      <c r="M41" s="3">
        <v>30.193371965517201</v>
      </c>
      <c r="N41" s="14">
        <v>0</v>
      </c>
      <c r="O41" s="14">
        <f>N41*N42+O42</f>
        <v>-2.990129091438698E-2</v>
      </c>
      <c r="P41" s="16"/>
      <c r="Q41" s="16"/>
    </row>
    <row r="42" spans="1:17" x14ac:dyDescent="0.25">
      <c r="G42" s="2">
        <v>250.00095441379301</v>
      </c>
      <c r="H42">
        <v>100</v>
      </c>
      <c r="I42" s="3">
        <v>51.856796103448303</v>
      </c>
      <c r="J42" s="13">
        <v>16.571014413793101</v>
      </c>
      <c r="K42" s="13">
        <v>4.1963598275862104</v>
      </c>
      <c r="L42" s="16">
        <f t="shared" si="7"/>
        <v>2.6350626551723977</v>
      </c>
      <c r="M42" s="3">
        <v>35.247853655172399</v>
      </c>
      <c r="N42" s="12">
        <f>INDEX(LINEST(O32:O39,N32:N39^{1}),1)</f>
        <v>0.63175738573900897</v>
      </c>
      <c r="O42" s="12">
        <f>INDEX(LINEST(O32:O39,N32:N39^{1}),2)</f>
        <v>-2.990129091438698E-2</v>
      </c>
      <c r="P42" s="12">
        <f>INDEX(LINEST(Q32:Q39,P32:P39^{1}),1)</f>
        <v>0.6364758056147175</v>
      </c>
      <c r="Q42" s="12">
        <f>INDEX(LINEST(Q32:Q39,P32:P39^{1}),2)</f>
        <v>-3.6606666461738158E-3</v>
      </c>
    </row>
    <row r="43" spans="1:17" x14ac:dyDescent="0.25">
      <c r="G43" s="2">
        <v>249.99999737931</v>
      </c>
      <c r="H43">
        <v>150</v>
      </c>
      <c r="I43" s="3">
        <v>30.110902344827601</v>
      </c>
      <c r="J43" s="13">
        <v>16.528046206896502</v>
      </c>
      <c r="K43" s="13">
        <v>4.1171668965517201</v>
      </c>
      <c r="L43" s="16">
        <f t="shared" si="7"/>
        <v>2.6780308620689972</v>
      </c>
      <c r="M43" s="3">
        <v>35.261036862068998</v>
      </c>
      <c r="N43" s="3">
        <v>6</v>
      </c>
      <c r="O43" s="3">
        <f>N43*N42+O42</f>
        <v>3.7606430235196666</v>
      </c>
    </row>
    <row r="44" spans="1:17" x14ac:dyDescent="0.25">
      <c r="G44" s="2">
        <v>250.00049558620699</v>
      </c>
      <c r="H44">
        <v>100</v>
      </c>
      <c r="I44" s="3">
        <v>59.4345075172414</v>
      </c>
      <c r="J44" s="13">
        <v>16.171833965517202</v>
      </c>
      <c r="K44" s="13">
        <v>4.8212046206896604</v>
      </c>
      <c r="L44" s="16">
        <f t="shared" si="7"/>
        <v>3.0342431034482971</v>
      </c>
      <c r="M44" s="3">
        <v>40.315175448275902</v>
      </c>
      <c r="N44" s="5" t="s">
        <v>38</v>
      </c>
      <c r="O44" s="5">
        <f>(O43-F15)/N43+1</f>
        <v>1.0864177170459002</v>
      </c>
    </row>
    <row r="45" spans="1:17" x14ac:dyDescent="0.25">
      <c r="G45" s="2">
        <v>249.99877303448301</v>
      </c>
      <c r="H45">
        <v>150</v>
      </c>
      <c r="I45" s="3">
        <v>34.524990103448303</v>
      </c>
      <c r="J45" s="13">
        <v>16.199620655172399</v>
      </c>
      <c r="K45" s="13">
        <v>4.7340217931034498</v>
      </c>
      <c r="L45" s="16">
        <f t="shared" si="7"/>
        <v>3.0064564137930994</v>
      </c>
      <c r="M45" s="3">
        <v>40.323269586206898</v>
      </c>
    </row>
    <row r="46" spans="1:17" x14ac:dyDescent="0.25">
      <c r="G46" s="2">
        <v>250.00091606896601</v>
      </c>
      <c r="H46">
        <v>100</v>
      </c>
      <c r="I46" s="3">
        <v>74.563317103448298</v>
      </c>
      <c r="J46" s="13">
        <v>15.4454954827586</v>
      </c>
      <c r="K46" s="13">
        <v>6.0590795862068996</v>
      </c>
      <c r="L46" s="16">
        <f t="shared" si="7"/>
        <v>3.7605815862068983</v>
      </c>
      <c r="M46" s="3">
        <v>50.386459965517297</v>
      </c>
    </row>
    <row r="47" spans="1:17" x14ac:dyDescent="0.25">
      <c r="G47" s="2">
        <v>250.00064458620699</v>
      </c>
      <c r="H47">
        <v>150</v>
      </c>
      <c r="I47" s="3">
        <v>43.787559137930998</v>
      </c>
      <c r="J47" s="13">
        <v>15.434682103448299</v>
      </c>
      <c r="K47" s="13">
        <v>5.9390099655172399</v>
      </c>
      <c r="L47" s="16">
        <f t="shared" si="7"/>
        <v>3.7713949655171994</v>
      </c>
      <c r="M47" s="3">
        <v>50.028182862069002</v>
      </c>
    </row>
    <row r="48" spans="1:17" x14ac:dyDescent="0.25">
      <c r="G48" s="2">
        <v>250.00097065517201</v>
      </c>
      <c r="H48">
        <v>300</v>
      </c>
      <c r="I48" s="3">
        <v>20.385450275862102</v>
      </c>
      <c r="J48" s="13">
        <v>15.477687586206899</v>
      </c>
      <c r="K48" s="13">
        <v>5.9064183103448302</v>
      </c>
      <c r="L48" s="16">
        <f t="shared" si="7"/>
        <v>3.7283894827585993</v>
      </c>
      <c r="M48" s="3">
        <v>49.5941119655172</v>
      </c>
      <c r="N48" s="16"/>
      <c r="O48" s="16"/>
      <c r="P48" s="16"/>
      <c r="Q48" s="16"/>
    </row>
    <row r="49" spans="7:21" x14ac:dyDescent="0.25">
      <c r="G49" s="2">
        <v>250.00037727586201</v>
      </c>
      <c r="H49">
        <v>100</v>
      </c>
      <c r="I49" s="3">
        <v>84.7685907931034</v>
      </c>
      <c r="J49" s="16">
        <v>14.992803827586201</v>
      </c>
      <c r="K49" s="16">
        <v>6.6646019655172397</v>
      </c>
      <c r="L49" s="16">
        <f t="shared" si="7"/>
        <v>4.2132732413792979</v>
      </c>
      <c r="M49" s="3">
        <v>54.458620482758597</v>
      </c>
    </row>
    <row r="50" spans="7:21" x14ac:dyDescent="0.25">
      <c r="G50" s="2">
        <v>250.00111444827601</v>
      </c>
      <c r="H50">
        <v>150</v>
      </c>
      <c r="I50" s="3">
        <v>49.323377586206902</v>
      </c>
      <c r="J50" s="16">
        <v>14.9880578275862</v>
      </c>
      <c r="K50" s="16">
        <v>6.5742854482758597</v>
      </c>
      <c r="L50" s="16"/>
      <c r="M50" s="3">
        <v>54.478990620689601</v>
      </c>
    </row>
    <row r="51" spans="7:21" x14ac:dyDescent="0.25">
      <c r="G51" s="2">
        <v>250.00075234482799</v>
      </c>
      <c r="H51">
        <v>300</v>
      </c>
      <c r="I51" s="3">
        <v>22.453086793103399</v>
      </c>
      <c r="J51" s="16">
        <v>15.049553931034501</v>
      </c>
      <c r="K51" s="16">
        <v>6.5054594482758601</v>
      </c>
      <c r="L51" s="16"/>
      <c r="M51" s="3">
        <v>54.534334137930998</v>
      </c>
    </row>
    <row r="52" spans="7:21" x14ac:dyDescent="0.25">
      <c r="G52" s="2">
        <v>250.00084558620699</v>
      </c>
      <c r="H52">
        <v>100</v>
      </c>
      <c r="I52" s="3">
        <v>92.351938517241393</v>
      </c>
      <c r="J52" s="16">
        <v>14.780167620689699</v>
      </c>
      <c r="K52" s="16">
        <v>7.3106722758620704</v>
      </c>
      <c r="L52" s="16"/>
      <c r="M52" s="3">
        <v>59.555169241379303</v>
      </c>
    </row>
    <row r="53" spans="7:21" x14ac:dyDescent="0.25">
      <c r="G53" s="2">
        <v>250.00022786206901</v>
      </c>
      <c r="H53">
        <v>150</v>
      </c>
      <c r="I53" s="3">
        <v>53.553357655172398</v>
      </c>
      <c r="J53" s="16">
        <v>14.627504241379301</v>
      </c>
      <c r="K53" s="16">
        <v>7.17566317241379</v>
      </c>
      <c r="L53" s="16"/>
      <c r="M53" s="3">
        <v>59.594762862068997</v>
      </c>
    </row>
    <row r="54" spans="7:21" x14ac:dyDescent="0.25">
      <c r="G54" s="2">
        <v>250.000290482759</v>
      </c>
      <c r="H54">
        <v>300</v>
      </c>
      <c r="I54" s="3">
        <v>24.520732517241399</v>
      </c>
      <c r="J54" s="16">
        <v>14.7628885517241</v>
      </c>
      <c r="K54" s="16">
        <v>7.1440599999999996</v>
      </c>
      <c r="L54" s="16"/>
      <c r="M54" s="3">
        <v>59.648270310344799</v>
      </c>
    </row>
    <row r="55" spans="7:21" x14ac:dyDescent="0.25">
      <c r="G55" s="2">
        <v>250.01591537931</v>
      </c>
      <c r="H55">
        <v>100</v>
      </c>
      <c r="I55" s="3">
        <v>100</v>
      </c>
      <c r="J55" s="16">
        <v>14.2565028965517</v>
      </c>
      <c r="K55" s="16">
        <v>7.9662724137931002</v>
      </c>
      <c r="L55" s="16"/>
      <c r="M55" s="3">
        <v>63.679779413793099</v>
      </c>
    </row>
    <row r="56" spans="7:21" x14ac:dyDescent="0.25">
      <c r="G56" s="2">
        <v>250.00083555172401</v>
      </c>
      <c r="H56">
        <v>300</v>
      </c>
      <c r="I56" s="3">
        <v>26.420519896551699</v>
      </c>
      <c r="J56" s="16">
        <v>14.3118626896552</v>
      </c>
      <c r="K56" s="16">
        <v>7.7527742758620697</v>
      </c>
      <c r="L56" s="16"/>
      <c r="M56" s="3">
        <v>64.742661448275896</v>
      </c>
    </row>
    <row r="57" spans="7:21" x14ac:dyDescent="0.25">
      <c r="G57" s="2">
        <v>249.99068689655201</v>
      </c>
      <c r="H57">
        <v>100</v>
      </c>
      <c r="I57" s="3">
        <v>100</v>
      </c>
      <c r="J57" s="16">
        <v>14.124502275862101</v>
      </c>
      <c r="K57" s="16">
        <v>7.9725340344827602</v>
      </c>
      <c r="L57" s="16"/>
      <c r="M57" s="3">
        <v>64.802179896551706</v>
      </c>
    </row>
    <row r="58" spans="7:21" x14ac:dyDescent="0.25">
      <c r="G58" s="2">
        <v>250.00066444827601</v>
      </c>
      <c r="H58">
        <v>150</v>
      </c>
      <c r="I58" s="3">
        <v>62.124097344827597</v>
      </c>
      <c r="J58" s="16">
        <v>13.923659310344799</v>
      </c>
      <c r="K58" s="16">
        <v>8.4181146206896607</v>
      </c>
      <c r="L58" s="16"/>
      <c r="M58" s="3">
        <v>69.827176379310302</v>
      </c>
    </row>
    <row r="59" spans="7:21" x14ac:dyDescent="0.25">
      <c r="G59" s="2">
        <v>250.00285865517199</v>
      </c>
      <c r="H59">
        <v>300</v>
      </c>
      <c r="I59" s="3">
        <v>28.3976004137931</v>
      </c>
      <c r="J59" s="16">
        <v>13.871459482758601</v>
      </c>
      <c r="K59" s="16">
        <v>8.3712288275862097</v>
      </c>
      <c r="L59" s="16"/>
      <c r="M59" s="3">
        <v>69.886413965517207</v>
      </c>
    </row>
    <row r="60" spans="7:21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16"/>
      <c r="M60" s="3">
        <v>0.42175965517241398</v>
      </c>
    </row>
    <row r="61" spans="7:21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16"/>
      <c r="M61" s="3">
        <v>0.41439151724137901</v>
      </c>
    </row>
    <row r="62" spans="7:21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16"/>
      <c r="M62" s="3">
        <v>0.37952958620689697</v>
      </c>
      <c r="T62" s="3">
        <v>1.1299999999999999</v>
      </c>
    </row>
    <row r="63" spans="7:21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16"/>
      <c r="M63" s="3">
        <v>14.9383836206897</v>
      </c>
      <c r="N63" s="3">
        <f>K65</f>
        <v>2.55105386206897</v>
      </c>
      <c r="O63" s="3">
        <f>L65</f>
        <v>1.7834736551723971</v>
      </c>
      <c r="P63" s="3">
        <f>K66</f>
        <v>2.48376113793103</v>
      </c>
      <c r="Q63" s="3">
        <f>L66</f>
        <v>1.7313594827585987</v>
      </c>
      <c r="S63" s="3">
        <v>2.55105386206897</v>
      </c>
      <c r="T63" s="3">
        <f>S63*$T$62</f>
        <v>2.8826908641379356</v>
      </c>
      <c r="U63" s="3">
        <v>1.7834736551723971</v>
      </c>
    </row>
    <row r="64" spans="7:21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16"/>
      <c r="M64" s="3">
        <v>14.840301551724099</v>
      </c>
      <c r="N64" s="3">
        <f>K67</f>
        <v>3.22575193103448</v>
      </c>
      <c r="O64" s="3">
        <f>L67</f>
        <v>2.206200379310399</v>
      </c>
      <c r="P64" s="3">
        <f>K69</f>
        <v>3.8020964827586199</v>
      </c>
      <c r="Q64" s="3">
        <f>L69</f>
        <v>2.6636932413792991</v>
      </c>
      <c r="S64" s="3">
        <v>3.22575193103448</v>
      </c>
      <c r="T64" s="3">
        <f t="shared" ref="T64:T68" si="9">S64*$T$62</f>
        <v>3.6450996820689618</v>
      </c>
      <c r="U64" s="3">
        <v>2.206200379310399</v>
      </c>
    </row>
    <row r="65" spans="7:21" x14ac:dyDescent="0.25">
      <c r="G65" s="2">
        <v>300.00007896551699</v>
      </c>
      <c r="H65">
        <v>100</v>
      </c>
      <c r="I65" s="3">
        <v>30.307935241379301</v>
      </c>
      <c r="J65" s="13">
        <v>23.071891620689701</v>
      </c>
      <c r="K65" s="13">
        <v>2.55105386206897</v>
      </c>
      <c r="L65" s="16">
        <f>$J$62-J65</f>
        <v>1.7834736551723971</v>
      </c>
      <c r="M65" s="3">
        <v>19.8134157586207</v>
      </c>
      <c r="N65" s="3">
        <f>K68</f>
        <v>3.8925167586206899</v>
      </c>
      <c r="O65" s="3">
        <f>L68</f>
        <v>2.7717953448275985</v>
      </c>
      <c r="P65" s="3">
        <f>K71</f>
        <v>4.4639831724137897</v>
      </c>
      <c r="Q65" s="3">
        <f>L71</f>
        <v>3.1115976896551985</v>
      </c>
      <c r="S65" s="3">
        <v>3.8925167586206899</v>
      </c>
      <c r="T65" s="3">
        <f t="shared" si="9"/>
        <v>4.3985439372413788</v>
      </c>
      <c r="U65" s="3">
        <v>2.7717953448275985</v>
      </c>
    </row>
    <row r="66" spans="7:21" x14ac:dyDescent="0.25">
      <c r="G66" s="2">
        <v>300.00018937930997</v>
      </c>
      <c r="H66">
        <v>150</v>
      </c>
      <c r="I66" s="3">
        <v>17.6329549655172</v>
      </c>
      <c r="J66" s="13">
        <v>23.1240057931035</v>
      </c>
      <c r="K66" s="13">
        <v>2.48376113793103</v>
      </c>
      <c r="L66" s="16">
        <f>$J$62-J66</f>
        <v>1.7313594827585987</v>
      </c>
      <c r="M66" s="3">
        <v>19.810287517241399</v>
      </c>
      <c r="N66" s="3">
        <f>K70</f>
        <v>4.5788735517241399</v>
      </c>
      <c r="O66" s="3">
        <f>L70</f>
        <v>3.2418074137930972</v>
      </c>
      <c r="P66" s="3">
        <f>K73</f>
        <v>5.1480460344827597</v>
      </c>
      <c r="Q66" s="3">
        <f>L73</f>
        <v>3.6014382758620975</v>
      </c>
      <c r="S66" s="3">
        <v>4.5788735517241399</v>
      </c>
      <c r="T66" s="3">
        <f t="shared" si="9"/>
        <v>5.1741271134482778</v>
      </c>
      <c r="U66" s="3">
        <v>3.2418074137930972</v>
      </c>
    </row>
    <row r="67" spans="7:21" x14ac:dyDescent="0.25">
      <c r="G67" s="2">
        <v>300.00039141379301</v>
      </c>
      <c r="H67">
        <v>100</v>
      </c>
      <c r="I67" s="3">
        <v>38.223450413793103</v>
      </c>
      <c r="J67" s="13">
        <v>22.649164896551699</v>
      </c>
      <c r="K67" s="13">
        <v>3.22575193103448</v>
      </c>
      <c r="L67" s="16">
        <f t="shared" ref="L67:L76" si="10">$J$62-J67</f>
        <v>2.206200379310399</v>
      </c>
      <c r="M67" s="3">
        <v>24.793533241379301</v>
      </c>
      <c r="N67" s="3">
        <f>K72</f>
        <v>5.2750707241379304</v>
      </c>
      <c r="O67" s="3">
        <f>L72</f>
        <v>3.6959996551723968</v>
      </c>
      <c r="P67" s="3">
        <f>K75</f>
        <v>6.4514212758620699</v>
      </c>
      <c r="Q67" s="3">
        <f>L75</f>
        <v>4.4858973103448996</v>
      </c>
      <c r="S67" s="3">
        <v>5.2750707241379304</v>
      </c>
      <c r="T67" s="3">
        <f t="shared" si="9"/>
        <v>5.9608299182758611</v>
      </c>
      <c r="U67" s="3">
        <v>3.6959996551723968</v>
      </c>
    </row>
    <row r="68" spans="7:21" x14ac:dyDescent="0.25">
      <c r="G68" s="2">
        <v>300.00060610344798</v>
      </c>
      <c r="H68">
        <v>100</v>
      </c>
      <c r="I68" s="3">
        <v>45.985934034482803</v>
      </c>
      <c r="J68" s="13">
        <v>22.0835699310345</v>
      </c>
      <c r="K68" s="13">
        <v>3.8925167586206899</v>
      </c>
      <c r="L68" s="16">
        <f t="shared" si="10"/>
        <v>2.7717953448275985</v>
      </c>
      <c r="M68" s="3">
        <v>29.832125344827599</v>
      </c>
      <c r="N68" s="3">
        <f>K74</f>
        <v>6.6489269310344801</v>
      </c>
      <c r="O68" s="3">
        <f>L74</f>
        <v>4.652355</v>
      </c>
      <c r="S68" s="3">
        <v>6.6489269310344801</v>
      </c>
      <c r="T68" s="3">
        <f t="shared" si="9"/>
        <v>7.513287432068962</v>
      </c>
      <c r="U68" s="3">
        <v>4.652355</v>
      </c>
    </row>
    <row r="69" spans="7:21" x14ac:dyDescent="0.25">
      <c r="G69" s="2">
        <v>300.00166172413799</v>
      </c>
      <c r="H69">
        <v>150</v>
      </c>
      <c r="I69" s="3">
        <v>26.748561137930999</v>
      </c>
      <c r="J69" s="13">
        <v>22.191672034482799</v>
      </c>
      <c r="K69" s="13">
        <v>3.8020964827586199</v>
      </c>
      <c r="L69" s="16">
        <f t="shared" si="10"/>
        <v>2.6636932413792991</v>
      </c>
      <c r="M69" s="3">
        <v>29.8235303103448</v>
      </c>
    </row>
    <row r="70" spans="7:21" x14ac:dyDescent="0.25">
      <c r="G70" s="2">
        <v>300.000295827586</v>
      </c>
      <c r="H70">
        <v>100</v>
      </c>
      <c r="I70" s="3">
        <v>53.918485034482799</v>
      </c>
      <c r="J70" s="13">
        <v>21.613557862069001</v>
      </c>
      <c r="K70" s="13">
        <v>4.5788735517241399</v>
      </c>
      <c r="L70" s="16">
        <f t="shared" si="10"/>
        <v>3.2418074137930972</v>
      </c>
      <c r="M70" s="3">
        <v>34.835335689655203</v>
      </c>
      <c r="N70" s="14">
        <v>12</v>
      </c>
      <c r="O70" s="14">
        <f>N70*$N$72+O72</f>
        <v>8.4385744469696817</v>
      </c>
      <c r="P70" s="16">
        <v>12.71</v>
      </c>
      <c r="Q70" s="16">
        <f>P70*$P$72+Q72</f>
        <v>8.8417446944243281</v>
      </c>
    </row>
    <row r="71" spans="7:21" x14ac:dyDescent="0.25">
      <c r="G71" s="2">
        <v>300.00092610344802</v>
      </c>
      <c r="H71">
        <v>150</v>
      </c>
      <c r="I71" s="3">
        <v>31.291361896551699</v>
      </c>
      <c r="J71" s="13">
        <v>21.7437675862069</v>
      </c>
      <c r="K71" s="13">
        <v>4.4639831724137897</v>
      </c>
      <c r="L71" s="16">
        <f t="shared" si="10"/>
        <v>3.1115976896551985</v>
      </c>
      <c r="M71" s="3">
        <v>34.851560068965497</v>
      </c>
      <c r="N71" s="14">
        <v>0</v>
      </c>
      <c r="O71" s="14">
        <f>N71*$N$72+O72</f>
        <v>-1.388737854858535E-2</v>
      </c>
      <c r="P71" s="16">
        <v>0</v>
      </c>
      <c r="Q71" s="16">
        <f>P71*$P$72+Q72</f>
        <v>1.438533395921926E-2</v>
      </c>
    </row>
    <row r="72" spans="7:21" x14ac:dyDescent="0.25">
      <c r="G72" s="2">
        <v>300.00062296551698</v>
      </c>
      <c r="H72">
        <v>100</v>
      </c>
      <c r="I72" s="3">
        <v>61.7800079655172</v>
      </c>
      <c r="J72" s="13">
        <v>21.159365620689702</v>
      </c>
      <c r="K72" s="13">
        <v>5.2750707241379304</v>
      </c>
      <c r="L72" s="16">
        <f t="shared" si="10"/>
        <v>3.6959996551723968</v>
      </c>
      <c r="M72" s="3">
        <v>39.874262137930998</v>
      </c>
      <c r="N72" s="12">
        <f>INDEX(LINEST(O63:O68,N63:N68^{1}),1)</f>
        <v>0.70437181879318889</v>
      </c>
      <c r="O72" s="12">
        <f>INDEX(LINEST(O63:O68,N63:N68^{1}),2)</f>
        <v>-1.388737854858535E-2</v>
      </c>
      <c r="P72" s="12">
        <f>INDEX(LINEST(Q63:Q67,P63:P67^{1}),1)</f>
        <v>0.69452079940716827</v>
      </c>
      <c r="Q72" s="12">
        <f>INDEX(LINEST(Q63:Q67,P63:P67^{1}),2)</f>
        <v>1.438533395921926E-2</v>
      </c>
      <c r="T72" s="12">
        <f>INDEX(LINEST(U63:U68,T63:T68^{1}),1)</f>
        <v>0.6233378927373352</v>
      </c>
      <c r="U72" s="12">
        <f>INDEX(LINEST(U63:U68,T63:T68^{1}),2)</f>
        <v>-1.3887378548584461E-2</v>
      </c>
    </row>
    <row r="73" spans="7:21" x14ac:dyDescent="0.25">
      <c r="G73" s="2">
        <v>300.00071244827598</v>
      </c>
      <c r="H73">
        <v>150</v>
      </c>
      <c r="I73" s="3">
        <v>35.952434379310297</v>
      </c>
      <c r="J73" s="13">
        <v>21.253927000000001</v>
      </c>
      <c r="K73" s="13">
        <v>5.1480460344827597</v>
      </c>
      <c r="L73" s="16">
        <f t="shared" si="10"/>
        <v>3.6014382758620975</v>
      </c>
      <c r="M73" s="3">
        <v>39.889899931034499</v>
      </c>
      <c r="N73" s="3">
        <v>6</v>
      </c>
      <c r="O73" s="3">
        <f>N73*N72+O72</f>
        <v>4.2123435342105484</v>
      </c>
      <c r="T73" s="3">
        <v>6</v>
      </c>
      <c r="U73" s="3">
        <f>T73*T72+U72</f>
        <v>3.7261399778754267</v>
      </c>
    </row>
    <row r="74" spans="7:21" x14ac:dyDescent="0.25">
      <c r="G74" s="2">
        <v>300.00042096551698</v>
      </c>
      <c r="H74">
        <v>100</v>
      </c>
      <c r="I74" s="3">
        <v>77.457400000000007</v>
      </c>
      <c r="J74" s="13">
        <v>20.203010275862098</v>
      </c>
      <c r="K74" s="13">
        <v>6.6489269310344801</v>
      </c>
      <c r="L74" s="16">
        <f t="shared" si="10"/>
        <v>4.652355</v>
      </c>
      <c r="M74" s="3">
        <v>49.926456620689599</v>
      </c>
      <c r="N74" s="5" t="s">
        <v>38</v>
      </c>
      <c r="O74" s="5">
        <f>(O73-F20)/E20+1</f>
        <v>1.1299482191440173</v>
      </c>
      <c r="T74" s="5" t="s">
        <v>38</v>
      </c>
      <c r="U74" s="5">
        <f>(U73-F20)/E20+1</f>
        <v>1.0489142930881636</v>
      </c>
    </row>
    <row r="75" spans="7:21" x14ac:dyDescent="0.25">
      <c r="G75" s="2">
        <v>300.00093768965502</v>
      </c>
      <c r="H75">
        <v>150</v>
      </c>
      <c r="I75" s="3">
        <v>44.7998174137931</v>
      </c>
      <c r="J75" s="13">
        <v>20.369467965517199</v>
      </c>
      <c r="K75" s="13">
        <v>6.4514212758620699</v>
      </c>
      <c r="L75" s="16">
        <f t="shared" si="10"/>
        <v>4.4858973103448996</v>
      </c>
      <c r="M75" s="3">
        <v>49.948856206896501</v>
      </c>
    </row>
    <row r="76" spans="7:21" x14ac:dyDescent="0.25">
      <c r="G76" s="2">
        <v>299.99891934482798</v>
      </c>
      <c r="H76">
        <v>300</v>
      </c>
      <c r="I76" s="3">
        <v>20.3831535172414</v>
      </c>
      <c r="J76" s="13">
        <v>20.5430314827586</v>
      </c>
      <c r="K76" s="13">
        <v>6.3390989655172403</v>
      </c>
      <c r="L76" s="16">
        <f t="shared" si="10"/>
        <v>4.3123337931034982</v>
      </c>
      <c r="M76" s="3">
        <v>49.979152517241403</v>
      </c>
    </row>
    <row r="77" spans="7:21" x14ac:dyDescent="0.25">
      <c r="G77" s="2">
        <v>300.00157331034501</v>
      </c>
      <c r="H77">
        <v>100</v>
      </c>
      <c r="I77" s="3">
        <v>84.704807793103399</v>
      </c>
      <c r="J77" s="16">
        <v>19.759097896551701</v>
      </c>
      <c r="K77" s="16">
        <v>7.3136992068965503</v>
      </c>
      <c r="L77" s="16"/>
    </row>
    <row r="78" spans="7:21" x14ac:dyDescent="0.25">
      <c r="G78" s="2">
        <v>300.00164479310399</v>
      </c>
      <c r="H78">
        <v>150</v>
      </c>
      <c r="I78" s="3">
        <v>49.076401482758598</v>
      </c>
      <c r="J78" s="16">
        <v>19.937691379310301</v>
      </c>
      <c r="K78" s="16">
        <v>7.1165754827586198</v>
      </c>
      <c r="L78" s="16"/>
    </row>
    <row r="79" spans="7:21" x14ac:dyDescent="0.25">
      <c r="G79" s="2">
        <v>300.00162058620703</v>
      </c>
      <c r="H79">
        <v>300</v>
      </c>
      <c r="I79" s="3">
        <v>22.399913275862101</v>
      </c>
      <c r="J79" s="16">
        <v>20.114397827586199</v>
      </c>
      <c r="K79" s="16">
        <v>7.0112244482758603</v>
      </c>
      <c r="L79" s="16"/>
    </row>
    <row r="80" spans="7:21" x14ac:dyDescent="0.25">
      <c r="G80" s="2">
        <v>299.99886665517198</v>
      </c>
      <c r="H80">
        <v>100</v>
      </c>
      <c r="I80" s="3">
        <v>91.939679172413804</v>
      </c>
      <c r="J80" s="16">
        <v>19.267897551724101</v>
      </c>
      <c r="K80" s="16">
        <v>7.9771379655172403</v>
      </c>
      <c r="L80" s="16"/>
      <c r="N80" s="16"/>
      <c r="O80" s="16"/>
      <c r="P80" s="16"/>
      <c r="Q80" s="16"/>
    </row>
    <row r="81" spans="7:17" x14ac:dyDescent="0.25">
      <c r="G81" s="2">
        <v>300.00186358620698</v>
      </c>
      <c r="H81">
        <v>150</v>
      </c>
      <c r="I81" s="3">
        <v>53.457993620689699</v>
      </c>
      <c r="J81" s="16">
        <v>19.4714504137931</v>
      </c>
      <c r="K81" s="16">
        <v>7.7923962068965498</v>
      </c>
      <c r="L81" s="16"/>
    </row>
    <row r="82" spans="7:17" x14ac:dyDescent="0.25">
      <c r="G82" s="2">
        <v>300.00092079310298</v>
      </c>
      <c r="H82">
        <v>300</v>
      </c>
      <c r="I82" s="3">
        <v>24.455067413793099</v>
      </c>
      <c r="J82" s="16">
        <v>19.6333827931035</v>
      </c>
      <c r="K82" s="16">
        <v>7.7018005517241397</v>
      </c>
      <c r="L82" s="16"/>
    </row>
    <row r="83" spans="7:17" x14ac:dyDescent="0.25">
      <c r="G83" s="2">
        <v>300.00327382758599</v>
      </c>
      <c r="H83">
        <v>100</v>
      </c>
      <c r="I83" s="3">
        <v>99.928473137930993</v>
      </c>
      <c r="J83" s="16">
        <v>18.778526586206901</v>
      </c>
      <c r="K83" s="16">
        <v>8.5904593103448299</v>
      </c>
      <c r="L83" s="16"/>
    </row>
    <row r="84" spans="7:17" x14ac:dyDescent="0.25">
      <c r="G84" s="2">
        <v>300.00017268965502</v>
      </c>
      <c r="H84">
        <v>150</v>
      </c>
      <c r="I84" s="3">
        <v>57.892998655172399</v>
      </c>
      <c r="J84" s="16">
        <v>18.900569000000001</v>
      </c>
      <c r="K84" s="16">
        <v>8.4833863793103497</v>
      </c>
      <c r="L84" s="16"/>
    </row>
    <row r="85" spans="7:17" x14ac:dyDescent="0.25">
      <c r="G85" s="2">
        <v>300.00067658620702</v>
      </c>
      <c r="H85">
        <v>300</v>
      </c>
      <c r="I85" s="3">
        <v>26.4363733793103</v>
      </c>
      <c r="J85" s="16">
        <v>19.145864206896601</v>
      </c>
      <c r="K85" s="16">
        <v>8.3646054827586198</v>
      </c>
      <c r="L85" s="16"/>
    </row>
    <row r="86" spans="7:17" x14ac:dyDescent="0.25">
      <c r="G86" s="2">
        <v>300.00342527586201</v>
      </c>
      <c r="H86">
        <v>100</v>
      </c>
      <c r="I86" s="3">
        <v>100</v>
      </c>
      <c r="J86" s="16">
        <v>19</v>
      </c>
      <c r="K86" s="16">
        <v>8.5854765172413803</v>
      </c>
      <c r="L86" s="16"/>
    </row>
    <row r="87" spans="7:17" x14ac:dyDescent="0.25">
      <c r="G87" s="2">
        <v>300.00165210344801</v>
      </c>
      <c r="H87">
        <v>150</v>
      </c>
      <c r="I87" s="3">
        <v>62.191801172413797</v>
      </c>
      <c r="J87" s="16">
        <v>18.477601482758601</v>
      </c>
      <c r="K87" s="16">
        <v>9.1556529999999992</v>
      </c>
      <c r="L87" s="16"/>
    </row>
    <row r="88" spans="7:17" x14ac:dyDescent="0.25">
      <c r="G88" s="2">
        <v>300.00172796551698</v>
      </c>
      <c r="H88">
        <v>300</v>
      </c>
      <c r="I88" s="3">
        <v>28.3998356206897</v>
      </c>
      <c r="J88" s="16">
        <v>18.647493827586199</v>
      </c>
      <c r="K88" s="16">
        <v>9.02142582758621</v>
      </c>
      <c r="L88" s="16"/>
    </row>
    <row r="89" spans="7:17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16"/>
    </row>
    <row r="90" spans="7:17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16"/>
    </row>
    <row r="91" spans="7:17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16"/>
    </row>
    <row r="92" spans="7:17" x14ac:dyDescent="0.25">
      <c r="G92" s="2">
        <v>400.000812310345</v>
      </c>
      <c r="H92">
        <v>100</v>
      </c>
      <c r="I92" s="3">
        <v>21.870165241379301</v>
      </c>
      <c r="J92" s="13">
        <v>36.995592379310402</v>
      </c>
      <c r="K92" s="13">
        <v>1.86138672413793</v>
      </c>
      <c r="L92" s="16">
        <f>$J$91-J92</f>
        <v>1.153506517241297</v>
      </c>
    </row>
    <row r="93" spans="7:17" x14ac:dyDescent="0.25">
      <c r="G93" s="2">
        <v>400.00025993103401</v>
      </c>
      <c r="H93">
        <v>100</v>
      </c>
      <c r="I93" s="3">
        <v>29.269199862069001</v>
      </c>
      <c r="J93" s="13">
        <v>36.5548544827586</v>
      </c>
      <c r="K93" s="13">
        <v>2.5054847586206899</v>
      </c>
      <c r="L93" s="16">
        <f t="shared" ref="L93:L105" si="11">$J$91-J93</f>
        <v>1.5942444137930991</v>
      </c>
      <c r="M93" s="3">
        <v>20.0095916551724</v>
      </c>
      <c r="N93" s="3">
        <f>K92</f>
        <v>1.86138672413793</v>
      </c>
      <c r="O93" s="3">
        <f>L92</f>
        <v>1.153506517241297</v>
      </c>
      <c r="P93" s="3">
        <f>K94</f>
        <v>2.53783510344828</v>
      </c>
      <c r="Q93" s="3">
        <f>L94</f>
        <v>1.7100466206895959</v>
      </c>
    </row>
    <row r="94" spans="7:17" x14ac:dyDescent="0.25">
      <c r="G94" s="2">
        <v>400.00033031034502</v>
      </c>
      <c r="H94">
        <v>150</v>
      </c>
      <c r="I94" s="3">
        <v>17.2511693103448</v>
      </c>
      <c r="J94" s="13">
        <v>36.439052275862103</v>
      </c>
      <c r="K94" s="13">
        <v>2.53783510344828</v>
      </c>
      <c r="L94" s="16">
        <f t="shared" si="11"/>
        <v>1.7100466206895959</v>
      </c>
      <c r="M94" s="3">
        <v>20.0238951034483</v>
      </c>
      <c r="N94" s="3">
        <f>K93</f>
        <v>2.5054847586206899</v>
      </c>
      <c r="O94" s="3">
        <f>L93</f>
        <v>1.5942444137930991</v>
      </c>
      <c r="P94" s="3">
        <f>K96</f>
        <v>3.1814085862069001</v>
      </c>
      <c r="Q94" s="3">
        <f>L96</f>
        <v>2.1073736896550983</v>
      </c>
    </row>
    <row r="95" spans="7:17" x14ac:dyDescent="0.25">
      <c r="G95" s="2">
        <v>399.99945600000001</v>
      </c>
      <c r="H95">
        <v>100</v>
      </c>
      <c r="I95" s="3">
        <v>36.722939034482799</v>
      </c>
      <c r="J95" s="13">
        <v>36.0982871034483</v>
      </c>
      <c r="K95" s="13">
        <v>3.1472586896551702</v>
      </c>
      <c r="L95" s="16">
        <f t="shared" si="11"/>
        <v>2.0508117931033993</v>
      </c>
      <c r="M95" s="3">
        <v>25.041936275862099</v>
      </c>
      <c r="N95" s="3">
        <f>K95</f>
        <v>3.1472586896551702</v>
      </c>
      <c r="O95" s="3">
        <f>L95</f>
        <v>2.0508117931033993</v>
      </c>
      <c r="P95" s="3">
        <f>K98</f>
        <v>3.8791327931034498</v>
      </c>
      <c r="Q95" s="3">
        <f>L98</f>
        <v>2.5668720344826994</v>
      </c>
    </row>
    <row r="96" spans="7:17" x14ac:dyDescent="0.25">
      <c r="G96" s="2">
        <v>399.99978958620699</v>
      </c>
      <c r="H96">
        <v>150</v>
      </c>
      <c r="I96" s="3">
        <v>21.5627636551724</v>
      </c>
      <c r="J96" s="13">
        <v>36.041725206896601</v>
      </c>
      <c r="K96" s="13">
        <v>3.1814085862069001</v>
      </c>
      <c r="L96" s="16">
        <f t="shared" si="11"/>
        <v>2.1073736896550983</v>
      </c>
      <c r="M96" s="3">
        <v>25.050693827586201</v>
      </c>
      <c r="N96" s="3">
        <f>K97</f>
        <v>3.8294912758620701</v>
      </c>
      <c r="O96" s="3">
        <f>L97</f>
        <v>2.386130586206896</v>
      </c>
      <c r="P96" s="3">
        <f>K100</f>
        <v>4.5346309655172403</v>
      </c>
      <c r="Q96" s="3">
        <f>L100</f>
        <v>3.1106243793103019</v>
      </c>
    </row>
    <row r="97" spans="7:17" x14ac:dyDescent="0.25">
      <c r="G97" s="2">
        <v>400.00031141379299</v>
      </c>
      <c r="H97">
        <v>100</v>
      </c>
      <c r="I97" s="3">
        <v>44.604721068965503</v>
      </c>
      <c r="J97" s="13">
        <v>35.762968310344803</v>
      </c>
      <c r="K97" s="13">
        <v>3.8294912758620701</v>
      </c>
      <c r="L97" s="16">
        <f t="shared" si="11"/>
        <v>2.386130586206896</v>
      </c>
      <c r="M97" s="3">
        <v>30.084469103448299</v>
      </c>
      <c r="N97" s="3">
        <f>K99</f>
        <v>4.5069929655172398</v>
      </c>
      <c r="O97" s="3">
        <f>L99</f>
        <v>2.8594954827585966</v>
      </c>
      <c r="P97" s="3">
        <f>K102</f>
        <v>5.2376821379310403</v>
      </c>
      <c r="Q97" s="3">
        <f>L102</f>
        <v>3.4978825172414005</v>
      </c>
    </row>
    <row r="98" spans="7:17" x14ac:dyDescent="0.25">
      <c r="G98" s="2">
        <v>399.999603275862</v>
      </c>
      <c r="H98">
        <v>150</v>
      </c>
      <c r="I98" s="3">
        <v>26.1922754827586</v>
      </c>
      <c r="J98" s="13">
        <v>35.582226862069</v>
      </c>
      <c r="K98" s="13">
        <v>3.8791327931034498</v>
      </c>
      <c r="L98" s="16">
        <f t="shared" si="11"/>
        <v>2.5668720344826994</v>
      </c>
      <c r="M98" s="3">
        <v>30.106942448275898</v>
      </c>
      <c r="N98" s="3">
        <f>K101</f>
        <v>5.1411747931034499</v>
      </c>
      <c r="O98" s="3">
        <f>L101</f>
        <v>3.1363745862068981</v>
      </c>
      <c r="P98" s="3">
        <f>K104</f>
        <v>6.5800307241379299</v>
      </c>
      <c r="Q98" s="3">
        <f>L104</f>
        <v>4.422056068965496</v>
      </c>
    </row>
    <row r="99" spans="7:17" x14ac:dyDescent="0.25">
      <c r="G99" s="2">
        <v>400.00008624137899</v>
      </c>
      <c r="H99">
        <v>100</v>
      </c>
      <c r="I99" s="3">
        <v>52.422558482758603</v>
      </c>
      <c r="J99" s="13">
        <v>35.289603413793103</v>
      </c>
      <c r="K99" s="13">
        <v>4.5069929655172398</v>
      </c>
      <c r="L99" s="16">
        <f t="shared" si="11"/>
        <v>2.8594954827585966</v>
      </c>
      <c r="M99" s="3">
        <v>35.151467482758598</v>
      </c>
    </row>
    <row r="100" spans="7:17" x14ac:dyDescent="0.25">
      <c r="G100" s="2">
        <v>400.00041893103503</v>
      </c>
      <c r="H100">
        <v>150</v>
      </c>
      <c r="I100" s="3">
        <v>30.642916862069001</v>
      </c>
      <c r="J100" s="13">
        <v>35.038474517241397</v>
      </c>
      <c r="K100" s="13">
        <v>4.5346309655172403</v>
      </c>
      <c r="L100" s="16">
        <f t="shared" si="11"/>
        <v>3.1106243793103019</v>
      </c>
      <c r="M100" s="3">
        <v>35.125653482758601</v>
      </c>
      <c r="N100" s="14">
        <v>12</v>
      </c>
      <c r="O100" s="14">
        <f>N100*N102+O102</f>
        <v>7.2951065637657866</v>
      </c>
    </row>
    <row r="101" spans="7:17" x14ac:dyDescent="0.25">
      <c r="G101" s="2">
        <v>399.99945596551697</v>
      </c>
      <c r="H101">
        <v>100</v>
      </c>
      <c r="I101" s="3">
        <v>59.630053827586202</v>
      </c>
      <c r="J101" s="13">
        <v>35.012724310344801</v>
      </c>
      <c r="K101" s="13">
        <v>5.1411747931034499</v>
      </c>
      <c r="L101" s="16">
        <f t="shared" si="11"/>
        <v>3.1363745862068981</v>
      </c>
      <c r="M101" s="3">
        <v>40.1975575172414</v>
      </c>
      <c r="N101" s="14">
        <v>0</v>
      </c>
      <c r="O101" s="14">
        <f>N101*N102+O102</f>
        <v>-4.6015552677958205E-3</v>
      </c>
    </row>
    <row r="102" spans="7:17" x14ac:dyDescent="0.25">
      <c r="G102" s="2">
        <v>400.00160262068999</v>
      </c>
      <c r="H102">
        <v>150</v>
      </c>
      <c r="I102" s="3">
        <v>35.172575655172402</v>
      </c>
      <c r="J102" s="13">
        <v>34.651216379310299</v>
      </c>
      <c r="K102" s="13">
        <v>5.2376821379310403</v>
      </c>
      <c r="L102" s="16">
        <f t="shared" si="11"/>
        <v>3.4978825172414005</v>
      </c>
      <c r="M102" s="3">
        <v>40.216614275862099</v>
      </c>
      <c r="N102" s="12">
        <f>INDEX(LINEST(O93:O98,N93:N98^{1}),1)</f>
        <v>0.60830900991946524</v>
      </c>
      <c r="O102" s="12">
        <f>INDEX(LINEST(O93:O97,N93:N97^{1}),2)</f>
        <v>-4.6015552677958205E-3</v>
      </c>
      <c r="P102" s="20">
        <f>INDEX(LINEST(Q93:Q98,P93:P98^{1}),1)</f>
        <v>0.67560341999005002</v>
      </c>
      <c r="Q102" s="12">
        <f>INDEX(LINEST(Q93:Q97,P93:P97^{1}),2)</f>
        <v>-2.7658525924046717E-2</v>
      </c>
    </row>
    <row r="103" spans="7:17" x14ac:dyDescent="0.25">
      <c r="G103" s="2">
        <v>399.99994003448302</v>
      </c>
      <c r="H103">
        <v>100</v>
      </c>
      <c r="I103" s="3">
        <v>74.792372862068902</v>
      </c>
      <c r="J103" s="13">
        <v>34.039839620689698</v>
      </c>
      <c r="K103" s="13">
        <v>6.48471534482759</v>
      </c>
      <c r="L103" s="16">
        <f t="shared" si="11"/>
        <v>4.1092592758620015</v>
      </c>
      <c r="M103" s="3">
        <v>50.304358586206902</v>
      </c>
      <c r="N103" s="3">
        <v>6</v>
      </c>
      <c r="O103" s="3">
        <f>N103*N102+O102</f>
        <v>3.6452525042489956</v>
      </c>
    </row>
    <row r="104" spans="7:17" x14ac:dyDescent="0.25">
      <c r="G104" s="2">
        <v>400.000031586207</v>
      </c>
      <c r="H104">
        <v>150</v>
      </c>
      <c r="I104" s="3">
        <v>43.923397551724101</v>
      </c>
      <c r="J104" s="13">
        <v>33.727042827586203</v>
      </c>
      <c r="K104" s="13">
        <v>6.5800307241379299</v>
      </c>
      <c r="L104" s="16">
        <f t="shared" si="11"/>
        <v>4.422056068965496</v>
      </c>
      <c r="M104" s="3">
        <v>50.318830413793101</v>
      </c>
      <c r="N104" s="5" t="s">
        <v>38</v>
      </c>
      <c r="O104" s="5">
        <f>(O103-F30)/N103+1</f>
        <v>1.0018603530416503</v>
      </c>
    </row>
    <row r="105" spans="7:17" x14ac:dyDescent="0.25">
      <c r="G105" s="2">
        <v>400.00041351724099</v>
      </c>
      <c r="H105">
        <v>300</v>
      </c>
      <c r="I105" s="3">
        <v>20.3613815862069</v>
      </c>
      <c r="J105" s="13">
        <v>33.422334965517202</v>
      </c>
      <c r="K105" s="13">
        <v>6.8157838620689697</v>
      </c>
      <c r="L105" s="16">
        <f t="shared" si="11"/>
        <v>4.7267639310344975</v>
      </c>
      <c r="M105" s="3">
        <v>50.338575965517201</v>
      </c>
    </row>
    <row r="106" spans="7:17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16"/>
    </row>
    <row r="107" spans="7:17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16"/>
    </row>
    <row r="108" spans="7:17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16"/>
    </row>
    <row r="109" spans="7:17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16"/>
    </row>
    <row r="110" spans="7:17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16"/>
      <c r="N110" s="16"/>
      <c r="O110" s="16"/>
      <c r="P110" s="16"/>
      <c r="Q110" s="16"/>
    </row>
    <row r="111" spans="7:17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16"/>
    </row>
    <row r="112" spans="7:17" x14ac:dyDescent="0.25">
      <c r="I112" s="3"/>
      <c r="J112" s="16"/>
      <c r="K112" s="16"/>
      <c r="L112" s="16"/>
    </row>
    <row r="113" spans="9:12" x14ac:dyDescent="0.25">
      <c r="I113" s="3"/>
      <c r="J113" s="16"/>
      <c r="K113" s="16"/>
      <c r="L113" s="16"/>
    </row>
    <row r="114" spans="9:12" x14ac:dyDescent="0.25">
      <c r="I114" s="3"/>
      <c r="J114" s="16"/>
      <c r="K114" s="16"/>
      <c r="L114" s="16"/>
    </row>
    <row r="115" spans="9:12" x14ac:dyDescent="0.25">
      <c r="I115" s="3"/>
      <c r="J115" s="16"/>
      <c r="K115" s="16"/>
      <c r="L115" s="16"/>
    </row>
    <row r="116" spans="9:12" x14ac:dyDescent="0.25">
      <c r="I116" s="3"/>
      <c r="J116" s="16"/>
      <c r="K116" s="16"/>
      <c r="L116" s="16"/>
    </row>
    <row r="117" spans="9:12" x14ac:dyDescent="0.25">
      <c r="I117" s="3"/>
      <c r="J117" s="16"/>
      <c r="K117" s="16"/>
      <c r="L117" s="16"/>
    </row>
    <row r="118" spans="9:12" x14ac:dyDescent="0.25">
      <c r="I118" s="3"/>
      <c r="J118" s="16"/>
      <c r="K118" s="16"/>
      <c r="L118" s="16"/>
    </row>
    <row r="119" spans="9:12" x14ac:dyDescent="0.25">
      <c r="I119" s="3"/>
      <c r="J119" s="16"/>
      <c r="K119" s="16"/>
      <c r="L119" s="16"/>
    </row>
    <row r="120" spans="9:12" x14ac:dyDescent="0.25">
      <c r="I120" s="3"/>
      <c r="J120" s="16"/>
      <c r="K120" s="16"/>
      <c r="L120" s="16"/>
    </row>
    <row r="121" spans="9:12" x14ac:dyDescent="0.25">
      <c r="I121" s="3"/>
      <c r="J121" s="16"/>
      <c r="K121" s="16"/>
      <c r="L121" s="16"/>
    </row>
    <row r="122" spans="9:12" x14ac:dyDescent="0.25">
      <c r="I122" s="3"/>
      <c r="J122" s="16"/>
      <c r="K122" s="16"/>
      <c r="L1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zoomScaleNormal="100" workbookViewId="0">
      <selection activeCell="H9" sqref="H9"/>
    </sheetView>
  </sheetViews>
  <sheetFormatPr defaultRowHeight="15" x14ac:dyDescent="0.25"/>
  <cols>
    <col min="1" max="1" width="5.7109375" style="4" customWidth="1"/>
    <col min="2" max="6" width="5.7109375" style="3" customWidth="1"/>
    <col min="7" max="7" width="5.7109375" style="4" customWidth="1"/>
    <col min="8" max="8" width="13.28515625" bestFit="1" customWidth="1"/>
    <col min="9" max="9" width="17.42578125" bestFit="1" customWidth="1"/>
    <col min="10" max="10" width="5.7109375" style="15" customWidth="1"/>
    <col min="11" max="11" width="12.28515625" style="15" bestFit="1" customWidth="1"/>
    <col min="12" max="12" width="5.7109375" style="15" customWidth="1"/>
    <col min="13" max="13" width="5.7109375" style="3" customWidth="1"/>
    <col min="14" max="14" width="7.42578125" style="3" bestFit="1" customWidth="1"/>
    <col min="15" max="15" width="8.140625" style="3" bestFit="1" customWidth="1"/>
    <col min="16" max="16" width="7.42578125" style="3" bestFit="1" customWidth="1"/>
    <col min="17" max="17" width="5.7109375" style="3" customWidth="1"/>
    <col min="18" max="26" width="5.7109375" customWidth="1"/>
    <col min="27" max="32" width="6.28515625" bestFit="1" customWidth="1"/>
    <col min="33" max="33" width="5.7109375" customWidth="1"/>
    <col min="34" max="36" width="5.5703125" bestFit="1" customWidth="1"/>
  </cols>
  <sheetData>
    <row r="1" spans="1:36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4">
        <v>100</v>
      </c>
      <c r="P1" s="4">
        <v>150</v>
      </c>
      <c r="R1">
        <v>300</v>
      </c>
      <c r="T1">
        <v>500</v>
      </c>
      <c r="V1">
        <v>1000</v>
      </c>
      <c r="Z1">
        <v>300</v>
      </c>
      <c r="AA1">
        <v>1000</v>
      </c>
      <c r="AB1">
        <v>500</v>
      </c>
      <c r="AC1">
        <v>300</v>
      </c>
      <c r="AD1">
        <v>150</v>
      </c>
      <c r="AE1">
        <v>100</v>
      </c>
      <c r="AF1">
        <v>100</v>
      </c>
      <c r="AG1">
        <v>150</v>
      </c>
      <c r="AH1">
        <v>300</v>
      </c>
      <c r="AI1">
        <v>500</v>
      </c>
      <c r="AJ1">
        <v>1000</v>
      </c>
    </row>
    <row r="2" spans="1:36" x14ac:dyDescent="0.25">
      <c r="A2">
        <v>0</v>
      </c>
      <c r="B2" s="3">
        <v>9.5</v>
      </c>
      <c r="C2" s="3">
        <v>0</v>
      </c>
      <c r="G2">
        <v>149.99842155172399</v>
      </c>
      <c r="H2">
        <v>300</v>
      </c>
      <c r="I2" s="3">
        <v>0.1</v>
      </c>
      <c r="J2" s="3">
        <v>9.5927315172413792</v>
      </c>
      <c r="K2" s="3">
        <v>0</v>
      </c>
      <c r="L2" s="16"/>
      <c r="M2" s="3">
        <v>0.46298551724137899</v>
      </c>
      <c r="N2" s="3">
        <f>INDEX(H2:L30,MATCH($N$1,H2:H30,0),4)</f>
        <v>1.5963134827586201</v>
      </c>
      <c r="O2" s="3">
        <f>INDEX(H2:L30,MATCH($N$1,H2:H30,0),5)</f>
        <v>0.59972386206896999</v>
      </c>
      <c r="P2" s="3">
        <f>K5</f>
        <v>1.3163411034482799</v>
      </c>
      <c r="Q2" s="3">
        <f>L5</f>
        <v>0.71354617241378904</v>
      </c>
      <c r="R2" s="3">
        <f>(K5+K10)/2</f>
        <v>1.3189171034482801</v>
      </c>
      <c r="S2" s="3">
        <f>(L5+L10)/2</f>
        <v>0.72445582758620386</v>
      </c>
      <c r="T2" s="3">
        <f>(K4+K11)/2</f>
        <v>1.2318163620689648</v>
      </c>
      <c r="U2" s="3">
        <f>(L4+L11)/2</f>
        <v>0.73130343103448414</v>
      </c>
      <c r="V2" s="3">
        <f>(K3+K12)/2</f>
        <v>0.1666230344827585</v>
      </c>
      <c r="W2" s="3">
        <f>(L3+L12)/2</f>
        <v>0.70311358620690001</v>
      </c>
      <c r="Z2" s="3">
        <v>0.1</v>
      </c>
      <c r="AA2" s="3">
        <v>11.538593241379299</v>
      </c>
      <c r="AB2" s="3">
        <v>16.9593999655172</v>
      </c>
      <c r="AC2" s="3">
        <v>16.675640931034501</v>
      </c>
      <c r="AD2" s="3">
        <v>15.9669987931035</v>
      </c>
      <c r="AE2" s="3">
        <v>28.842693103448301</v>
      </c>
      <c r="AF2" s="3">
        <v>28.782273551724099</v>
      </c>
      <c r="AG2" s="3">
        <v>15.8853707241379</v>
      </c>
      <c r="AH2" s="3">
        <v>16.589622655172398</v>
      </c>
      <c r="AI2" s="3">
        <v>17.052978965517202</v>
      </c>
      <c r="AJ2" s="3">
        <v>11.782152862068999</v>
      </c>
    </row>
    <row r="3" spans="1:36" x14ac:dyDescent="0.25">
      <c r="A3">
        <v>172.22697610344801</v>
      </c>
      <c r="B3" s="3">
        <v>2.31E-4</v>
      </c>
      <c r="C3" s="3">
        <v>1.03793103448276E-4</v>
      </c>
      <c r="D3" s="16"/>
      <c r="G3">
        <v>150.00125134482801</v>
      </c>
      <c r="H3">
        <v>1000</v>
      </c>
      <c r="I3" s="3">
        <v>11.538593241379299</v>
      </c>
      <c r="J3" s="3">
        <v>8.9397146551724092</v>
      </c>
      <c r="K3" s="3">
        <v>0.19697910344827599</v>
      </c>
      <c r="L3" s="16">
        <f>$J$2-J3</f>
        <v>0.65301686206897003</v>
      </c>
      <c r="M3" s="3">
        <v>20.072001965517199</v>
      </c>
      <c r="N3" s="3">
        <f>INDEX(H3:L31,MATCH($N$1,H3:H31,0)+1,4)</f>
        <v>1.59680851724138</v>
      </c>
      <c r="O3" s="3">
        <f>L6</f>
        <v>0.69698248275861907</v>
      </c>
      <c r="P3" s="3">
        <f>K7</f>
        <v>1.5963134827586201</v>
      </c>
      <c r="Q3" s="3">
        <f>L7</f>
        <v>0.59972386206896999</v>
      </c>
      <c r="Z3" s="3">
        <v>9.5927315172413792</v>
      </c>
      <c r="AA3" s="3">
        <v>8.9397146551724092</v>
      </c>
      <c r="AB3" s="3">
        <v>8.8709236896551698</v>
      </c>
      <c r="AC3" s="3">
        <v>8.8791853448275901</v>
      </c>
      <c r="AD3" s="3">
        <v>8.8957490344827601</v>
      </c>
      <c r="AE3" s="3">
        <v>8.9930076551724092</v>
      </c>
      <c r="AF3" s="3">
        <v>8.9860517931034494</v>
      </c>
      <c r="AG3" s="3">
        <v>8.8786639655172408</v>
      </c>
      <c r="AH3" s="3">
        <v>8.8573660344827605</v>
      </c>
      <c r="AI3" s="3">
        <v>8.8519324827586203</v>
      </c>
      <c r="AJ3" s="3">
        <v>8.8395212068965492</v>
      </c>
    </row>
    <row r="4" spans="1:36" x14ac:dyDescent="0.25">
      <c r="A4">
        <v>149.98360634482799</v>
      </c>
      <c r="B4" s="3">
        <v>7.6681679999999997</v>
      </c>
      <c r="C4" s="3">
        <v>3.21732575862069</v>
      </c>
      <c r="D4" s="16">
        <f>$B$2-B4</f>
        <v>1.8318320000000003</v>
      </c>
      <c r="E4" s="3">
        <f>INDEX(LINEST(D5:D6,C5:C6^{1}),1)</f>
        <v>0.49603321159819147</v>
      </c>
      <c r="F4" s="3">
        <f>INDEX(LINEST(D4:D5,C4:C5^{1}),2)</f>
        <v>0.54291506772150444</v>
      </c>
      <c r="G4">
        <v>150.00117072413801</v>
      </c>
      <c r="H4">
        <v>500</v>
      </c>
      <c r="I4" s="3">
        <v>16.9593999655172</v>
      </c>
      <c r="J4" s="3">
        <v>8.8709236896551698</v>
      </c>
      <c r="K4" s="3">
        <v>1.2277246206896499</v>
      </c>
      <c r="L4" s="16">
        <f t="shared" ref="L4:L18" si="0">$J$2-J4</f>
        <v>0.72180782758620943</v>
      </c>
      <c r="M4" s="3">
        <v>19.907375620689699</v>
      </c>
      <c r="N4" s="3">
        <f>K8</f>
        <v>1.59680851724138</v>
      </c>
      <c r="O4" s="3">
        <f>L8</f>
        <v>0.60667972413792981</v>
      </c>
      <c r="P4" s="3">
        <f>K9</f>
        <v>1.47260244827586</v>
      </c>
      <c r="Q4" s="3">
        <f>L9</f>
        <v>0.71406755172413838</v>
      </c>
      <c r="Z4" s="3">
        <v>0</v>
      </c>
      <c r="AA4" s="3">
        <v>0.19697910344827599</v>
      </c>
      <c r="AB4" s="3">
        <v>1.2277246206896499</v>
      </c>
      <c r="AC4" s="3">
        <v>1.3163411034482799</v>
      </c>
      <c r="AD4" s="3">
        <v>1.4771201034482799</v>
      </c>
      <c r="AE4" s="3">
        <v>1.5963134827586201</v>
      </c>
      <c r="AF4" s="3">
        <v>1.59680851724138</v>
      </c>
      <c r="AG4" s="3">
        <v>1.47260244827586</v>
      </c>
      <c r="AH4" s="3">
        <v>1.32149310344828</v>
      </c>
      <c r="AI4" s="3">
        <v>1.2359081034482799</v>
      </c>
      <c r="AJ4" s="3">
        <v>0.13626696551724099</v>
      </c>
    </row>
    <row r="5" spans="1:36" x14ac:dyDescent="0.25">
      <c r="A5">
        <v>149.99967062069001</v>
      </c>
      <c r="B5" s="3">
        <v>6.3808939999999996</v>
      </c>
      <c r="C5" s="3">
        <v>6.4305505172413797</v>
      </c>
      <c r="D5" s="16">
        <f t="shared" ref="D5:D6" si="1">$B$2-B5</f>
        <v>3.1191060000000004</v>
      </c>
      <c r="E5" s="14">
        <v>6</v>
      </c>
      <c r="F5" s="14">
        <f>E5*E4+F4</f>
        <v>3.5191143373106533</v>
      </c>
      <c r="G5">
        <v>150.000415689655</v>
      </c>
      <c r="H5">
        <v>300</v>
      </c>
      <c r="I5" s="3">
        <v>16.675640931034501</v>
      </c>
      <c r="J5" s="3">
        <v>8.8791853448275901</v>
      </c>
      <c r="K5" s="3">
        <v>1.3163411034482799</v>
      </c>
      <c r="L5" s="16">
        <f t="shared" si="0"/>
        <v>0.71354617241378904</v>
      </c>
      <c r="M5" s="3">
        <v>19.7872882758621</v>
      </c>
      <c r="N5" s="3">
        <f>K10</f>
        <v>1.32149310344828</v>
      </c>
      <c r="O5" s="3">
        <f>L10</f>
        <v>0.73536548275861868</v>
      </c>
      <c r="P5" s="3">
        <f>K11</f>
        <v>1.2359081034482799</v>
      </c>
      <c r="Q5" s="3">
        <f>L11</f>
        <v>0.74079903448275886</v>
      </c>
      <c r="Z5" s="16"/>
      <c r="AA5" s="16">
        <f t="shared" ref="AA5:AJ5" si="2">$Z$3-AA3</f>
        <v>0.65301686206897003</v>
      </c>
      <c r="AB5" s="16">
        <f t="shared" si="2"/>
        <v>0.72180782758620943</v>
      </c>
      <c r="AC5" s="16">
        <f t="shared" si="2"/>
        <v>0.71354617241378904</v>
      </c>
      <c r="AD5" s="16">
        <f t="shared" si="2"/>
        <v>0.69698248275861907</v>
      </c>
      <c r="AE5" s="16">
        <f t="shared" si="2"/>
        <v>0.59972386206896999</v>
      </c>
      <c r="AF5" s="16">
        <f t="shared" si="2"/>
        <v>0.60667972413792981</v>
      </c>
      <c r="AG5" s="16">
        <f t="shared" si="2"/>
        <v>0.71406755172413838</v>
      </c>
      <c r="AH5" s="16">
        <f t="shared" si="2"/>
        <v>0.73536548275861868</v>
      </c>
      <c r="AI5" s="16">
        <f t="shared" si="2"/>
        <v>0.74079903448275886</v>
      </c>
      <c r="AJ5" s="16">
        <f t="shared" si="2"/>
        <v>0.75321031034482999</v>
      </c>
    </row>
    <row r="6" spans="1:36" x14ac:dyDescent="0.25">
      <c r="A6">
        <v>150.00169531034501</v>
      </c>
      <c r="B6" s="3">
        <v>4.3033210000000004</v>
      </c>
      <c r="C6" s="3">
        <v>10.6189253103448</v>
      </c>
      <c r="D6" s="16">
        <f t="shared" si="1"/>
        <v>5.1966789999999996</v>
      </c>
      <c r="G6">
        <v>149.999197655172</v>
      </c>
      <c r="H6">
        <v>150</v>
      </c>
      <c r="I6" s="3">
        <v>15.9669987931035</v>
      </c>
      <c r="J6" s="3">
        <v>8.8957490344827601</v>
      </c>
      <c r="K6" s="3">
        <v>1.4771201034482799</v>
      </c>
      <c r="L6" s="16">
        <f t="shared" si="0"/>
        <v>0.69698248275861907</v>
      </c>
      <c r="M6" s="3">
        <v>19.796848137931001</v>
      </c>
      <c r="N6" s="3">
        <f>K12</f>
        <v>0.13626696551724099</v>
      </c>
      <c r="O6" s="3">
        <f>L12</f>
        <v>0.75321031034482999</v>
      </c>
      <c r="P6" s="3">
        <f>K13</f>
        <v>0.15936182758620701</v>
      </c>
      <c r="Q6" s="3">
        <f>L13</f>
        <v>0.92540537931034983</v>
      </c>
      <c r="Z6" s="3">
        <v>0.46298551724137899</v>
      </c>
      <c r="AA6" s="3">
        <v>20.072001965517199</v>
      </c>
      <c r="AB6" s="3">
        <v>19.907375620689699</v>
      </c>
      <c r="AC6" s="3">
        <v>19.7872882758621</v>
      </c>
      <c r="AD6" s="3">
        <v>19.796848137931001</v>
      </c>
      <c r="AE6" s="3">
        <v>19.818164551724099</v>
      </c>
      <c r="AF6" s="3">
        <v>19.839194965517201</v>
      </c>
      <c r="AG6" s="3">
        <v>19.850202448275901</v>
      </c>
      <c r="AH6" s="3">
        <v>19.856263689655201</v>
      </c>
      <c r="AI6" s="3">
        <v>19.8681147241379</v>
      </c>
      <c r="AJ6" s="3">
        <v>19.883899965517202</v>
      </c>
    </row>
    <row r="7" spans="1:36" x14ac:dyDescent="0.25">
      <c r="A7">
        <v>149.998746172414</v>
      </c>
      <c r="B7" s="3">
        <v>9.6032240000000009</v>
      </c>
      <c r="C7" s="3">
        <v>1.7358620689655199E-4</v>
      </c>
      <c r="D7" s="16">
        <f>C7*E4+F4</f>
        <v>0.5430011722452005</v>
      </c>
      <c r="G7">
        <v>149.999788034483</v>
      </c>
      <c r="H7">
        <v>100</v>
      </c>
      <c r="I7" s="3">
        <v>28.842693103448301</v>
      </c>
      <c r="J7" s="3">
        <v>8.9930076551724092</v>
      </c>
      <c r="K7" s="3">
        <v>1.5963134827586201</v>
      </c>
      <c r="L7" s="16">
        <f t="shared" si="0"/>
        <v>0.59972386206896999</v>
      </c>
      <c r="M7" s="3">
        <v>19.818164551724099</v>
      </c>
      <c r="N7" s="3">
        <f>K14</f>
        <v>1.52346468965517</v>
      </c>
      <c r="O7" s="3">
        <f>L14</f>
        <v>0.92883813793103975</v>
      </c>
      <c r="P7" s="3">
        <f>K15</f>
        <v>1.65340586206897</v>
      </c>
      <c r="Q7" s="3">
        <f>L15</f>
        <v>0.94380920689654957</v>
      </c>
      <c r="AA7" s="3">
        <v>8.6673261379310294</v>
      </c>
      <c r="AB7" s="3">
        <v>8.6638933793103394</v>
      </c>
      <c r="AC7" s="3">
        <v>8.6489223103448296</v>
      </c>
      <c r="AD7" s="3">
        <v>8.6590438275862098</v>
      </c>
      <c r="AE7" s="3">
        <v>8.8255434137931008</v>
      </c>
      <c r="AF7" s="5">
        <v>8.8024122758620695</v>
      </c>
    </row>
    <row r="8" spans="1:36" x14ac:dyDescent="0.25">
      <c r="A8">
        <v>199.99976486206899</v>
      </c>
      <c r="B8" s="3">
        <v>14.400376</v>
      </c>
      <c r="C8" s="3">
        <v>1.7451724137931E-4</v>
      </c>
      <c r="D8" s="16">
        <f>C8*E9+F9</f>
        <v>8.3165862769549417E-2</v>
      </c>
      <c r="G8">
        <v>149.999594793103</v>
      </c>
      <c r="H8">
        <v>100</v>
      </c>
      <c r="I8" s="3">
        <v>28.782273551724099</v>
      </c>
      <c r="J8" s="3">
        <v>8.9860517931034494</v>
      </c>
      <c r="K8" s="3">
        <v>1.59680851724138</v>
      </c>
      <c r="L8" s="16">
        <f t="shared" si="0"/>
        <v>0.60667972413792981</v>
      </c>
      <c r="M8" s="3">
        <v>19.839194965517201</v>
      </c>
      <c r="N8" s="3">
        <f>K16</f>
        <v>1.8558312413793101</v>
      </c>
      <c r="O8" s="3">
        <f>L16</f>
        <v>0.93368768965516935</v>
      </c>
      <c r="P8" s="3">
        <f>K17</f>
        <v>2.00699351724138</v>
      </c>
      <c r="Q8" s="3">
        <f>L17</f>
        <v>0.76718810344827837</v>
      </c>
      <c r="AA8" s="3">
        <v>0.15936182758620701</v>
      </c>
      <c r="AB8" s="3">
        <v>1.52346468965517</v>
      </c>
      <c r="AC8" s="3">
        <v>1.65340586206897</v>
      </c>
      <c r="AD8" s="3">
        <v>1.8558312413793101</v>
      </c>
      <c r="AE8" s="3">
        <v>2.00699351724138</v>
      </c>
      <c r="AF8" s="5">
        <v>2.01122303448276</v>
      </c>
    </row>
    <row r="9" spans="1:36" x14ac:dyDescent="0.25">
      <c r="A9">
        <v>200.00056137931</v>
      </c>
      <c r="B9" s="3">
        <v>12.781288999999999</v>
      </c>
      <c r="C9" s="3">
        <v>2.9261405862069001</v>
      </c>
      <c r="D9" s="3">
        <f>$B$8-B9</f>
        <v>1.6190870000000004</v>
      </c>
      <c r="E9" s="3">
        <f>INDEX(LINEST(D9:D11,C9:C11^{1}),1)</f>
        <v>0.52500813892426879</v>
      </c>
      <c r="F9" s="3">
        <f>INDEX(LINEST(D9:D11,C9:C11^{1}),2)</f>
        <v>8.3074239797442662E-2</v>
      </c>
      <c r="G9">
        <v>149.999499551724</v>
      </c>
      <c r="H9">
        <v>150</v>
      </c>
      <c r="I9" s="3">
        <v>15.8853707241379</v>
      </c>
      <c r="J9" s="3">
        <v>8.8786639655172408</v>
      </c>
      <c r="K9" s="3">
        <v>1.47260244827586</v>
      </c>
      <c r="L9" s="16">
        <f t="shared" si="0"/>
        <v>0.71406755172413838</v>
      </c>
      <c r="M9" s="3">
        <v>19.850202448275901</v>
      </c>
      <c r="N9" s="3">
        <f>K18</f>
        <v>2.01122303448276</v>
      </c>
      <c r="O9" s="3">
        <f>L18</f>
        <v>0.79031924137930964</v>
      </c>
      <c r="P9" s="3">
        <f>K19</f>
        <v>5.7278291724137897</v>
      </c>
      <c r="Q9" s="3">
        <f>L19</f>
        <v>2.2881930689655094</v>
      </c>
      <c r="AA9" s="16">
        <f t="shared" ref="AA9:AF9" si="3">$J$2-AA7</f>
        <v>0.92540537931034983</v>
      </c>
      <c r="AB9" s="16">
        <f t="shared" si="3"/>
        <v>0.92883813793103975</v>
      </c>
      <c r="AC9" s="16">
        <f t="shared" si="3"/>
        <v>0.94380920689654957</v>
      </c>
      <c r="AD9" s="16">
        <f t="shared" si="3"/>
        <v>0.93368768965516935</v>
      </c>
      <c r="AE9" s="16">
        <f t="shared" si="3"/>
        <v>0.76718810344827837</v>
      </c>
      <c r="AF9" s="16">
        <f t="shared" si="3"/>
        <v>0.79031924137930964</v>
      </c>
    </row>
    <row r="10" spans="1:36" x14ac:dyDescent="0.25">
      <c r="A10">
        <v>199.99993103448301</v>
      </c>
      <c r="B10" s="3">
        <v>11.238799</v>
      </c>
      <c r="C10" s="3">
        <v>5.8629365862069003</v>
      </c>
      <c r="D10" s="3">
        <f t="shared" ref="D10:D11" si="4">$B$8-B10</f>
        <v>3.1615769999999994</v>
      </c>
      <c r="E10" s="16"/>
      <c r="F10" s="16"/>
      <c r="G10">
        <v>150.001283793103</v>
      </c>
      <c r="H10">
        <v>300</v>
      </c>
      <c r="I10" s="3">
        <v>16.589622655172398</v>
      </c>
      <c r="J10" s="3">
        <v>8.8573660344827605</v>
      </c>
      <c r="K10" s="3">
        <v>1.32149310344828</v>
      </c>
      <c r="L10" s="16">
        <f t="shared" si="0"/>
        <v>0.73536548275861868</v>
      </c>
      <c r="M10" s="3">
        <v>19.856263689655201</v>
      </c>
      <c r="N10" s="14">
        <v>12</v>
      </c>
      <c r="O10" s="14">
        <f>N10*N12+O12</f>
        <v>1.3730261961937908</v>
      </c>
      <c r="P10" s="16"/>
      <c r="Q10" s="16"/>
      <c r="AA10" s="3">
        <v>24.872146724137899</v>
      </c>
      <c r="AB10" s="3">
        <v>24.8906667586207</v>
      </c>
      <c r="AC10" s="3">
        <v>24.906100655172398</v>
      </c>
      <c r="AD10" s="3">
        <v>24.9297396896552</v>
      </c>
      <c r="AE10" s="3">
        <v>24.940421068965499</v>
      </c>
      <c r="AF10" s="3">
        <v>24.9564995517241</v>
      </c>
    </row>
    <row r="11" spans="1:36" x14ac:dyDescent="0.25">
      <c r="A11">
        <v>200.00045831034501</v>
      </c>
      <c r="B11" s="3">
        <v>9.2103699999999993</v>
      </c>
      <c r="C11" s="3">
        <v>9.7276782068965506</v>
      </c>
      <c r="D11" s="3">
        <f t="shared" si="4"/>
        <v>5.1900060000000003</v>
      </c>
      <c r="G11">
        <v>149.99998682758601</v>
      </c>
      <c r="H11">
        <v>500</v>
      </c>
      <c r="I11" s="3">
        <v>17.052978965517202</v>
      </c>
      <c r="J11" s="3">
        <v>8.8519324827586203</v>
      </c>
      <c r="K11" s="3">
        <v>1.2359081034482799</v>
      </c>
      <c r="L11" s="16">
        <f t="shared" si="0"/>
        <v>0.74079903448275886</v>
      </c>
      <c r="M11" s="3">
        <v>19.8681147241379</v>
      </c>
      <c r="N11" s="14">
        <v>0</v>
      </c>
      <c r="O11" s="14">
        <f>N11*N12+O12</f>
        <v>1.0748322646289379</v>
      </c>
      <c r="P11" s="16"/>
      <c r="Q11" s="16"/>
    </row>
    <row r="12" spans="1:36" x14ac:dyDescent="0.25">
      <c r="A12">
        <v>199.99936603448299</v>
      </c>
      <c r="B12" s="3">
        <v>14.281412</v>
      </c>
      <c r="C12" s="3">
        <v>1.9472413793103399E-4</v>
      </c>
      <c r="G12">
        <v>149.99974224137901</v>
      </c>
      <c r="H12">
        <v>1000</v>
      </c>
      <c r="I12" s="3">
        <v>11.782152862068999</v>
      </c>
      <c r="J12" s="3">
        <v>8.8395212068965492</v>
      </c>
      <c r="K12" s="3">
        <v>0.13626696551724099</v>
      </c>
      <c r="L12" s="16">
        <f t="shared" si="0"/>
        <v>0.75321031034482999</v>
      </c>
      <c r="M12" s="3">
        <v>19.883899965517202</v>
      </c>
      <c r="N12" s="12">
        <f>INDEX(LINEST(O2:O9,N2:N9^{1}),1)</f>
        <v>2.484949429707109E-2</v>
      </c>
      <c r="O12" s="12">
        <f>INDEX(LINEST(N2:N9,O2:O9^{1}),2)</f>
        <v>1.0748322646289379</v>
      </c>
      <c r="P12" s="12">
        <f>INDEX(LINEST(Q2:Q9,P2:P9^{1}),1)</f>
        <v>0.29938447911202071</v>
      </c>
      <c r="Q12" s="12">
        <f>INDEX(LINEST(P2:P9,Q2:Q9^{1}),2)</f>
        <v>-0.68046119600670418</v>
      </c>
    </row>
    <row r="13" spans="1:36" x14ac:dyDescent="0.25">
      <c r="A13">
        <v>249.99924906896601</v>
      </c>
      <c r="B13" s="3">
        <v>19.598196999999999</v>
      </c>
      <c r="C13" s="3">
        <v>1.8951724137931001E-4</v>
      </c>
      <c r="D13" s="14">
        <f>C13*E14+F14</f>
        <v>7.3231702782470695E-2</v>
      </c>
      <c r="G13">
        <v>150.00074137931</v>
      </c>
      <c r="H13">
        <v>1000</v>
      </c>
      <c r="I13" s="3">
        <v>14.749326103448301</v>
      </c>
      <c r="J13" s="3">
        <v>8.6673261379310294</v>
      </c>
      <c r="K13" s="3">
        <v>0.15936182758620701</v>
      </c>
      <c r="L13" s="16">
        <f t="shared" si="0"/>
        <v>0.92540537931034983</v>
      </c>
      <c r="M13" s="3">
        <v>24.872146724137899</v>
      </c>
      <c r="N13" s="3">
        <v>6</v>
      </c>
      <c r="O13" s="3">
        <f>N13*N12+O12</f>
        <v>1.2239292304113645</v>
      </c>
    </row>
    <row r="14" spans="1:36" x14ac:dyDescent="0.25">
      <c r="A14">
        <v>249.99980686206899</v>
      </c>
      <c r="B14" s="3">
        <v>18.087679999999999</v>
      </c>
      <c r="C14" s="3">
        <v>2.65104227586207</v>
      </c>
      <c r="D14" s="3">
        <f>$B$13-B14</f>
        <v>1.5105170000000001</v>
      </c>
      <c r="E14" s="3">
        <f>INDEX(LINEST(D14:D16,C14:C16^{1}),1)</f>
        <v>0.54521967225945245</v>
      </c>
      <c r="F14" s="3">
        <f>INDEX(LINEST(D14:D16,C14:C16^{1}),2)</f>
        <v>7.3128374254238349E-2</v>
      </c>
      <c r="G14">
        <v>149.99952065517201</v>
      </c>
      <c r="H14">
        <v>500</v>
      </c>
      <c r="I14" s="3">
        <v>21.135619034482801</v>
      </c>
      <c r="J14" s="3">
        <v>8.6638933793103394</v>
      </c>
      <c r="K14" s="3">
        <v>1.52346468965517</v>
      </c>
      <c r="L14" s="16">
        <f t="shared" si="0"/>
        <v>0.92883813793103975</v>
      </c>
      <c r="M14" s="3">
        <v>24.8906667586207</v>
      </c>
      <c r="N14" s="5" t="s">
        <v>38</v>
      </c>
      <c r="O14" s="5">
        <f>(O13-F5)/N13+1</f>
        <v>0.6174691488501185</v>
      </c>
    </row>
    <row r="15" spans="1:36" x14ac:dyDescent="0.25">
      <c r="A15">
        <v>249.99957375862101</v>
      </c>
      <c r="B15" s="3">
        <v>16.607481</v>
      </c>
      <c r="C15" s="3">
        <v>5.3254152413793099</v>
      </c>
      <c r="D15" s="3">
        <f t="shared" ref="D15:D16" si="5">$B$13-B15</f>
        <v>2.990715999999999</v>
      </c>
      <c r="E15" s="14">
        <v>6</v>
      </c>
      <c r="F15" s="14">
        <f>E15*E14+F14</f>
        <v>3.344446407810953</v>
      </c>
      <c r="G15">
        <v>150.00114817241399</v>
      </c>
      <c r="H15">
        <v>300</v>
      </c>
      <c r="I15" s="3">
        <v>20.663987241379299</v>
      </c>
      <c r="J15" s="3">
        <v>8.6489223103448296</v>
      </c>
      <c r="K15" s="3">
        <v>1.65340586206897</v>
      </c>
      <c r="L15" s="16">
        <f t="shared" si="0"/>
        <v>0.94380920689654957</v>
      </c>
      <c r="M15" s="3">
        <v>24.906100655172398</v>
      </c>
    </row>
    <row r="16" spans="1:36" x14ac:dyDescent="0.25">
      <c r="A16">
        <v>249.99921175862099</v>
      </c>
      <c r="B16" s="3">
        <v>14.698169</v>
      </c>
      <c r="C16" s="3">
        <v>8.8642332068965501</v>
      </c>
      <c r="D16" s="3">
        <f t="shared" si="5"/>
        <v>4.9000279999999989</v>
      </c>
      <c r="G16">
        <v>149.99984262069</v>
      </c>
      <c r="H16">
        <v>150</v>
      </c>
      <c r="I16" s="3">
        <v>19.7633856206897</v>
      </c>
      <c r="J16" s="3">
        <v>8.6590438275862098</v>
      </c>
      <c r="K16" s="3">
        <v>1.8558312413793101</v>
      </c>
      <c r="L16" s="16">
        <f t="shared" si="0"/>
        <v>0.93368768965516935</v>
      </c>
      <c r="M16" s="3">
        <v>24.9297396896552</v>
      </c>
    </row>
    <row r="17" spans="1:17" x14ac:dyDescent="0.25">
      <c r="A17">
        <v>249.997916793103</v>
      </c>
      <c r="B17" s="3">
        <v>19.560697000000001</v>
      </c>
      <c r="C17" s="3">
        <v>1.69586206896552E-4</v>
      </c>
      <c r="D17" s="14">
        <f>C17*E14+F14</f>
        <v>7.3220835990382205E-2</v>
      </c>
      <c r="G17">
        <v>150.000423551724</v>
      </c>
      <c r="H17">
        <v>100</v>
      </c>
      <c r="I17" s="3">
        <v>35.715822379310303</v>
      </c>
      <c r="J17" s="3">
        <v>8.8255434137931008</v>
      </c>
      <c r="K17" s="3">
        <v>2.00699351724138</v>
      </c>
      <c r="L17" s="16">
        <f t="shared" si="0"/>
        <v>0.76718810344827837</v>
      </c>
      <c r="M17" s="3">
        <v>24.940421068965499</v>
      </c>
    </row>
    <row r="18" spans="1:17" x14ac:dyDescent="0.25">
      <c r="A18">
        <v>300.002216206897</v>
      </c>
      <c r="B18" s="3">
        <v>25.570302999999999</v>
      </c>
      <c r="C18" s="3">
        <v>1.11344827586207E-4</v>
      </c>
      <c r="D18" s="14">
        <f>C18*E19+F19</f>
        <v>1.8965546513329681E-2</v>
      </c>
      <c r="G18" s="21">
        <v>150.00059613793101</v>
      </c>
      <c r="H18" s="21">
        <v>100</v>
      </c>
      <c r="I18" s="5">
        <v>35.685764689655201</v>
      </c>
      <c r="J18" s="5">
        <v>8.8024122758620695</v>
      </c>
      <c r="K18" s="5">
        <v>2.01122303448276</v>
      </c>
      <c r="L18" s="16">
        <f t="shared" si="0"/>
        <v>0.79031924137930964</v>
      </c>
      <c r="M18" s="3">
        <v>24.9564995517241</v>
      </c>
    </row>
    <row r="19" spans="1:17" x14ac:dyDescent="0.25">
      <c r="A19">
        <v>299.999076</v>
      </c>
      <c r="B19" s="3">
        <v>23.79758</v>
      </c>
      <c r="C19" s="3">
        <v>3.0868235862068998</v>
      </c>
      <c r="D19" s="3">
        <f>$B$18-B19</f>
        <v>1.7727229999999992</v>
      </c>
      <c r="E19" s="3">
        <f>INDEX(LINEST(D19:D21,C19:C21^{1}),1)</f>
        <v>0.57474390866147029</v>
      </c>
      <c r="F19" s="3">
        <f>INDEX(LINEST(D19:D21,C19:C21^{1}),2)</f>
        <v>1.8901551751913548E-2</v>
      </c>
      <c r="G19" s="2">
        <v>149.99926865517199</v>
      </c>
      <c r="H19">
        <v>100</v>
      </c>
      <c r="I19" s="3">
        <v>80.690210344827605</v>
      </c>
      <c r="J19" s="16">
        <v>6.6515215862068997</v>
      </c>
      <c r="K19" s="16">
        <v>5.7278291724137897</v>
      </c>
      <c r="L19" s="16">
        <f t="shared" ref="L19" si="6">$J$3-J19</f>
        <v>2.2881930689655094</v>
      </c>
      <c r="M19" s="3">
        <v>55.210903586206904</v>
      </c>
    </row>
    <row r="20" spans="1:17" x14ac:dyDescent="0.25">
      <c r="A20">
        <v>299.999270724138</v>
      </c>
      <c r="B20" s="3">
        <v>22.191852000000001</v>
      </c>
      <c r="C20" s="3">
        <v>5.7821881724137896</v>
      </c>
      <c r="D20" s="3">
        <f t="shared" ref="D20:D21" si="7">$B$18-B20</f>
        <v>3.3784509999999983</v>
      </c>
      <c r="E20" s="14">
        <v>6</v>
      </c>
      <c r="F20" s="14">
        <f>E20*E19+F19</f>
        <v>3.4673650037207353</v>
      </c>
      <c r="G20" s="2">
        <v>149.99990851724101</v>
      </c>
      <c r="H20">
        <v>150</v>
      </c>
      <c r="I20" s="3">
        <v>46.893401758620698</v>
      </c>
      <c r="J20" s="16">
        <v>6.6096483103448298</v>
      </c>
      <c r="K20" s="16">
        <v>5.6874850344827603</v>
      </c>
      <c r="L20" s="16"/>
      <c r="M20" s="3">
        <v>55.2290934827586</v>
      </c>
    </row>
    <row r="21" spans="1:17" x14ac:dyDescent="0.25">
      <c r="A21">
        <v>300.00143951724101</v>
      </c>
      <c r="B21" s="3">
        <v>20.272606</v>
      </c>
      <c r="C21" s="3">
        <v>9.2123740344827603</v>
      </c>
      <c r="D21" s="3">
        <f t="shared" si="7"/>
        <v>5.2976969999999994</v>
      </c>
      <c r="G21" s="2">
        <v>149.99987948275901</v>
      </c>
      <c r="H21">
        <v>300</v>
      </c>
      <c r="I21" s="3">
        <v>21.265043172413801</v>
      </c>
      <c r="J21" s="16">
        <v>6.5011442758620701</v>
      </c>
      <c r="K21" s="16">
        <v>5.6852757241379299</v>
      </c>
      <c r="L21" s="16"/>
      <c r="M21" s="3">
        <v>55.264472896551702</v>
      </c>
    </row>
    <row r="22" spans="1:17" x14ac:dyDescent="0.25">
      <c r="A22">
        <v>299.99950537930999</v>
      </c>
      <c r="B22" s="3">
        <v>25.627821999999998</v>
      </c>
      <c r="C22" s="3">
        <v>6.4241379310344795E-5</v>
      </c>
      <c r="D22" s="14">
        <f>C22*E19+F19</f>
        <v>1.8938474093356181E-2</v>
      </c>
      <c r="G22" s="2">
        <v>150.00085817241401</v>
      </c>
      <c r="H22">
        <v>100</v>
      </c>
      <c r="I22" s="3">
        <v>88.204361724137996</v>
      </c>
      <c r="J22" s="16">
        <v>6.3638270344827603</v>
      </c>
      <c r="K22" s="16">
        <v>6.2948711034482798</v>
      </c>
      <c r="L22" s="16"/>
      <c r="M22" s="3">
        <v>60.323293689655202</v>
      </c>
    </row>
    <row r="23" spans="1:17" x14ac:dyDescent="0.25">
      <c r="A23">
        <v>349.99945903448298</v>
      </c>
      <c r="B23" s="3">
        <v>32.185910999999997</v>
      </c>
      <c r="C23" s="3">
        <v>5.8068965517241401E-5</v>
      </c>
      <c r="D23" s="14">
        <f>C23*E24+F24</f>
        <v>0.15140599038448646</v>
      </c>
      <c r="G23" s="2">
        <v>149.99980541379301</v>
      </c>
      <c r="H23">
        <v>150</v>
      </c>
      <c r="I23" s="3">
        <v>50.990574551724201</v>
      </c>
      <c r="J23" s="16">
        <v>6.3598732413793098</v>
      </c>
      <c r="K23" s="16">
        <v>6.2186291724137899</v>
      </c>
      <c r="L23" s="16"/>
      <c r="M23" s="3">
        <v>60.334934689655199</v>
      </c>
    </row>
    <row r="24" spans="1:17" x14ac:dyDescent="0.25">
      <c r="A24">
        <v>349.999568551724</v>
      </c>
      <c r="B24" s="3">
        <v>30.53162</v>
      </c>
      <c r="C24" s="3">
        <v>2.7624051034482799</v>
      </c>
      <c r="D24" s="5"/>
      <c r="E24" s="3">
        <f>INDEX(LINEST(D25:D26,C25:C26^{1}),1)</f>
        <v>0.58945382528448642</v>
      </c>
      <c r="F24" s="3">
        <f>INDEX(LINEST(D25:D26,C25:C26^{1}),2)</f>
        <v>0.15137176141063202</v>
      </c>
      <c r="G24" s="2">
        <v>150.000816551724</v>
      </c>
      <c r="H24">
        <v>300</v>
      </c>
      <c r="I24" s="3">
        <v>23.239245620689701</v>
      </c>
      <c r="J24" s="16">
        <v>6.2425503793103498</v>
      </c>
      <c r="K24" s="16">
        <v>6.2426988275862101</v>
      </c>
      <c r="L24" s="16"/>
      <c r="M24" s="3">
        <v>60.378058172413802</v>
      </c>
    </row>
    <row r="25" spans="1:17" x14ac:dyDescent="0.25">
      <c r="A25">
        <v>350.00014103448302</v>
      </c>
      <c r="B25" s="3">
        <v>28.972787</v>
      </c>
      <c r="C25" s="3">
        <v>5.1942189655172397</v>
      </c>
      <c r="D25" s="3">
        <f>$B$23-B25</f>
        <v>3.213123999999997</v>
      </c>
      <c r="G25" s="2">
        <v>149.999856413793</v>
      </c>
      <c r="H25">
        <v>100</v>
      </c>
      <c r="I25" s="3">
        <v>95.324340793103403</v>
      </c>
      <c r="J25" s="16">
        <v>6.1387566551724104</v>
      </c>
      <c r="K25" s="16">
        <v>6.8355445862069004</v>
      </c>
      <c r="L25" s="16"/>
      <c r="M25" s="3">
        <v>65.446594931034497</v>
      </c>
    </row>
    <row r="26" spans="1:17" x14ac:dyDescent="0.25">
      <c r="A26">
        <v>349.99999051724097</v>
      </c>
      <c r="B26" s="3">
        <v>27.13766</v>
      </c>
      <c r="C26" s="3">
        <v>8.3074857241379299</v>
      </c>
      <c r="D26" s="3">
        <f>$B$23-B26</f>
        <v>5.0482509999999969</v>
      </c>
      <c r="G26" s="2">
        <v>149.99979793103401</v>
      </c>
      <c r="H26">
        <v>150</v>
      </c>
      <c r="I26" s="3">
        <v>55.153258689655203</v>
      </c>
      <c r="J26" s="16">
        <v>6.0299176206896599</v>
      </c>
      <c r="K26" s="16">
        <v>6.7539398620689601</v>
      </c>
      <c r="L26" s="16"/>
      <c r="M26" s="3">
        <v>65.459776758620706</v>
      </c>
    </row>
    <row r="27" spans="1:17" x14ac:dyDescent="0.25">
      <c r="A27">
        <v>350.00008417241401</v>
      </c>
      <c r="B27" s="3">
        <v>32.106293999999998</v>
      </c>
      <c r="C27" s="3">
        <v>8.5620689655172404E-5</v>
      </c>
      <c r="D27" s="16"/>
      <c r="G27" s="2">
        <v>150.000617172414</v>
      </c>
      <c r="H27">
        <v>300</v>
      </c>
      <c r="I27" s="3">
        <v>25.141086241379298</v>
      </c>
      <c r="J27" s="16">
        <v>5.9177009655172403</v>
      </c>
      <c r="K27" s="16">
        <v>6.77222948275862</v>
      </c>
      <c r="L27" s="16"/>
      <c r="M27" s="3">
        <v>65.484852793103499</v>
      </c>
    </row>
    <row r="28" spans="1:17" x14ac:dyDescent="0.25">
      <c r="A28">
        <v>400.00009782758599</v>
      </c>
      <c r="B28" s="3">
        <v>39.426904</v>
      </c>
      <c r="C28" s="3">
        <v>8.2068965517241395E-5</v>
      </c>
      <c r="G28" s="2">
        <v>149.99893137930999</v>
      </c>
      <c r="H28">
        <v>100</v>
      </c>
      <c r="I28" s="3">
        <v>100</v>
      </c>
      <c r="J28" s="16">
        <v>6.0165783103448298</v>
      </c>
      <c r="K28" s="16">
        <v>6.99349327586207</v>
      </c>
      <c r="L28" s="16"/>
      <c r="M28" s="3">
        <v>67.424434310344793</v>
      </c>
    </row>
    <row r="29" spans="1:17" x14ac:dyDescent="0.25">
      <c r="A29">
        <v>400.00014417241402</v>
      </c>
      <c r="B29" s="3">
        <v>37.379432000000001</v>
      </c>
      <c r="C29" s="3">
        <v>3.25953817241379</v>
      </c>
      <c r="D29" s="3">
        <f>$B$28-B29</f>
        <v>2.0474719999999991</v>
      </c>
      <c r="E29" s="3">
        <f>INDEX(LINEST(D29:D31,C29:C31^{1}),1)</f>
        <v>0.6136565355469259</v>
      </c>
      <c r="F29" s="3">
        <f>INDEX(LINEST(D29:D31,C29:C31^{1}),2)</f>
        <v>5.7592630820866297E-2</v>
      </c>
      <c r="G29" s="2">
        <v>150.00034368965501</v>
      </c>
      <c r="H29">
        <v>150</v>
      </c>
      <c r="I29" s="3">
        <v>59.2956745862069</v>
      </c>
      <c r="J29" s="16">
        <v>5.7022857586206896</v>
      </c>
      <c r="K29" s="16">
        <v>7.2799982413793103</v>
      </c>
      <c r="L29" s="16"/>
      <c r="M29" s="3">
        <v>70.566853620689699</v>
      </c>
    </row>
    <row r="30" spans="1:17" x14ac:dyDescent="0.25">
      <c r="A30">
        <v>400.00112179310298</v>
      </c>
      <c r="B30" s="3">
        <v>35.827213999999998</v>
      </c>
      <c r="C30" s="3">
        <v>5.7419749310344796</v>
      </c>
      <c r="D30" s="3">
        <f t="shared" ref="D30:D31" si="8">$B$28-B30</f>
        <v>3.5996900000000025</v>
      </c>
      <c r="E30" s="14">
        <v>6</v>
      </c>
      <c r="F30" s="14">
        <f>E30*E29+F29</f>
        <v>3.7395318441024217</v>
      </c>
      <c r="G30" s="2">
        <v>150.000617206897</v>
      </c>
      <c r="H30">
        <v>300</v>
      </c>
      <c r="I30" s="3">
        <v>26.979903448275898</v>
      </c>
      <c r="J30" s="16">
        <v>5.7254273448275903</v>
      </c>
      <c r="K30" s="16">
        <v>7.2915345517241397</v>
      </c>
      <c r="L30" s="16"/>
      <c r="M30" s="3">
        <v>70.601847620689696</v>
      </c>
    </row>
    <row r="31" spans="1:17" x14ac:dyDescent="0.25">
      <c r="A31">
        <v>399.99888237930998</v>
      </c>
      <c r="B31" s="3">
        <v>33.915340999999998</v>
      </c>
      <c r="C31" s="3">
        <v>8.9009233103448295</v>
      </c>
      <c r="D31" s="3">
        <f t="shared" si="8"/>
        <v>5.5115630000000024</v>
      </c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16"/>
      <c r="M31" s="3">
        <v>0.45209227586206902</v>
      </c>
    </row>
    <row r="32" spans="1:17" x14ac:dyDescent="0.25">
      <c r="A32">
        <v>399.998809827586</v>
      </c>
      <c r="B32" s="3">
        <v>39.378346999999998</v>
      </c>
      <c r="C32" s="3">
        <v>1.11E-4</v>
      </c>
      <c r="D32" s="16">
        <f>C32*E29+F29</f>
        <v>5.7660746696312007E-2</v>
      </c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16"/>
      <c r="M32" s="3">
        <v>0.460193137931034</v>
      </c>
      <c r="N32" s="3">
        <f>K34</f>
        <v>1.73819493103448</v>
      </c>
      <c r="O32" s="3">
        <f>L34</f>
        <v>1.0670811379309981</v>
      </c>
      <c r="P32" s="3">
        <f>K35</f>
        <v>1.7007057931034499</v>
      </c>
      <c r="Q32" s="3">
        <f>L35</f>
        <v>1.0606992413793002</v>
      </c>
    </row>
    <row r="33" spans="1:17" x14ac:dyDescent="0.25">
      <c r="A33">
        <v>449.99995586206899</v>
      </c>
      <c r="B33" s="3">
        <v>47.441574000000003</v>
      </c>
      <c r="C33" s="3">
        <v>9.9068965517241402E-5</v>
      </c>
      <c r="D33" s="16"/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16"/>
      <c r="M33" s="3">
        <v>0.41916531034482801</v>
      </c>
      <c r="N33" s="3">
        <f>K36</f>
        <v>2.3471425862069002</v>
      </c>
      <c r="O33" s="3">
        <f>L36</f>
        <v>1.4584207241378984</v>
      </c>
      <c r="P33" s="3">
        <f>K37</f>
        <v>2.2883844137931</v>
      </c>
      <c r="Q33" s="3">
        <f>L37</f>
        <v>1.4409550344826982</v>
      </c>
    </row>
    <row r="34" spans="1:17" x14ac:dyDescent="0.25">
      <c r="A34">
        <v>450.00004520689703</v>
      </c>
      <c r="B34" s="3">
        <v>45.559530000000002</v>
      </c>
      <c r="C34" s="3">
        <v>3.11049665517241</v>
      </c>
      <c r="D34" s="3">
        <f>$B$33-B34</f>
        <v>1.8820440000000005</v>
      </c>
      <c r="E34" s="3">
        <f>INDEX(LINEST(D34:D36,C34:C36^{1}),1)</f>
        <v>0.61320536208964327</v>
      </c>
      <c r="F34" s="3">
        <f>INDEX(LINEST(D34:D36,C34:C36^{1}),2)</f>
        <v>-1.8682406457553924E-2</v>
      </c>
      <c r="G34" s="2">
        <v>250.00036248275899</v>
      </c>
      <c r="H34">
        <v>100</v>
      </c>
      <c r="I34" s="3">
        <v>21.847644896551699</v>
      </c>
      <c r="J34" s="13">
        <v>18.138995931034501</v>
      </c>
      <c r="K34" s="13">
        <v>1.73819493103448</v>
      </c>
      <c r="L34" s="16">
        <f>$J$33-J34</f>
        <v>1.0670811379309981</v>
      </c>
      <c r="M34" s="3">
        <v>15.0411594482759</v>
      </c>
      <c r="N34" s="3">
        <f>K38</f>
        <v>2.94495248275862</v>
      </c>
      <c r="O34" s="3">
        <f>L38</f>
        <v>1.8251638620688979</v>
      </c>
      <c r="P34" s="3">
        <f>K39</f>
        <v>2.8856878965517199</v>
      </c>
      <c r="Q34" s="3">
        <f>L39</f>
        <v>1.8168378965517</v>
      </c>
    </row>
    <row r="35" spans="1:17" x14ac:dyDescent="0.25">
      <c r="A35">
        <v>450.00033144827597</v>
      </c>
      <c r="B35" s="3">
        <v>44.085228000000001</v>
      </c>
      <c r="C35" s="3">
        <v>5.4845801034482804</v>
      </c>
      <c r="D35" s="3">
        <f>$B$33-B35</f>
        <v>3.3563460000000021</v>
      </c>
      <c r="G35" s="2">
        <v>250.00104441379301</v>
      </c>
      <c r="H35">
        <v>150</v>
      </c>
      <c r="I35" s="3">
        <v>12.603498965517201</v>
      </c>
      <c r="J35" s="13">
        <v>18.145377827586199</v>
      </c>
      <c r="K35" s="13">
        <v>1.7007057931034499</v>
      </c>
      <c r="L35" s="16">
        <f>$J$33-J35</f>
        <v>1.0606992413793002</v>
      </c>
      <c r="M35" s="3">
        <v>15.0468293448276</v>
      </c>
      <c r="N35" s="3">
        <f>K40</f>
        <v>3.5737694137931002</v>
      </c>
      <c r="O35" s="3">
        <f>L40</f>
        <v>2.2072445862068975</v>
      </c>
      <c r="P35" s="3">
        <f>K41</f>
        <v>3.5006868965517199</v>
      </c>
      <c r="Q35" s="3">
        <f>L41</f>
        <v>2.2422609655172003</v>
      </c>
    </row>
    <row r="36" spans="1:17" x14ac:dyDescent="0.25">
      <c r="A36">
        <v>449.99934344827602</v>
      </c>
      <c r="B36" s="3">
        <v>42.244171000000001</v>
      </c>
      <c r="C36" s="3">
        <v>8.5147544137930993</v>
      </c>
      <c r="D36" s="3">
        <f>$B$33-B36</f>
        <v>5.1974030000000013</v>
      </c>
      <c r="G36" s="2">
        <v>250.00023100000001</v>
      </c>
      <c r="H36">
        <v>100</v>
      </c>
      <c r="I36" s="3">
        <v>29.3031143103448</v>
      </c>
      <c r="J36" s="13">
        <v>17.7476563448276</v>
      </c>
      <c r="K36" s="13">
        <v>2.3471425862069002</v>
      </c>
      <c r="L36" s="16">
        <f t="shared" ref="L36:L49" si="9">$J$33-J36</f>
        <v>1.4584207241378984</v>
      </c>
      <c r="M36" s="3">
        <v>20.0793402068966</v>
      </c>
      <c r="N36" s="3">
        <f>K42</f>
        <v>4.1963598275862104</v>
      </c>
      <c r="O36" s="3">
        <f>L42</f>
        <v>2.6350626551723977</v>
      </c>
      <c r="P36" s="3">
        <f>K43</f>
        <v>4.1171668965517201</v>
      </c>
      <c r="Q36" s="3">
        <f>L43</f>
        <v>2.6780308620689972</v>
      </c>
    </row>
    <row r="37" spans="1:17" x14ac:dyDescent="0.25">
      <c r="A37">
        <v>449.99883286206898</v>
      </c>
      <c r="B37" s="3">
        <v>47.490046999999997</v>
      </c>
      <c r="C37" s="3">
        <v>9.8206896551724098E-5</v>
      </c>
      <c r="G37" s="2">
        <v>250.00044258620699</v>
      </c>
      <c r="H37">
        <v>150</v>
      </c>
      <c r="I37" s="3">
        <v>16.917177655172399</v>
      </c>
      <c r="J37" s="13">
        <v>17.7651220344828</v>
      </c>
      <c r="K37" s="13">
        <v>2.2883844137931</v>
      </c>
      <c r="L37" s="16">
        <f t="shared" si="9"/>
        <v>1.4409550344826982</v>
      </c>
      <c r="M37" s="3">
        <v>20.088346724137899</v>
      </c>
      <c r="N37" s="3">
        <f>K44</f>
        <v>4.8212046206896604</v>
      </c>
      <c r="O37" s="3">
        <f>L44</f>
        <v>3.0342431034482971</v>
      </c>
      <c r="P37" s="3">
        <f>K45</f>
        <v>4.7340217931034498</v>
      </c>
      <c r="Q37" s="3">
        <f>L45</f>
        <v>3.0064564137930994</v>
      </c>
    </row>
    <row r="38" spans="1:17" x14ac:dyDescent="0.25">
      <c r="A38">
        <v>499.99916765517202</v>
      </c>
      <c r="B38" s="3">
        <v>56.458967000000001</v>
      </c>
      <c r="C38" s="3">
        <v>7.3793103448275895E-5</v>
      </c>
      <c r="D38" s="16"/>
      <c r="G38" s="2">
        <v>250.000014724138</v>
      </c>
      <c r="H38">
        <v>100</v>
      </c>
      <c r="I38" s="3">
        <v>36.681862103448303</v>
      </c>
      <c r="J38" s="13">
        <v>17.380913206896601</v>
      </c>
      <c r="K38" s="13">
        <v>2.94495248275862</v>
      </c>
      <c r="L38" s="16">
        <f t="shared" si="9"/>
        <v>1.8251638620688979</v>
      </c>
      <c r="M38" s="3">
        <v>25.123869655172399</v>
      </c>
      <c r="N38" s="3">
        <f>K46</f>
        <v>6.0590795862068996</v>
      </c>
      <c r="O38" s="3">
        <f>L46</f>
        <v>3.7605815862068983</v>
      </c>
      <c r="P38" s="3">
        <f>K47</f>
        <v>5.9390099655172399</v>
      </c>
      <c r="Q38" s="3">
        <f>L47</f>
        <v>3.7713949655171994</v>
      </c>
    </row>
    <row r="39" spans="1:17" x14ac:dyDescent="0.25">
      <c r="A39">
        <v>500.00090079310399</v>
      </c>
      <c r="B39" s="3">
        <v>54.646118000000001</v>
      </c>
      <c r="C39" s="3">
        <v>2.99433906896552</v>
      </c>
      <c r="D39" s="3">
        <f>$B$38-B39</f>
        <v>1.8128489999999999</v>
      </c>
      <c r="E39" s="3">
        <f>INDEX(LINEST(D39:D41,C39:C41^{1}),1)</f>
        <v>0.5831561999991336</v>
      </c>
      <c r="F39" s="3">
        <f>INDEX(LINEST(D39:D41,C39:C41^{1}),2)</f>
        <v>6.4574768490601731E-2</v>
      </c>
      <c r="G39" s="2">
        <v>250.001202689655</v>
      </c>
      <c r="H39">
        <v>150</v>
      </c>
      <c r="I39" s="3">
        <v>21.277313275862099</v>
      </c>
      <c r="J39" s="13">
        <v>17.389239172413799</v>
      </c>
      <c r="K39" s="13">
        <v>2.8856878965517199</v>
      </c>
      <c r="L39" s="16">
        <f t="shared" si="9"/>
        <v>1.8168378965517</v>
      </c>
      <c r="M39" s="3">
        <v>25.126075448275898</v>
      </c>
      <c r="N39" s="3">
        <f>K48</f>
        <v>5.9064183103448302</v>
      </c>
      <c r="O39" s="3">
        <f>L48</f>
        <v>3.7283894827585993</v>
      </c>
      <c r="P39" s="3">
        <f>K49</f>
        <v>6.6646019655172397</v>
      </c>
      <c r="Q39" s="3">
        <f>L49</f>
        <v>4.2132732413792979</v>
      </c>
    </row>
    <row r="40" spans="1:17" x14ac:dyDescent="0.25">
      <c r="A40">
        <v>499.99866244827598</v>
      </c>
      <c r="B40" s="3">
        <v>53.315694000000001</v>
      </c>
      <c r="C40" s="3">
        <v>5.2858099655172399</v>
      </c>
      <c r="D40" s="3">
        <f t="shared" ref="D40:D41" si="10">$B$38-B40</f>
        <v>3.1432730000000006</v>
      </c>
      <c r="G40" s="2">
        <v>250.00159272413799</v>
      </c>
      <c r="H40">
        <v>100</v>
      </c>
      <c r="I40" s="3">
        <v>44.336526862069</v>
      </c>
      <c r="J40" s="13">
        <v>16.998832482758601</v>
      </c>
      <c r="K40" s="13">
        <v>3.5737694137931002</v>
      </c>
      <c r="L40" s="16">
        <f t="shared" si="9"/>
        <v>2.2072445862068975</v>
      </c>
      <c r="M40" s="3">
        <v>30.177956137931002</v>
      </c>
      <c r="N40" s="14">
        <v>12</v>
      </c>
      <c r="O40" s="14">
        <f>N40*N42+O42</f>
        <v>7.5511873379537207</v>
      </c>
      <c r="P40" s="16"/>
      <c r="Q40" s="16"/>
    </row>
    <row r="41" spans="1:17" x14ac:dyDescent="0.25">
      <c r="A41">
        <v>500.00085455172399</v>
      </c>
      <c r="B41" s="3">
        <v>51.601731000000001</v>
      </c>
      <c r="C41" s="3">
        <v>8.2156606551724103</v>
      </c>
      <c r="D41" s="3">
        <f t="shared" si="10"/>
        <v>4.8572360000000003</v>
      </c>
      <c r="G41" s="2">
        <v>250.000871344828</v>
      </c>
      <c r="H41">
        <v>150</v>
      </c>
      <c r="I41" s="3">
        <v>25.673231206896499</v>
      </c>
      <c r="J41" s="13">
        <v>16.963816103448298</v>
      </c>
      <c r="K41" s="13">
        <v>3.5006868965517199</v>
      </c>
      <c r="L41" s="16">
        <f t="shared" si="9"/>
        <v>2.2422609655172003</v>
      </c>
      <c r="M41" s="3">
        <v>30.193371965517201</v>
      </c>
      <c r="N41" s="14">
        <v>0</v>
      </c>
      <c r="O41" s="14">
        <f>N41*N42+O42</f>
        <v>-2.990129091438698E-2</v>
      </c>
      <c r="P41" s="16"/>
      <c r="Q41" s="16"/>
    </row>
    <row r="42" spans="1:17" x14ac:dyDescent="0.25">
      <c r="G42" s="2">
        <v>250.00095441379301</v>
      </c>
      <c r="H42">
        <v>100</v>
      </c>
      <c r="I42" s="3">
        <v>51.856796103448303</v>
      </c>
      <c r="J42" s="13">
        <v>16.571014413793101</v>
      </c>
      <c r="K42" s="13">
        <v>4.1963598275862104</v>
      </c>
      <c r="L42" s="16">
        <f t="shared" si="9"/>
        <v>2.6350626551723977</v>
      </c>
      <c r="M42" s="3">
        <v>35.247853655172399</v>
      </c>
      <c r="N42" s="12">
        <f>INDEX(LINEST(O32:O39,N32:N39^{1}),1)</f>
        <v>0.63175738573900897</v>
      </c>
      <c r="O42" s="12">
        <f>INDEX(LINEST(O32:O39,N32:N39^{1}),2)</f>
        <v>-2.990129091438698E-2</v>
      </c>
      <c r="P42" s="12">
        <f>INDEX(LINEST(Q32:Q39,P32:P39^{1}),1)</f>
        <v>0.6364758056147175</v>
      </c>
      <c r="Q42" s="12">
        <f>INDEX(LINEST(Q32:Q39,P32:P39^{1}),2)</f>
        <v>-3.6606666461738158E-3</v>
      </c>
    </row>
    <row r="43" spans="1:17" x14ac:dyDescent="0.25">
      <c r="G43" s="2">
        <v>249.99999737931</v>
      </c>
      <c r="H43">
        <v>150</v>
      </c>
      <c r="I43" s="3">
        <v>30.110902344827601</v>
      </c>
      <c r="J43" s="13">
        <v>16.528046206896502</v>
      </c>
      <c r="K43" s="13">
        <v>4.1171668965517201</v>
      </c>
      <c r="L43" s="16">
        <f t="shared" si="9"/>
        <v>2.6780308620689972</v>
      </c>
      <c r="M43" s="3">
        <v>35.261036862068998</v>
      </c>
      <c r="N43" s="3">
        <v>6</v>
      </c>
      <c r="O43" s="3">
        <f>N43*N42+O42</f>
        <v>3.7606430235196666</v>
      </c>
    </row>
    <row r="44" spans="1:17" x14ac:dyDescent="0.25">
      <c r="G44" s="2">
        <v>250.00049558620699</v>
      </c>
      <c r="H44">
        <v>100</v>
      </c>
      <c r="I44" s="3">
        <v>59.4345075172414</v>
      </c>
      <c r="J44" s="13">
        <v>16.171833965517202</v>
      </c>
      <c r="K44" s="13">
        <v>4.8212046206896604</v>
      </c>
      <c r="L44" s="16">
        <f t="shared" si="9"/>
        <v>3.0342431034482971</v>
      </c>
      <c r="M44" s="3">
        <v>40.315175448275902</v>
      </c>
      <c r="N44" s="5" t="s">
        <v>38</v>
      </c>
      <c r="O44" s="5">
        <f>(O43-F15)/N43+1</f>
        <v>1.0693661026181189</v>
      </c>
    </row>
    <row r="45" spans="1:17" x14ac:dyDescent="0.25">
      <c r="G45" s="2">
        <v>249.99877303448301</v>
      </c>
      <c r="H45">
        <v>150</v>
      </c>
      <c r="I45" s="3">
        <v>34.524990103448303</v>
      </c>
      <c r="J45" s="13">
        <v>16.199620655172399</v>
      </c>
      <c r="K45" s="13">
        <v>4.7340217931034498</v>
      </c>
      <c r="L45" s="16">
        <f t="shared" si="9"/>
        <v>3.0064564137930994</v>
      </c>
      <c r="M45" s="3">
        <v>40.323269586206898</v>
      </c>
    </row>
    <row r="46" spans="1:17" x14ac:dyDescent="0.25">
      <c r="G46" s="2">
        <v>250.00091606896601</v>
      </c>
      <c r="H46">
        <v>100</v>
      </c>
      <c r="I46" s="3">
        <v>74.563317103448298</v>
      </c>
      <c r="J46" s="13">
        <v>15.4454954827586</v>
      </c>
      <c r="K46" s="13">
        <v>6.0590795862068996</v>
      </c>
      <c r="L46" s="16">
        <f t="shared" si="9"/>
        <v>3.7605815862068983</v>
      </c>
      <c r="M46" s="3">
        <v>50.386459965517297</v>
      </c>
    </row>
    <row r="47" spans="1:17" x14ac:dyDescent="0.25">
      <c r="G47" s="2">
        <v>250.00064458620699</v>
      </c>
      <c r="H47">
        <v>150</v>
      </c>
      <c r="I47" s="3">
        <v>43.787559137930998</v>
      </c>
      <c r="J47" s="13">
        <v>15.434682103448299</v>
      </c>
      <c r="K47" s="13">
        <v>5.9390099655172399</v>
      </c>
      <c r="L47" s="16">
        <f t="shared" si="9"/>
        <v>3.7713949655171994</v>
      </c>
      <c r="M47" s="3">
        <v>50.028182862069002</v>
      </c>
    </row>
    <row r="48" spans="1:17" x14ac:dyDescent="0.25">
      <c r="G48" s="2">
        <v>250.00097065517201</v>
      </c>
      <c r="H48">
        <v>300</v>
      </c>
      <c r="I48" s="3">
        <v>20.385450275862102</v>
      </c>
      <c r="J48" s="13">
        <v>15.477687586206899</v>
      </c>
      <c r="K48" s="13">
        <v>5.9064183103448302</v>
      </c>
      <c r="L48" s="16">
        <f t="shared" si="9"/>
        <v>3.7283894827585993</v>
      </c>
      <c r="M48" s="3">
        <v>49.5941119655172</v>
      </c>
      <c r="N48" s="16"/>
      <c r="O48" s="16"/>
      <c r="P48" s="16"/>
      <c r="Q48" s="16"/>
    </row>
    <row r="49" spans="7:17" x14ac:dyDescent="0.25">
      <c r="G49" s="2">
        <v>250.00037727586201</v>
      </c>
      <c r="H49">
        <v>100</v>
      </c>
      <c r="I49" s="3">
        <v>84.7685907931034</v>
      </c>
      <c r="J49" s="16">
        <v>14.992803827586201</v>
      </c>
      <c r="K49" s="16">
        <v>6.6646019655172397</v>
      </c>
      <c r="L49" s="16">
        <f t="shared" si="9"/>
        <v>4.2132732413792979</v>
      </c>
      <c r="M49" s="3">
        <v>54.458620482758597</v>
      </c>
    </row>
    <row r="50" spans="7:17" x14ac:dyDescent="0.25">
      <c r="G50" s="2">
        <v>250.00111444827601</v>
      </c>
      <c r="H50">
        <v>150</v>
      </c>
      <c r="I50" s="3">
        <v>49.323377586206902</v>
      </c>
      <c r="J50" s="16">
        <v>14.9880578275862</v>
      </c>
      <c r="K50" s="16">
        <v>6.5742854482758597</v>
      </c>
      <c r="L50" s="16"/>
      <c r="M50" s="3">
        <v>54.478990620689601</v>
      </c>
    </row>
    <row r="51" spans="7:17" x14ac:dyDescent="0.25">
      <c r="G51" s="2">
        <v>250.00075234482799</v>
      </c>
      <c r="H51">
        <v>300</v>
      </c>
      <c r="I51" s="3">
        <v>22.453086793103399</v>
      </c>
      <c r="J51" s="16">
        <v>15.049553931034501</v>
      </c>
      <c r="K51" s="16">
        <v>6.5054594482758601</v>
      </c>
      <c r="L51" s="16"/>
      <c r="M51" s="3">
        <v>54.534334137930998</v>
      </c>
    </row>
    <row r="52" spans="7:17" x14ac:dyDescent="0.25">
      <c r="G52" s="2">
        <v>250.00084558620699</v>
      </c>
      <c r="H52">
        <v>100</v>
      </c>
      <c r="I52" s="3">
        <v>92.351938517241393</v>
      </c>
      <c r="J52" s="16">
        <v>14.780167620689699</v>
      </c>
      <c r="K52" s="16">
        <v>7.3106722758620704</v>
      </c>
      <c r="L52" s="16"/>
      <c r="M52" s="3">
        <v>59.555169241379303</v>
      </c>
    </row>
    <row r="53" spans="7:17" x14ac:dyDescent="0.25">
      <c r="G53" s="2">
        <v>250.00022786206901</v>
      </c>
      <c r="H53">
        <v>150</v>
      </c>
      <c r="I53" s="3">
        <v>53.553357655172398</v>
      </c>
      <c r="J53" s="16">
        <v>14.627504241379301</v>
      </c>
      <c r="K53" s="16">
        <v>7.17566317241379</v>
      </c>
      <c r="L53" s="16"/>
      <c r="M53" s="3">
        <v>59.594762862068997</v>
      </c>
    </row>
    <row r="54" spans="7:17" x14ac:dyDescent="0.25">
      <c r="G54" s="2">
        <v>250.000290482759</v>
      </c>
      <c r="H54">
        <v>300</v>
      </c>
      <c r="I54" s="3">
        <v>24.520732517241399</v>
      </c>
      <c r="J54" s="16">
        <v>14.7628885517241</v>
      </c>
      <c r="K54" s="16">
        <v>7.1440599999999996</v>
      </c>
      <c r="L54" s="16"/>
      <c r="M54" s="3">
        <v>59.648270310344799</v>
      </c>
    </row>
    <row r="55" spans="7:17" x14ac:dyDescent="0.25">
      <c r="G55" s="2">
        <v>250.01591537931</v>
      </c>
      <c r="H55">
        <v>100</v>
      </c>
      <c r="I55" s="3">
        <v>100</v>
      </c>
      <c r="J55" s="16">
        <v>14.2565028965517</v>
      </c>
      <c r="K55" s="16">
        <v>7.9662724137931002</v>
      </c>
      <c r="L55" s="16"/>
      <c r="M55" s="3">
        <v>63.679779413793099</v>
      </c>
    </row>
    <row r="56" spans="7:17" x14ac:dyDescent="0.25">
      <c r="G56" s="2">
        <v>250.00083555172401</v>
      </c>
      <c r="H56">
        <v>300</v>
      </c>
      <c r="I56" s="3">
        <v>26.420519896551699</v>
      </c>
      <c r="J56" s="16">
        <v>14.3118626896552</v>
      </c>
      <c r="K56" s="16">
        <v>7.7527742758620697</v>
      </c>
      <c r="L56" s="16"/>
      <c r="M56" s="3">
        <v>64.742661448275896</v>
      </c>
    </row>
    <row r="57" spans="7:17" x14ac:dyDescent="0.25">
      <c r="G57" s="2">
        <v>249.99068689655201</v>
      </c>
      <c r="H57">
        <v>100</v>
      </c>
      <c r="I57" s="3">
        <v>100</v>
      </c>
      <c r="J57" s="16">
        <v>14.124502275862101</v>
      </c>
      <c r="K57" s="16">
        <v>7.9725340344827602</v>
      </c>
      <c r="L57" s="16"/>
      <c r="M57" s="3">
        <v>64.802179896551706</v>
      </c>
    </row>
    <row r="58" spans="7:17" x14ac:dyDescent="0.25">
      <c r="G58" s="2">
        <v>250.00066444827601</v>
      </c>
      <c r="H58">
        <v>150</v>
      </c>
      <c r="I58" s="3">
        <v>62.124097344827597</v>
      </c>
      <c r="J58" s="16">
        <v>13.923659310344799</v>
      </c>
      <c r="K58" s="16">
        <v>8.4181146206896607</v>
      </c>
      <c r="L58" s="16"/>
      <c r="M58" s="3">
        <v>69.827176379310302</v>
      </c>
    </row>
    <row r="59" spans="7:17" x14ac:dyDescent="0.25">
      <c r="G59" s="2">
        <v>250.00285865517199</v>
      </c>
      <c r="H59">
        <v>300</v>
      </c>
      <c r="I59" s="3">
        <v>28.3976004137931</v>
      </c>
      <c r="J59" s="16">
        <v>13.871459482758601</v>
      </c>
      <c r="K59" s="16">
        <v>8.3712288275862097</v>
      </c>
      <c r="L59" s="16"/>
      <c r="M59" s="3">
        <v>69.886413965517207</v>
      </c>
    </row>
    <row r="60" spans="7:17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16"/>
      <c r="M60" s="3">
        <v>0.42175965517241398</v>
      </c>
    </row>
    <row r="61" spans="7:17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16"/>
      <c r="M61" s="3">
        <v>0.41439151724137901</v>
      </c>
    </row>
    <row r="62" spans="7:17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16"/>
      <c r="M62" s="3">
        <v>0.37952958620689697</v>
      </c>
    </row>
    <row r="63" spans="7:17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16"/>
      <c r="M63" s="3">
        <v>14.9383836206897</v>
      </c>
      <c r="N63" s="3">
        <f>K65</f>
        <v>2.55105386206897</v>
      </c>
      <c r="O63" s="3">
        <f>L65</f>
        <v>1.7834736551723971</v>
      </c>
      <c r="P63" s="3">
        <f>K66</f>
        <v>2.48376113793103</v>
      </c>
      <c r="Q63" s="3">
        <f>L66</f>
        <v>1.7313594827585987</v>
      </c>
    </row>
    <row r="64" spans="7:17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16"/>
      <c r="M64" s="3">
        <v>14.840301551724099</v>
      </c>
      <c r="N64" s="3">
        <f>K67</f>
        <v>3.22575193103448</v>
      </c>
      <c r="O64" s="3">
        <f>L67</f>
        <v>2.206200379310399</v>
      </c>
      <c r="P64" s="3">
        <f>K69</f>
        <v>3.8020964827586199</v>
      </c>
      <c r="Q64" s="3">
        <f>L69</f>
        <v>2.6636932413792991</v>
      </c>
    </row>
    <row r="65" spans="7:17" x14ac:dyDescent="0.25">
      <c r="G65" s="2">
        <v>300.00007896551699</v>
      </c>
      <c r="H65">
        <v>100</v>
      </c>
      <c r="I65" s="3">
        <v>30.307935241379301</v>
      </c>
      <c r="J65" s="13">
        <v>23.071891620689701</v>
      </c>
      <c r="K65" s="13">
        <v>2.55105386206897</v>
      </c>
      <c r="L65" s="16">
        <f>$J$62-J65</f>
        <v>1.7834736551723971</v>
      </c>
      <c r="M65" s="3">
        <v>19.8134157586207</v>
      </c>
      <c r="N65" s="3">
        <f>K68</f>
        <v>3.8925167586206899</v>
      </c>
      <c r="O65" s="3">
        <f>L68</f>
        <v>2.7717953448275985</v>
      </c>
      <c r="P65" s="3">
        <f>K71</f>
        <v>4.4639831724137897</v>
      </c>
      <c r="Q65" s="3">
        <f>L71</f>
        <v>3.1115976896551985</v>
      </c>
    </row>
    <row r="66" spans="7:17" x14ac:dyDescent="0.25">
      <c r="G66" s="2">
        <v>300.00018937930997</v>
      </c>
      <c r="H66">
        <v>150</v>
      </c>
      <c r="I66" s="3">
        <v>17.6329549655172</v>
      </c>
      <c r="J66" s="13">
        <v>23.1240057931035</v>
      </c>
      <c r="K66" s="13">
        <v>2.48376113793103</v>
      </c>
      <c r="L66" s="16">
        <f>$J$62-J66</f>
        <v>1.7313594827585987</v>
      </c>
      <c r="M66" s="3">
        <v>19.810287517241399</v>
      </c>
      <c r="N66" s="3">
        <f>K70</f>
        <v>4.5788735517241399</v>
      </c>
      <c r="O66" s="3">
        <f>L70</f>
        <v>3.2418074137930972</v>
      </c>
      <c r="P66" s="3">
        <f>K73</f>
        <v>5.1480460344827597</v>
      </c>
      <c r="Q66" s="3">
        <f>L73</f>
        <v>3.6014382758620975</v>
      </c>
    </row>
    <row r="67" spans="7:17" x14ac:dyDescent="0.25">
      <c r="G67" s="2">
        <v>300.00039141379301</v>
      </c>
      <c r="H67">
        <v>100</v>
      </c>
      <c r="I67" s="3">
        <v>38.223450413793103</v>
      </c>
      <c r="J67" s="13">
        <v>22.649164896551699</v>
      </c>
      <c r="K67" s="13">
        <v>3.22575193103448</v>
      </c>
      <c r="L67" s="16">
        <f t="shared" ref="L67:L76" si="11">$J$62-J67</f>
        <v>2.206200379310399</v>
      </c>
      <c r="M67" s="3">
        <v>24.793533241379301</v>
      </c>
      <c r="N67" s="3">
        <f>K72</f>
        <v>5.2750707241379304</v>
      </c>
      <c r="O67" s="3">
        <f>L72</f>
        <v>3.6959996551723968</v>
      </c>
      <c r="P67" s="3">
        <f>K75</f>
        <v>6.4514212758620699</v>
      </c>
      <c r="Q67" s="3">
        <f>L75</f>
        <v>4.4858973103448996</v>
      </c>
    </row>
    <row r="68" spans="7:17" x14ac:dyDescent="0.25">
      <c r="G68" s="2">
        <v>300.00060610344798</v>
      </c>
      <c r="H68">
        <v>100</v>
      </c>
      <c r="I68" s="3">
        <v>45.985934034482803</v>
      </c>
      <c r="J68" s="13">
        <v>22.0835699310345</v>
      </c>
      <c r="K68" s="13">
        <v>3.8925167586206899</v>
      </c>
      <c r="L68" s="16">
        <f t="shared" si="11"/>
        <v>2.7717953448275985</v>
      </c>
      <c r="M68" s="3">
        <v>29.832125344827599</v>
      </c>
      <c r="N68" s="3">
        <f>K74</f>
        <v>6.6489269310344801</v>
      </c>
      <c r="O68" s="3">
        <f>L74</f>
        <v>4.652355</v>
      </c>
    </row>
    <row r="69" spans="7:17" x14ac:dyDescent="0.25">
      <c r="G69" s="2">
        <v>300.00166172413799</v>
      </c>
      <c r="H69">
        <v>150</v>
      </c>
      <c r="I69" s="3">
        <v>26.748561137930999</v>
      </c>
      <c r="J69" s="13">
        <v>22.191672034482799</v>
      </c>
      <c r="K69" s="13">
        <v>3.8020964827586199</v>
      </c>
      <c r="L69" s="16">
        <f t="shared" si="11"/>
        <v>2.6636932413792991</v>
      </c>
      <c r="M69" s="3">
        <v>29.8235303103448</v>
      </c>
    </row>
    <row r="70" spans="7:17" x14ac:dyDescent="0.25">
      <c r="G70" s="2">
        <v>300.000295827586</v>
      </c>
      <c r="H70">
        <v>100</v>
      </c>
      <c r="I70" s="3">
        <v>53.918485034482799</v>
      </c>
      <c r="J70" s="13">
        <v>21.613557862069001</v>
      </c>
      <c r="K70" s="13">
        <v>4.5788735517241399</v>
      </c>
      <c r="L70" s="16">
        <f t="shared" si="11"/>
        <v>3.2418074137930972</v>
      </c>
      <c r="M70" s="3">
        <v>34.835335689655203</v>
      </c>
      <c r="N70" s="14">
        <v>12.71</v>
      </c>
      <c r="O70" s="14">
        <f>N70*$N$72+O72</f>
        <v>8.9386784383128468</v>
      </c>
      <c r="P70" s="16">
        <v>12.71</v>
      </c>
      <c r="Q70" s="16">
        <f>P70*$P$72+Q72</f>
        <v>8.8417446944243281</v>
      </c>
    </row>
    <row r="71" spans="7:17" x14ac:dyDescent="0.25">
      <c r="G71" s="2">
        <v>300.00092610344802</v>
      </c>
      <c r="H71">
        <v>150</v>
      </c>
      <c r="I71" s="3">
        <v>31.291361896551699</v>
      </c>
      <c r="J71" s="13">
        <v>21.7437675862069</v>
      </c>
      <c r="K71" s="13">
        <v>4.4639831724137897</v>
      </c>
      <c r="L71" s="16">
        <f t="shared" si="11"/>
        <v>3.1115976896551985</v>
      </c>
      <c r="M71" s="3">
        <v>34.851560068965497</v>
      </c>
      <c r="N71" s="14">
        <v>0</v>
      </c>
      <c r="O71" s="14">
        <f>N71*$N$72+O72</f>
        <v>-1.388737854858535E-2</v>
      </c>
      <c r="P71" s="16">
        <v>0</v>
      </c>
      <c r="Q71" s="16">
        <f>P71*$P$72+Q72</f>
        <v>1.438533395921926E-2</v>
      </c>
    </row>
    <row r="72" spans="7:17" x14ac:dyDescent="0.25">
      <c r="G72" s="2">
        <v>300.00062296551698</v>
      </c>
      <c r="H72">
        <v>100</v>
      </c>
      <c r="I72" s="3">
        <v>61.7800079655172</v>
      </c>
      <c r="J72" s="13">
        <v>21.159365620689702</v>
      </c>
      <c r="K72" s="13">
        <v>5.2750707241379304</v>
      </c>
      <c r="L72" s="16">
        <f t="shared" si="11"/>
        <v>3.6959996551723968</v>
      </c>
      <c r="M72" s="3">
        <v>39.874262137930998</v>
      </c>
      <c r="N72" s="12">
        <f>INDEX(LINEST(O63:O68,N63:N68^{1}),1)</f>
        <v>0.70437181879318889</v>
      </c>
      <c r="O72" s="12">
        <f>INDEX(LINEST(O63:O68,N63:N68^{1}),2)</f>
        <v>-1.388737854858535E-2</v>
      </c>
      <c r="P72" s="12">
        <f>INDEX(LINEST(Q63:Q67,P63:P67^{1}),1)</f>
        <v>0.69452079940716827</v>
      </c>
      <c r="Q72" s="12">
        <f>INDEX(LINEST(Q63:Q67,P63:P67^{1}),2)</f>
        <v>1.438533395921926E-2</v>
      </c>
    </row>
    <row r="73" spans="7:17" x14ac:dyDescent="0.25">
      <c r="G73" s="2">
        <v>300.00071244827598</v>
      </c>
      <c r="H73">
        <v>150</v>
      </c>
      <c r="I73" s="3">
        <v>35.952434379310297</v>
      </c>
      <c r="J73" s="13">
        <v>21.253927000000001</v>
      </c>
      <c r="K73" s="13">
        <v>5.1480460344827597</v>
      </c>
      <c r="L73" s="16">
        <f t="shared" si="11"/>
        <v>3.6014382758620975</v>
      </c>
      <c r="M73" s="3">
        <v>39.889899931034499</v>
      </c>
      <c r="N73" s="3">
        <v>6</v>
      </c>
      <c r="O73" s="3">
        <f>N73*N72+O72</f>
        <v>4.2123435342105484</v>
      </c>
    </row>
    <row r="74" spans="7:17" x14ac:dyDescent="0.25">
      <c r="G74" s="2">
        <v>300.00042096551698</v>
      </c>
      <c r="H74">
        <v>100</v>
      </c>
      <c r="I74" s="3">
        <v>77.457400000000007</v>
      </c>
      <c r="J74" s="13">
        <v>20.203010275862098</v>
      </c>
      <c r="K74" s="13">
        <v>6.6489269310344801</v>
      </c>
      <c r="L74" s="16">
        <f t="shared" si="11"/>
        <v>4.652355</v>
      </c>
      <c r="M74" s="3">
        <v>49.926456620689599</v>
      </c>
      <c r="N74" s="5" t="s">
        <v>38</v>
      </c>
      <c r="O74" s="5">
        <f>(O73-F20)/E20+1</f>
        <v>1.1241630884149689</v>
      </c>
    </row>
    <row r="75" spans="7:17" x14ac:dyDescent="0.25">
      <c r="G75" s="2">
        <v>300.00093768965502</v>
      </c>
      <c r="H75">
        <v>150</v>
      </c>
      <c r="I75" s="3">
        <v>44.7998174137931</v>
      </c>
      <c r="J75" s="13">
        <v>20.369467965517199</v>
      </c>
      <c r="K75" s="13">
        <v>6.4514212758620699</v>
      </c>
      <c r="L75" s="16">
        <f t="shared" si="11"/>
        <v>4.4858973103448996</v>
      </c>
      <c r="M75" s="3">
        <v>49.948856206896501</v>
      </c>
    </row>
    <row r="76" spans="7:17" x14ac:dyDescent="0.25">
      <c r="G76" s="2">
        <v>299.99891934482798</v>
      </c>
      <c r="H76">
        <v>300</v>
      </c>
      <c r="I76" s="3">
        <v>20.3831535172414</v>
      </c>
      <c r="J76" s="13">
        <v>20.5430314827586</v>
      </c>
      <c r="K76" s="13">
        <v>6.3390989655172403</v>
      </c>
      <c r="L76" s="16">
        <f t="shared" si="11"/>
        <v>4.3123337931034982</v>
      </c>
      <c r="M76" s="3">
        <v>49.979152517241403</v>
      </c>
    </row>
    <row r="77" spans="7:17" x14ac:dyDescent="0.25">
      <c r="G77" s="2">
        <v>300.00157331034501</v>
      </c>
      <c r="H77">
        <v>100</v>
      </c>
      <c r="I77" s="3">
        <v>84.704807793103399</v>
      </c>
      <c r="J77" s="16">
        <v>19.759097896551701</v>
      </c>
      <c r="K77" s="16">
        <v>7.3136992068965503</v>
      </c>
      <c r="L77" s="16"/>
    </row>
    <row r="78" spans="7:17" x14ac:dyDescent="0.25">
      <c r="G78" s="2">
        <v>300.00164479310399</v>
      </c>
      <c r="H78">
        <v>150</v>
      </c>
      <c r="I78" s="3">
        <v>49.076401482758598</v>
      </c>
      <c r="J78" s="16">
        <v>19.937691379310301</v>
      </c>
      <c r="K78" s="16">
        <v>7.1165754827586198</v>
      </c>
      <c r="L78" s="16"/>
    </row>
    <row r="79" spans="7:17" x14ac:dyDescent="0.25">
      <c r="G79" s="2">
        <v>300.00162058620703</v>
      </c>
      <c r="H79">
        <v>300</v>
      </c>
      <c r="I79" s="3">
        <v>22.399913275862101</v>
      </c>
      <c r="J79" s="16">
        <v>20.114397827586199</v>
      </c>
      <c r="K79" s="16">
        <v>7.0112244482758603</v>
      </c>
      <c r="L79" s="16"/>
    </row>
    <row r="80" spans="7:17" x14ac:dyDescent="0.25">
      <c r="G80" s="2">
        <v>299.99886665517198</v>
      </c>
      <c r="H80">
        <v>100</v>
      </c>
      <c r="I80" s="3">
        <v>91.939679172413804</v>
      </c>
      <c r="J80" s="16">
        <v>19.267897551724101</v>
      </c>
      <c r="K80" s="16">
        <v>7.9771379655172403</v>
      </c>
      <c r="L80" s="16"/>
      <c r="N80" s="16"/>
      <c r="O80" s="16"/>
      <c r="P80" s="16"/>
      <c r="Q80" s="16"/>
    </row>
    <row r="81" spans="7:17" x14ac:dyDescent="0.25">
      <c r="G81" s="2">
        <v>300.00186358620698</v>
      </c>
      <c r="H81">
        <v>150</v>
      </c>
      <c r="I81" s="3">
        <v>53.457993620689699</v>
      </c>
      <c r="J81" s="16">
        <v>19.4714504137931</v>
      </c>
      <c r="K81" s="16">
        <v>7.7923962068965498</v>
      </c>
      <c r="L81" s="16"/>
    </row>
    <row r="82" spans="7:17" x14ac:dyDescent="0.25">
      <c r="G82" s="2">
        <v>300.00092079310298</v>
      </c>
      <c r="H82">
        <v>300</v>
      </c>
      <c r="I82" s="3">
        <v>24.455067413793099</v>
      </c>
      <c r="J82" s="16">
        <v>19.6333827931035</v>
      </c>
      <c r="K82" s="16">
        <v>7.7018005517241397</v>
      </c>
      <c r="L82" s="16"/>
    </row>
    <row r="83" spans="7:17" x14ac:dyDescent="0.25">
      <c r="G83" s="2">
        <v>300.00327382758599</v>
      </c>
      <c r="H83">
        <v>100</v>
      </c>
      <c r="I83" s="3">
        <v>99.928473137930993</v>
      </c>
      <c r="J83" s="16">
        <v>18.778526586206901</v>
      </c>
      <c r="K83" s="16">
        <v>8.5904593103448299</v>
      </c>
      <c r="L83" s="16"/>
    </row>
    <row r="84" spans="7:17" x14ac:dyDescent="0.25">
      <c r="G84" s="2">
        <v>300.00017268965502</v>
      </c>
      <c r="H84">
        <v>150</v>
      </c>
      <c r="I84" s="3">
        <v>57.892998655172399</v>
      </c>
      <c r="J84" s="16">
        <v>18.900569000000001</v>
      </c>
      <c r="K84" s="16">
        <v>8.4833863793103497</v>
      </c>
      <c r="L84" s="16"/>
    </row>
    <row r="85" spans="7:17" x14ac:dyDescent="0.25">
      <c r="G85" s="2">
        <v>300.00067658620702</v>
      </c>
      <c r="H85">
        <v>300</v>
      </c>
      <c r="I85" s="3">
        <v>26.4363733793103</v>
      </c>
      <c r="J85" s="16">
        <v>19.145864206896601</v>
      </c>
      <c r="K85" s="16">
        <v>8.3646054827586198</v>
      </c>
      <c r="L85" s="16"/>
    </row>
    <row r="86" spans="7:17" x14ac:dyDescent="0.25">
      <c r="G86" s="2">
        <v>300.00342527586201</v>
      </c>
      <c r="H86">
        <v>100</v>
      </c>
      <c r="I86" s="3">
        <v>100</v>
      </c>
      <c r="J86" s="16">
        <v>19</v>
      </c>
      <c r="K86" s="16">
        <v>8.5854765172413803</v>
      </c>
      <c r="L86" s="16"/>
    </row>
    <row r="87" spans="7:17" x14ac:dyDescent="0.25">
      <c r="G87" s="2">
        <v>300.00165210344801</v>
      </c>
      <c r="H87">
        <v>150</v>
      </c>
      <c r="I87" s="3">
        <v>62.191801172413797</v>
      </c>
      <c r="J87" s="16">
        <v>18.477601482758601</v>
      </c>
      <c r="K87" s="16">
        <v>9.1556529999999992</v>
      </c>
      <c r="L87" s="16"/>
    </row>
    <row r="88" spans="7:17" x14ac:dyDescent="0.25">
      <c r="G88" s="2">
        <v>300.00172796551698</v>
      </c>
      <c r="H88">
        <v>300</v>
      </c>
      <c r="I88" s="3">
        <v>28.3998356206897</v>
      </c>
      <c r="J88" s="16">
        <v>18.647493827586199</v>
      </c>
      <c r="K88" s="16">
        <v>9.02142582758621</v>
      </c>
      <c r="L88" s="16"/>
    </row>
    <row r="89" spans="7:17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16"/>
    </row>
    <row r="90" spans="7:17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16"/>
    </row>
    <row r="91" spans="7:17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16"/>
    </row>
    <row r="92" spans="7:17" x14ac:dyDescent="0.25">
      <c r="G92" s="2">
        <v>400.000812310345</v>
      </c>
      <c r="H92">
        <v>100</v>
      </c>
      <c r="I92" s="3">
        <v>21.870165241379301</v>
      </c>
      <c r="J92" s="13">
        <v>36.995592379310402</v>
      </c>
      <c r="K92" s="13">
        <v>1.86138672413793</v>
      </c>
      <c r="L92" s="16">
        <f>$J$91-J92</f>
        <v>1.153506517241297</v>
      </c>
    </row>
    <row r="93" spans="7:17" x14ac:dyDescent="0.25">
      <c r="G93" s="2">
        <v>400.00025993103401</v>
      </c>
      <c r="H93">
        <v>100</v>
      </c>
      <c r="I93" s="3">
        <v>29.269199862069001</v>
      </c>
      <c r="J93" s="13">
        <v>36.5548544827586</v>
      </c>
      <c r="K93" s="13">
        <v>2.5054847586206899</v>
      </c>
      <c r="L93" s="16">
        <f t="shared" ref="L93:L105" si="12">$J$91-J93</f>
        <v>1.5942444137930991</v>
      </c>
      <c r="M93" s="3">
        <v>20.0095916551724</v>
      </c>
      <c r="N93" s="3">
        <f>K92</f>
        <v>1.86138672413793</v>
      </c>
      <c r="O93" s="3">
        <f>L92</f>
        <v>1.153506517241297</v>
      </c>
      <c r="P93" s="3">
        <f>K94</f>
        <v>2.53783510344828</v>
      </c>
      <c r="Q93" s="3">
        <f>L94</f>
        <v>1.7100466206895959</v>
      </c>
    </row>
    <row r="94" spans="7:17" x14ac:dyDescent="0.25">
      <c r="G94" s="2">
        <v>400.00033031034502</v>
      </c>
      <c r="H94">
        <v>150</v>
      </c>
      <c r="I94" s="3">
        <v>17.2511693103448</v>
      </c>
      <c r="J94" s="13">
        <v>36.439052275862103</v>
      </c>
      <c r="K94" s="13">
        <v>2.53783510344828</v>
      </c>
      <c r="L94" s="16">
        <f t="shared" si="12"/>
        <v>1.7100466206895959</v>
      </c>
      <c r="M94" s="3">
        <v>20.0238951034483</v>
      </c>
      <c r="N94" s="3">
        <f>K93</f>
        <v>2.5054847586206899</v>
      </c>
      <c r="O94" s="3">
        <f>L93</f>
        <v>1.5942444137930991</v>
      </c>
      <c r="P94" s="3">
        <f>K96</f>
        <v>3.1814085862069001</v>
      </c>
      <c r="Q94" s="3">
        <f>L96</f>
        <v>2.1073736896550983</v>
      </c>
    </row>
    <row r="95" spans="7:17" x14ac:dyDescent="0.25">
      <c r="G95" s="2">
        <v>399.99945600000001</v>
      </c>
      <c r="H95">
        <v>100</v>
      </c>
      <c r="I95" s="3">
        <v>36.722939034482799</v>
      </c>
      <c r="J95" s="13">
        <v>36.0982871034483</v>
      </c>
      <c r="K95" s="13">
        <v>3.1472586896551702</v>
      </c>
      <c r="L95" s="16">
        <f t="shared" si="12"/>
        <v>2.0508117931033993</v>
      </c>
      <c r="M95" s="3">
        <v>25.041936275862099</v>
      </c>
      <c r="N95" s="3">
        <f>K95</f>
        <v>3.1472586896551702</v>
      </c>
      <c r="O95" s="3">
        <f>L95</f>
        <v>2.0508117931033993</v>
      </c>
      <c r="P95" s="3">
        <f>K98</f>
        <v>3.8791327931034498</v>
      </c>
      <c r="Q95" s="3">
        <f>L98</f>
        <v>2.5668720344826994</v>
      </c>
    </row>
    <row r="96" spans="7:17" x14ac:dyDescent="0.25">
      <c r="G96" s="2">
        <v>399.99978958620699</v>
      </c>
      <c r="H96">
        <v>150</v>
      </c>
      <c r="I96" s="3">
        <v>21.5627636551724</v>
      </c>
      <c r="J96" s="13">
        <v>36.041725206896601</v>
      </c>
      <c r="K96" s="13">
        <v>3.1814085862069001</v>
      </c>
      <c r="L96" s="16">
        <f t="shared" si="12"/>
        <v>2.1073736896550983</v>
      </c>
      <c r="M96" s="3">
        <v>25.050693827586201</v>
      </c>
      <c r="N96" s="3">
        <f>K97</f>
        <v>3.8294912758620701</v>
      </c>
      <c r="O96" s="3">
        <f>L97</f>
        <v>2.386130586206896</v>
      </c>
      <c r="P96" s="3">
        <f>K100</f>
        <v>4.5346309655172403</v>
      </c>
      <c r="Q96" s="3">
        <f>L100</f>
        <v>3.1106243793103019</v>
      </c>
    </row>
    <row r="97" spans="7:17" x14ac:dyDescent="0.25">
      <c r="G97" s="2">
        <v>400.00031141379299</v>
      </c>
      <c r="H97">
        <v>100</v>
      </c>
      <c r="I97" s="3">
        <v>44.604721068965503</v>
      </c>
      <c r="J97" s="13">
        <v>35.762968310344803</v>
      </c>
      <c r="K97" s="13">
        <v>3.8294912758620701</v>
      </c>
      <c r="L97" s="16">
        <f t="shared" si="12"/>
        <v>2.386130586206896</v>
      </c>
      <c r="M97" s="3">
        <v>30.084469103448299</v>
      </c>
      <c r="N97" s="3">
        <f>K99</f>
        <v>4.5069929655172398</v>
      </c>
      <c r="O97" s="3">
        <f>L99</f>
        <v>2.8594954827585966</v>
      </c>
      <c r="P97" s="3">
        <f>K102</f>
        <v>5.2376821379310403</v>
      </c>
      <c r="Q97" s="3">
        <f>L102</f>
        <v>3.4978825172414005</v>
      </c>
    </row>
    <row r="98" spans="7:17" x14ac:dyDescent="0.25">
      <c r="G98" s="2">
        <v>399.999603275862</v>
      </c>
      <c r="H98">
        <v>150</v>
      </c>
      <c r="I98" s="3">
        <v>26.1922754827586</v>
      </c>
      <c r="J98" s="13">
        <v>35.582226862069</v>
      </c>
      <c r="K98" s="13">
        <v>3.8791327931034498</v>
      </c>
      <c r="L98" s="16">
        <f t="shared" si="12"/>
        <v>2.5668720344826994</v>
      </c>
      <c r="M98" s="3">
        <v>30.106942448275898</v>
      </c>
      <c r="N98" s="3">
        <f>K101</f>
        <v>5.1411747931034499</v>
      </c>
      <c r="O98" s="3">
        <f>L101</f>
        <v>3.1363745862068981</v>
      </c>
      <c r="P98" s="3">
        <f>K104</f>
        <v>6.5800307241379299</v>
      </c>
      <c r="Q98" s="3">
        <f>L104</f>
        <v>4.422056068965496</v>
      </c>
    </row>
    <row r="99" spans="7:17" x14ac:dyDescent="0.25">
      <c r="G99" s="2">
        <v>400.00008624137899</v>
      </c>
      <c r="H99">
        <v>100</v>
      </c>
      <c r="I99" s="3">
        <v>52.422558482758603</v>
      </c>
      <c r="J99" s="13">
        <v>35.289603413793103</v>
      </c>
      <c r="K99" s="13">
        <v>4.5069929655172398</v>
      </c>
      <c r="L99" s="16">
        <f t="shared" si="12"/>
        <v>2.8594954827585966</v>
      </c>
      <c r="M99" s="3">
        <v>35.151467482758598</v>
      </c>
    </row>
    <row r="100" spans="7:17" x14ac:dyDescent="0.25">
      <c r="G100" s="2">
        <v>400.00041893103503</v>
      </c>
      <c r="H100">
        <v>150</v>
      </c>
      <c r="I100" s="3">
        <v>30.642916862069001</v>
      </c>
      <c r="J100" s="13">
        <v>35.038474517241397</v>
      </c>
      <c r="K100" s="13">
        <v>4.5346309655172403</v>
      </c>
      <c r="L100" s="16">
        <f t="shared" si="12"/>
        <v>3.1106243793103019</v>
      </c>
      <c r="M100" s="3">
        <v>35.125653482758601</v>
      </c>
      <c r="N100" s="14">
        <v>12.71</v>
      </c>
      <c r="O100" s="14">
        <f>N100*N102+O102</f>
        <v>7.7270059608086079</v>
      </c>
    </row>
    <row r="101" spans="7:17" x14ac:dyDescent="0.25">
      <c r="G101" s="2">
        <v>399.99945596551697</v>
      </c>
      <c r="H101">
        <v>100</v>
      </c>
      <c r="I101" s="3">
        <v>59.630053827586202</v>
      </c>
      <c r="J101" s="13">
        <v>35.012724310344801</v>
      </c>
      <c r="K101" s="13">
        <v>5.1411747931034499</v>
      </c>
      <c r="L101" s="16">
        <f t="shared" si="12"/>
        <v>3.1363745862068981</v>
      </c>
      <c r="M101" s="3">
        <v>40.1975575172414</v>
      </c>
      <c r="N101" s="14">
        <v>0</v>
      </c>
      <c r="O101" s="14">
        <f>N101*N102+O102</f>
        <v>-4.6015552677958205E-3</v>
      </c>
    </row>
    <row r="102" spans="7:17" x14ac:dyDescent="0.25">
      <c r="G102" s="2">
        <v>400.00160262068999</v>
      </c>
      <c r="H102">
        <v>150</v>
      </c>
      <c r="I102" s="3">
        <v>35.172575655172402</v>
      </c>
      <c r="J102" s="13">
        <v>34.651216379310299</v>
      </c>
      <c r="K102" s="13">
        <v>5.2376821379310403</v>
      </c>
      <c r="L102" s="16">
        <f t="shared" si="12"/>
        <v>3.4978825172414005</v>
      </c>
      <c r="M102" s="3">
        <v>40.216614275862099</v>
      </c>
      <c r="N102" s="12">
        <f>INDEX(LINEST(O93:O98,N93:N98^{1}),1)</f>
        <v>0.60830900991946524</v>
      </c>
      <c r="O102" s="12">
        <f>INDEX(LINEST(O93:O97,N93:N97^{1}),2)</f>
        <v>-4.6015552677958205E-3</v>
      </c>
      <c r="P102" s="20">
        <f>INDEX(LINEST(Q93:Q98,P93:P98^{1}),1)</f>
        <v>0.67560341999005002</v>
      </c>
      <c r="Q102" s="12">
        <f>INDEX(LINEST(Q93:Q97,P93:P97^{1}),2)</f>
        <v>-2.7658525924046717E-2</v>
      </c>
    </row>
    <row r="103" spans="7:17" x14ac:dyDescent="0.25">
      <c r="G103" s="2">
        <v>399.99994003448302</v>
      </c>
      <c r="H103">
        <v>100</v>
      </c>
      <c r="I103" s="3">
        <v>74.792372862068902</v>
      </c>
      <c r="J103" s="13">
        <v>34.039839620689698</v>
      </c>
      <c r="K103" s="13">
        <v>6.48471534482759</v>
      </c>
      <c r="L103" s="16">
        <f t="shared" si="12"/>
        <v>4.1092592758620015</v>
      </c>
      <c r="M103" s="3">
        <v>50.304358586206902</v>
      </c>
      <c r="N103" s="3">
        <v>6</v>
      </c>
      <c r="O103" s="3">
        <f>N103*N102+O102</f>
        <v>3.6452525042489956</v>
      </c>
    </row>
    <row r="104" spans="7:17" x14ac:dyDescent="0.25">
      <c r="G104" s="2">
        <v>400.000031586207</v>
      </c>
      <c r="H104">
        <v>150</v>
      </c>
      <c r="I104" s="3">
        <v>43.923397551724101</v>
      </c>
      <c r="J104" s="13">
        <v>33.727042827586203</v>
      </c>
      <c r="K104" s="13">
        <v>6.5800307241379299</v>
      </c>
      <c r="L104" s="16">
        <f t="shared" si="12"/>
        <v>4.422056068965496</v>
      </c>
      <c r="M104" s="3">
        <v>50.318830413793101</v>
      </c>
      <c r="N104" s="5" t="s">
        <v>38</v>
      </c>
      <c r="O104" s="5">
        <f>(O103-F30)/N103+1</f>
        <v>0.98428677669109566</v>
      </c>
    </row>
    <row r="105" spans="7:17" x14ac:dyDescent="0.25">
      <c r="G105" s="2">
        <v>400.00041351724099</v>
      </c>
      <c r="H105">
        <v>300</v>
      </c>
      <c r="I105" s="3">
        <v>20.3613815862069</v>
      </c>
      <c r="J105" s="13">
        <v>33.422334965517202</v>
      </c>
      <c r="K105" s="13">
        <v>6.8157838620689697</v>
      </c>
      <c r="L105" s="16">
        <f t="shared" si="12"/>
        <v>4.7267639310344975</v>
      </c>
      <c r="M105" s="3">
        <v>50.338575965517201</v>
      </c>
    </row>
    <row r="106" spans="7:17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16"/>
    </row>
    <row r="107" spans="7:17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16"/>
    </row>
    <row r="108" spans="7:17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16"/>
    </row>
    <row r="109" spans="7:17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16"/>
    </row>
    <row r="110" spans="7:17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16"/>
      <c r="N110" s="16"/>
      <c r="O110" s="16"/>
      <c r="P110" s="16"/>
      <c r="Q110" s="16"/>
    </row>
    <row r="111" spans="7:17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16"/>
    </row>
    <row r="112" spans="7:17" x14ac:dyDescent="0.25">
      <c r="I112" s="3"/>
      <c r="J112" s="16"/>
      <c r="K112" s="16"/>
      <c r="L112" s="16"/>
    </row>
    <row r="113" spans="9:12" x14ac:dyDescent="0.25">
      <c r="I113" s="3"/>
      <c r="J113" s="16"/>
      <c r="K113" s="16"/>
      <c r="L113" s="16"/>
    </row>
    <row r="114" spans="9:12" x14ac:dyDescent="0.25">
      <c r="I114" s="3"/>
      <c r="J114" s="16"/>
      <c r="K114" s="16"/>
      <c r="L114" s="16"/>
    </row>
    <row r="115" spans="9:12" x14ac:dyDescent="0.25">
      <c r="I115" s="3"/>
      <c r="J115" s="16"/>
      <c r="K115" s="16"/>
      <c r="L115" s="16"/>
    </row>
    <row r="116" spans="9:12" x14ac:dyDescent="0.25">
      <c r="I116" s="3"/>
      <c r="J116" s="16"/>
      <c r="K116" s="16"/>
      <c r="L116" s="16"/>
    </row>
    <row r="117" spans="9:12" x14ac:dyDescent="0.25">
      <c r="I117" s="3"/>
      <c r="J117" s="16"/>
      <c r="K117" s="16"/>
      <c r="L117" s="16"/>
    </row>
    <row r="118" spans="9:12" x14ac:dyDescent="0.25">
      <c r="I118" s="3"/>
      <c r="J118" s="16"/>
      <c r="K118" s="16"/>
      <c r="L118" s="16"/>
    </row>
    <row r="119" spans="9:12" x14ac:dyDescent="0.25">
      <c r="I119" s="3"/>
      <c r="J119" s="16"/>
      <c r="K119" s="16"/>
      <c r="L119" s="16"/>
    </row>
    <row r="120" spans="9:12" x14ac:dyDescent="0.25">
      <c r="I120" s="3"/>
      <c r="J120" s="16"/>
      <c r="K120" s="16"/>
      <c r="L120" s="16"/>
    </row>
    <row r="121" spans="9:12" x14ac:dyDescent="0.25">
      <c r="I121" s="3"/>
      <c r="J121" s="16"/>
      <c r="K121" s="16"/>
      <c r="L121" s="16"/>
    </row>
    <row r="122" spans="9:12" x14ac:dyDescent="0.25">
      <c r="I122" s="3"/>
      <c r="J122" s="16"/>
      <c r="K122" s="16"/>
      <c r="L12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zoomScaleNormal="100" workbookViewId="0">
      <selection activeCell="P50" sqref="P50"/>
    </sheetView>
  </sheetViews>
  <sheetFormatPr defaultRowHeight="15" x14ac:dyDescent="0.25"/>
  <cols>
    <col min="1" max="1" width="6" style="4" bestFit="1" customWidth="1"/>
    <col min="2" max="3" width="5.5703125" style="3" bestFit="1" customWidth="1"/>
    <col min="4" max="6" width="4.5703125" style="3" bestFit="1" customWidth="1"/>
    <col min="7" max="7" width="9" style="4"/>
    <col min="8" max="8" width="11.140625" bestFit="1" customWidth="1"/>
    <col min="9" max="9" width="14.42578125" bestFit="1" customWidth="1"/>
    <col min="10" max="10" width="5.42578125" style="15" bestFit="1" customWidth="1"/>
    <col min="11" max="11" width="10.42578125" style="15" bestFit="1" customWidth="1"/>
    <col min="12" max="12" width="10.42578125" style="15" customWidth="1"/>
    <col min="13" max="13" width="9" style="3"/>
    <col min="14" max="19" width="9.140625" style="3"/>
    <col min="20" max="37" width="9" style="3"/>
    <col min="40" max="40" width="15.42578125" bestFit="1" customWidth="1"/>
  </cols>
  <sheetData>
    <row r="1" spans="1:40" x14ac:dyDescent="0.25">
      <c r="A1" s="4" t="s">
        <v>0</v>
      </c>
      <c r="B1" s="3" t="s">
        <v>1</v>
      </c>
      <c r="C1" s="3" t="s">
        <v>30</v>
      </c>
      <c r="E1" s="3" t="s">
        <v>25</v>
      </c>
      <c r="F1" s="3" t="s">
        <v>26</v>
      </c>
      <c r="G1" s="4" t="s">
        <v>0</v>
      </c>
      <c r="H1" t="s">
        <v>27</v>
      </c>
      <c r="I1" t="s">
        <v>28</v>
      </c>
      <c r="J1" s="15" t="s">
        <v>1</v>
      </c>
      <c r="K1" s="15" t="s">
        <v>2</v>
      </c>
      <c r="L1" s="15" t="s">
        <v>31</v>
      </c>
      <c r="M1" s="3" t="s">
        <v>3</v>
      </c>
      <c r="N1" s="3" t="s">
        <v>32</v>
      </c>
      <c r="O1" s="3" t="s">
        <v>34</v>
      </c>
      <c r="P1" s="3" t="s">
        <v>33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t="s">
        <v>22</v>
      </c>
      <c r="AM1" t="s">
        <v>23</v>
      </c>
      <c r="AN1" t="s">
        <v>24</v>
      </c>
    </row>
    <row r="2" spans="1:40" x14ac:dyDescent="0.25">
      <c r="G2" s="4">
        <v>249.9962615</v>
      </c>
      <c r="H2">
        <v>300</v>
      </c>
      <c r="I2" s="3">
        <v>10</v>
      </c>
      <c r="J2" s="16">
        <v>18.985441479999999</v>
      </c>
      <c r="K2" s="16">
        <v>0</v>
      </c>
      <c r="L2" s="16"/>
      <c r="M2" s="3">
        <v>2.1627621029999999</v>
      </c>
      <c r="N2" s="3">
        <f>K5</f>
        <v>1.4060309660000001</v>
      </c>
      <c r="O2" s="3">
        <f>L5</f>
        <v>1.2488179300000013</v>
      </c>
      <c r="P2" s="3">
        <f>K6</f>
        <v>1.2275287589999999</v>
      </c>
      <c r="Q2" s="3">
        <f>L6</f>
        <v>1.1007930399999992</v>
      </c>
      <c r="T2" s="3">
        <v>-2.4493613789999999</v>
      </c>
      <c r="U2" s="3">
        <v>-1.8628005860000001</v>
      </c>
      <c r="V2" s="3">
        <v>-8.2207111380000004</v>
      </c>
      <c r="W2" s="3">
        <v>25.71669434</v>
      </c>
      <c r="X2" s="3">
        <v>5.7815103450000001</v>
      </c>
      <c r="Y2" s="3">
        <v>25.261962659999998</v>
      </c>
      <c r="Z2" s="3">
        <v>25.372177239999999</v>
      </c>
      <c r="AA2" s="3">
        <v>0.49273930999999999</v>
      </c>
      <c r="AB2" s="3">
        <v>25.228185790000001</v>
      </c>
      <c r="AC2" s="3">
        <v>25.164236240000001</v>
      </c>
      <c r="AD2" s="3">
        <v>0.32432348300000002</v>
      </c>
      <c r="AE2" s="3">
        <v>25.240898900000001</v>
      </c>
      <c r="AF2" s="3">
        <v>25.176911069999999</v>
      </c>
      <c r="AG2" s="3">
        <v>0</v>
      </c>
      <c r="AH2" s="3">
        <v>1.2652668229999999</v>
      </c>
      <c r="AI2" s="3">
        <v>0.63184006500000001</v>
      </c>
      <c r="AJ2" s="3">
        <v>3.8891498200000001</v>
      </c>
      <c r="AK2" s="3">
        <v>7.0545446140000001</v>
      </c>
      <c r="AL2">
        <v>115</v>
      </c>
      <c r="AM2">
        <v>177</v>
      </c>
      <c r="AN2" s="1">
        <v>42663.328472222223</v>
      </c>
    </row>
    <row r="3" spans="1:40" x14ac:dyDescent="0.25">
      <c r="A3" s="4">
        <v>121.458389</v>
      </c>
      <c r="B3" s="3">
        <f>B7</f>
        <v>9.3409230000000001</v>
      </c>
      <c r="C3" s="14">
        <v>0</v>
      </c>
      <c r="D3" s="14">
        <f>C3*E4+F4</f>
        <v>3.2116461773483707E-2</v>
      </c>
      <c r="G3" s="4">
        <v>299.99998210000001</v>
      </c>
      <c r="H3">
        <v>100</v>
      </c>
      <c r="I3" s="3">
        <v>0.1</v>
      </c>
      <c r="J3" s="16">
        <v>24.814099450000001</v>
      </c>
      <c r="K3" s="16">
        <v>0</v>
      </c>
      <c r="L3" s="16"/>
      <c r="M3" s="3">
        <v>-1.802103E-3</v>
      </c>
      <c r="N3" s="3">
        <f>K7</f>
        <v>1.966951103</v>
      </c>
      <c r="O3" s="3">
        <f>L7</f>
        <v>1.7696759300000018</v>
      </c>
      <c r="P3" s="3">
        <f>K8</f>
        <v>1.7171976550000001</v>
      </c>
      <c r="Q3" s="3">
        <f>L8</f>
        <v>1.5196721699999998</v>
      </c>
      <c r="T3" s="3">
        <v>-2.428966483</v>
      </c>
      <c r="U3" s="3">
        <v>-1.8201992760000001</v>
      </c>
      <c r="V3" s="3">
        <v>-1.0085035520000001</v>
      </c>
      <c r="W3" s="3">
        <v>25.712372760000001</v>
      </c>
      <c r="X3" s="3">
        <v>5.7597811380000001</v>
      </c>
      <c r="Y3" s="3">
        <v>25.26796362</v>
      </c>
      <c r="Z3" s="3">
        <v>25.39690448</v>
      </c>
      <c r="AA3" s="3">
        <v>0.49141648300000002</v>
      </c>
      <c r="AB3" s="3">
        <v>25.237925409999999</v>
      </c>
      <c r="AC3" s="3">
        <v>25.173677170000001</v>
      </c>
      <c r="AD3" s="3">
        <v>0.32427930999999999</v>
      </c>
      <c r="AE3" s="3">
        <v>25.248001380000002</v>
      </c>
      <c r="AF3" s="3">
        <v>25.187149590000001</v>
      </c>
      <c r="AG3" s="3">
        <v>2.4928923429999998</v>
      </c>
      <c r="AH3" s="3">
        <v>1.631266651</v>
      </c>
      <c r="AI3" s="3">
        <v>0.74644479600000002</v>
      </c>
      <c r="AJ3" s="3">
        <v>2.9145143870000001</v>
      </c>
      <c r="AK3" s="3">
        <v>7.302486343</v>
      </c>
      <c r="AL3">
        <v>116</v>
      </c>
      <c r="AM3">
        <v>633</v>
      </c>
      <c r="AN3" s="1">
        <v>42663.411805555559</v>
      </c>
    </row>
    <row r="4" spans="1:40" x14ac:dyDescent="0.25">
      <c r="A4" s="4">
        <v>150.013901</v>
      </c>
      <c r="B4" s="3">
        <v>7.6454899999999997</v>
      </c>
      <c r="C4" s="3">
        <v>4.0813508965517196</v>
      </c>
      <c r="D4" s="3">
        <f>$B$3-B4</f>
        <v>1.6954330000000004</v>
      </c>
      <c r="E4" s="3">
        <f>INDEX(LINEST(D4:D6,C4:C6^{1}),1)</f>
        <v>0.41082546981203838</v>
      </c>
      <c r="F4" s="3">
        <f>INDEX(LINEST(D4:D6,C4:C6^{1}),2)</f>
        <v>3.2116461773483707E-2</v>
      </c>
      <c r="G4" s="4">
        <v>299.99889810000002</v>
      </c>
      <c r="H4">
        <v>100</v>
      </c>
      <c r="I4" s="3">
        <v>10</v>
      </c>
      <c r="J4" s="16">
        <v>24.820720380000001</v>
      </c>
      <c r="K4" s="16">
        <v>0</v>
      </c>
      <c r="L4" s="16"/>
      <c r="M4" s="3">
        <v>2.1587106899999999</v>
      </c>
      <c r="N4" s="3">
        <f>K9</f>
        <v>2.5279731380000001</v>
      </c>
      <c r="O4" s="3">
        <f>L9</f>
        <v>2.2057323100000019</v>
      </c>
      <c r="P4" s="3">
        <f>K10</f>
        <v>2.2012320339999998</v>
      </c>
      <c r="Q4" s="3">
        <f>L10</f>
        <v>1.8997939700000011</v>
      </c>
      <c r="T4" s="3">
        <v>-2.1984088970000002</v>
      </c>
      <c r="U4" s="3">
        <v>-1.7406551029999999</v>
      </c>
      <c r="V4" s="3">
        <v>-7.7857309999999999E-2</v>
      </c>
      <c r="W4" s="3">
        <v>25.799727690000001</v>
      </c>
      <c r="X4" s="3">
        <v>5.7622103449999997</v>
      </c>
      <c r="Y4" s="3">
        <v>25.26647152</v>
      </c>
      <c r="Z4" s="3">
        <v>25.39798966</v>
      </c>
      <c r="AA4" s="3">
        <v>0.49196820699999999</v>
      </c>
      <c r="AB4" s="3">
        <v>25.23874472</v>
      </c>
      <c r="AC4" s="3">
        <v>25.18166403</v>
      </c>
      <c r="AD4" s="3">
        <v>0.32422431000000002</v>
      </c>
      <c r="AE4" s="3">
        <v>25.24815341</v>
      </c>
      <c r="AF4" s="3">
        <v>25.18929279</v>
      </c>
      <c r="AG4" s="3">
        <v>0</v>
      </c>
      <c r="AH4" s="3">
        <v>0.45104348599999999</v>
      </c>
      <c r="AI4" s="3">
        <v>0.53936838300000001</v>
      </c>
      <c r="AJ4" s="3">
        <v>0.40713826199999997</v>
      </c>
      <c r="AK4" s="3">
        <v>6.5250975039999997</v>
      </c>
      <c r="AL4">
        <v>117</v>
      </c>
      <c r="AM4">
        <v>359</v>
      </c>
      <c r="AN4" s="1">
        <v>42663.453472222223</v>
      </c>
    </row>
    <row r="5" spans="1:40" x14ac:dyDescent="0.25">
      <c r="A5" s="4">
        <v>149.990555</v>
      </c>
      <c r="B5" s="3">
        <v>5.9639499999999996</v>
      </c>
      <c r="C5" s="3">
        <v>8.0809588965517207</v>
      </c>
      <c r="D5" s="3">
        <f t="shared" ref="D5:D6" si="0">$B$3-B5</f>
        <v>3.3769730000000004</v>
      </c>
      <c r="E5" s="14">
        <v>6</v>
      </c>
      <c r="F5" s="14">
        <f>E5*E4+F4</f>
        <v>2.497069280645714</v>
      </c>
      <c r="G5" s="4">
        <v>300.00001680000003</v>
      </c>
      <c r="H5">
        <v>100</v>
      </c>
      <c r="I5" s="3">
        <v>20.147985309999999</v>
      </c>
      <c r="J5" s="16">
        <v>23.57190245</v>
      </c>
      <c r="K5" s="16">
        <v>1.4060309660000001</v>
      </c>
      <c r="L5" s="16">
        <f>$J$4-J5</f>
        <v>1.2488179300000013</v>
      </c>
      <c r="M5" s="3">
        <v>15.09140917</v>
      </c>
      <c r="N5" s="3">
        <f>K11</f>
        <v>3.0731408280000001</v>
      </c>
      <c r="O5" s="3">
        <f>L11</f>
        <v>2.6959151000000006</v>
      </c>
      <c r="P5" s="3">
        <f>K12</f>
        <v>2.6719108280000001</v>
      </c>
      <c r="Q5" s="3">
        <f>L12</f>
        <v>2.4071001699999997</v>
      </c>
      <c r="T5" s="3">
        <v>-0.99721665500000001</v>
      </c>
      <c r="U5" s="3">
        <v>6.8292708969999998</v>
      </c>
      <c r="V5" s="3">
        <v>0.630603621</v>
      </c>
      <c r="W5" s="3">
        <v>25.879962280000001</v>
      </c>
      <c r="X5" s="3">
        <v>5.7042003100000001</v>
      </c>
      <c r="Y5" s="3">
        <v>25.26894579</v>
      </c>
      <c r="Z5" s="3">
        <v>25.400925279999999</v>
      </c>
      <c r="AA5" s="3">
        <v>0.49319048300000001</v>
      </c>
      <c r="AB5" s="3">
        <v>25.237697480000001</v>
      </c>
      <c r="AC5" s="3">
        <v>25.215152719999999</v>
      </c>
      <c r="AD5" s="3">
        <v>0.32548248299999999</v>
      </c>
      <c r="AE5" s="3">
        <v>25.249238590000001</v>
      </c>
      <c r="AF5" s="3">
        <v>25.570575139999999</v>
      </c>
      <c r="AG5" s="3">
        <v>0.21349832699999999</v>
      </c>
      <c r="AH5" s="3">
        <v>2.2037009E-2</v>
      </c>
      <c r="AI5" s="3">
        <v>0.64798829199999997</v>
      </c>
      <c r="AJ5" s="3">
        <v>0.11311897999999999</v>
      </c>
      <c r="AK5" s="3">
        <v>41.789020290000003</v>
      </c>
      <c r="AL5">
        <v>119</v>
      </c>
      <c r="AM5">
        <v>269</v>
      </c>
      <c r="AN5" s="1">
        <v>42663.484722222223</v>
      </c>
    </row>
    <row r="6" spans="1:40" x14ac:dyDescent="0.25">
      <c r="A6" s="4">
        <v>150.00479100000001</v>
      </c>
      <c r="B6" s="3">
        <v>4.0992949999999997</v>
      </c>
      <c r="C6" s="3">
        <v>12.7087981724138</v>
      </c>
      <c r="D6" s="3">
        <f t="shared" si="0"/>
        <v>5.2416280000000004</v>
      </c>
      <c r="G6" s="4">
        <v>299.99970000000002</v>
      </c>
      <c r="H6">
        <v>150</v>
      </c>
      <c r="I6" s="3">
        <v>11.21914776</v>
      </c>
      <c r="J6" s="16">
        <v>23.719927340000002</v>
      </c>
      <c r="K6" s="16">
        <v>1.2275287589999999</v>
      </c>
      <c r="L6" s="16">
        <f t="shared" ref="L6:L19" si="1">$J$4-J6</f>
        <v>1.1007930399999992</v>
      </c>
      <c r="M6" s="3">
        <v>15.101404520000001</v>
      </c>
      <c r="N6" s="3">
        <f>K13</f>
        <v>3.6321431720000001</v>
      </c>
      <c r="O6" s="3">
        <f>L13</f>
        <v>3.2665212799999992</v>
      </c>
      <c r="P6" s="3">
        <f>K14</f>
        <v>3.1654911380000001</v>
      </c>
      <c r="Q6" s="3">
        <f>L14</f>
        <v>2.8644874800000011</v>
      </c>
      <c r="T6" s="3">
        <v>-1.139652586</v>
      </c>
      <c r="U6" s="3">
        <v>7.0143058619999996</v>
      </c>
      <c r="V6" s="3">
        <v>0.38740203400000001</v>
      </c>
      <c r="W6" s="3">
        <v>25.895662380000001</v>
      </c>
      <c r="X6" s="3">
        <v>5.7451379659999997</v>
      </c>
      <c r="Y6" s="3">
        <v>25.268088410000001</v>
      </c>
      <c r="Z6" s="3">
        <v>25.40003531</v>
      </c>
      <c r="AA6" s="3">
        <v>0.492401586</v>
      </c>
      <c r="AB6" s="3">
        <v>25.2325971</v>
      </c>
      <c r="AC6" s="3">
        <v>25.205749690000001</v>
      </c>
      <c r="AD6" s="3">
        <v>0.32495969000000002</v>
      </c>
      <c r="AE6" s="3">
        <v>25.253828970000001</v>
      </c>
      <c r="AF6" s="3">
        <v>25.582583970000002</v>
      </c>
      <c r="AG6" s="3">
        <v>6.2734155E-2</v>
      </c>
      <c r="AH6" s="3">
        <v>2.1013952999999998E-2</v>
      </c>
      <c r="AI6" s="3">
        <v>0.60632597399999999</v>
      </c>
      <c r="AJ6" s="3">
        <v>6.7052506999999997E-2</v>
      </c>
      <c r="AK6" s="3">
        <v>6.5841845179999998</v>
      </c>
      <c r="AL6">
        <v>121</v>
      </c>
      <c r="AM6">
        <v>193</v>
      </c>
      <c r="AN6" s="1">
        <v>42663.507638888892</v>
      </c>
    </row>
    <row r="7" spans="1:40" x14ac:dyDescent="0.25">
      <c r="A7" s="4">
        <v>149.99766500000001</v>
      </c>
      <c r="B7" s="3">
        <v>9.3409230000000001</v>
      </c>
      <c r="C7" s="3">
        <v>6.2455172413793103E-4</v>
      </c>
      <c r="G7" s="4">
        <v>299.99944019999998</v>
      </c>
      <c r="H7">
        <v>100</v>
      </c>
      <c r="I7" s="3">
        <v>28.12351576</v>
      </c>
      <c r="J7" s="16">
        <v>23.051044449999999</v>
      </c>
      <c r="K7" s="16">
        <v>1.966951103</v>
      </c>
      <c r="L7" s="16">
        <f t="shared" si="1"/>
        <v>1.7696759300000018</v>
      </c>
      <c r="M7" s="3">
        <v>20.14673883</v>
      </c>
      <c r="N7" s="3">
        <f>K15</f>
        <v>4.2009744830000004</v>
      </c>
      <c r="O7" s="3">
        <f>L15</f>
        <v>3.9170221400000003</v>
      </c>
      <c r="P7" s="3">
        <f>K16</f>
        <v>3.6630108969999999</v>
      </c>
      <c r="Q7" s="3">
        <f>L16</f>
        <v>3.3262810999999992</v>
      </c>
      <c r="T7" s="3">
        <v>-0.58288927599999996</v>
      </c>
      <c r="U7" s="3">
        <v>9.9361234140000008</v>
      </c>
      <c r="V7" s="3">
        <v>1.2450873099999999</v>
      </c>
      <c r="W7" s="3">
        <v>25.88156145</v>
      </c>
      <c r="X7" s="3">
        <v>5.7269671029999998</v>
      </c>
      <c r="Y7" s="3">
        <v>25.262928309999999</v>
      </c>
      <c r="Z7" s="3">
        <v>25.39725176</v>
      </c>
      <c r="AA7" s="3">
        <v>0.49219496600000001</v>
      </c>
      <c r="AB7" s="3">
        <v>25.23987872</v>
      </c>
      <c r="AC7" s="3">
        <v>25.229656309999999</v>
      </c>
      <c r="AD7" s="3">
        <v>0.32505624100000002</v>
      </c>
      <c r="AE7" s="3">
        <v>25.250486479999999</v>
      </c>
      <c r="AF7" s="3">
        <v>25.70920345</v>
      </c>
      <c r="AG7" s="3">
        <v>3.9306108999999999E-2</v>
      </c>
      <c r="AH7" s="3">
        <v>3.5316624999999997E-2</v>
      </c>
      <c r="AI7" s="3">
        <v>0.63214158300000001</v>
      </c>
      <c r="AJ7" s="3">
        <v>6.3895218000000004E-2</v>
      </c>
      <c r="AK7" s="3">
        <v>24.568610880000001</v>
      </c>
      <c r="AL7">
        <v>123</v>
      </c>
      <c r="AM7">
        <v>269</v>
      </c>
      <c r="AN7" s="1">
        <v>42663.538888888892</v>
      </c>
    </row>
    <row r="8" spans="1:40" x14ac:dyDescent="0.25">
      <c r="A8" s="4">
        <v>199.99108899999999</v>
      </c>
      <c r="B8" s="3">
        <v>14.025439</v>
      </c>
      <c r="C8" s="3">
        <v>5.7831034482758604E-4</v>
      </c>
      <c r="G8" s="4">
        <v>300.00069989999997</v>
      </c>
      <c r="H8">
        <v>150</v>
      </c>
      <c r="I8" s="3">
        <v>15.65755103</v>
      </c>
      <c r="J8" s="16">
        <v>23.301048210000001</v>
      </c>
      <c r="K8" s="16">
        <v>1.7171976550000001</v>
      </c>
      <c r="L8" s="16">
        <f t="shared" si="1"/>
        <v>1.5196721699999998</v>
      </c>
      <c r="M8" s="3">
        <v>20.153282310000002</v>
      </c>
      <c r="N8" s="3">
        <f>K17</f>
        <v>5.3202946210000004</v>
      </c>
      <c r="O8" s="3">
        <f>L17</f>
        <v>4.8880453100000025</v>
      </c>
      <c r="P8" s="3">
        <f>K18</f>
        <v>4.6543330689999998</v>
      </c>
      <c r="Q8" s="3">
        <f>L18</f>
        <v>4.1711346599999999</v>
      </c>
      <c r="T8" s="3">
        <v>-0.71576130999999998</v>
      </c>
      <c r="U8" s="3">
        <v>10.518814239999999</v>
      </c>
      <c r="V8" s="3">
        <v>2.667748724</v>
      </c>
      <c r="W8" s="3">
        <v>25.890771099999998</v>
      </c>
      <c r="X8" s="3">
        <v>5.7306739310000001</v>
      </c>
      <c r="Y8" s="3">
        <v>25.265885520000001</v>
      </c>
      <c r="Z8" s="3">
        <v>25.403367100000001</v>
      </c>
      <c r="AA8" s="3">
        <v>0.49119617199999999</v>
      </c>
      <c r="AB8" s="3">
        <v>25.237116929999999</v>
      </c>
      <c r="AC8" s="3">
        <v>25.22421945</v>
      </c>
      <c r="AD8" s="3">
        <v>0.32486893100000003</v>
      </c>
      <c r="AE8" s="3">
        <v>25.253438280000001</v>
      </c>
      <c r="AF8" s="3">
        <v>25.738686789999999</v>
      </c>
      <c r="AG8" s="3">
        <v>5.7072803999999998E-2</v>
      </c>
      <c r="AH8" s="3">
        <v>2.0985635999999998E-2</v>
      </c>
      <c r="AI8" s="3">
        <v>0.55739431299999997</v>
      </c>
      <c r="AJ8" s="3">
        <v>4.1529853999999998E-2</v>
      </c>
      <c r="AK8" s="3">
        <v>7.5334150820000003</v>
      </c>
      <c r="AL8">
        <v>125</v>
      </c>
      <c r="AM8">
        <v>197</v>
      </c>
      <c r="AN8" s="1">
        <v>42663.561805555553</v>
      </c>
    </row>
    <row r="9" spans="1:40" x14ac:dyDescent="0.25">
      <c r="A9" s="4">
        <v>200.00372300000001</v>
      </c>
      <c r="B9" s="3">
        <v>12.266482999999999</v>
      </c>
      <c r="C9" s="3">
        <v>3.7284570000000001</v>
      </c>
      <c r="D9" s="3">
        <f>$B$8-B9</f>
        <v>1.7589560000000013</v>
      </c>
      <c r="E9" s="3">
        <f>INDEX(LINEST(D9:D11,C9:C11^{1}),1)</f>
        <v>0.43818027502221951</v>
      </c>
      <c r="F9" s="3">
        <f>INDEX(LINEST(D9:D11,C9:C11^{1}),2)</f>
        <v>0.14616957064710911</v>
      </c>
      <c r="G9" s="4">
        <v>299.99995159999997</v>
      </c>
      <c r="H9">
        <v>100</v>
      </c>
      <c r="I9" s="3">
        <v>36.216825479999997</v>
      </c>
      <c r="J9" s="16">
        <v>22.614988069999999</v>
      </c>
      <c r="K9" s="16">
        <v>2.5279731380000001</v>
      </c>
      <c r="L9" s="16">
        <f t="shared" si="1"/>
        <v>2.2057323100000019</v>
      </c>
      <c r="M9" s="3">
        <v>25.104374929999999</v>
      </c>
      <c r="N9" s="3">
        <f>K19</f>
        <v>3.7300290340000002</v>
      </c>
      <c r="O9" s="3">
        <f>L19</f>
        <v>3.2218599999999995</v>
      </c>
      <c r="T9" s="3">
        <v>-0.170127414</v>
      </c>
      <c r="U9" s="3">
        <v>13.33877659</v>
      </c>
      <c r="V9" s="3">
        <v>-2.0090278279999998</v>
      </c>
      <c r="W9" s="3">
        <v>25.91443507</v>
      </c>
      <c r="X9" s="3">
        <v>5.7064422410000004</v>
      </c>
      <c r="Y9" s="3">
        <v>25.27525086</v>
      </c>
      <c r="Z9" s="3">
        <v>25.401071859999998</v>
      </c>
      <c r="AA9" s="3">
        <v>0.49150213799999998</v>
      </c>
      <c r="AB9" s="3">
        <v>25.237789790000001</v>
      </c>
      <c r="AC9" s="3">
        <v>25.240106659999999</v>
      </c>
      <c r="AD9" s="3">
        <v>0.324483207</v>
      </c>
      <c r="AE9" s="3">
        <v>25.25202217</v>
      </c>
      <c r="AF9" s="3">
        <v>25.862001620000001</v>
      </c>
      <c r="AG9" s="3">
        <v>3.7325448999999997E-2</v>
      </c>
      <c r="AH9" s="3">
        <v>3.1213832E-2</v>
      </c>
      <c r="AI9" s="3">
        <v>0.56954171399999998</v>
      </c>
      <c r="AJ9" s="3">
        <v>5.0378482000000002E-2</v>
      </c>
      <c r="AK9" s="3">
        <v>6.5532524030000001</v>
      </c>
      <c r="AL9">
        <v>127</v>
      </c>
      <c r="AM9">
        <v>268</v>
      </c>
      <c r="AN9" s="1">
        <v>42663.593055555553</v>
      </c>
    </row>
    <row r="10" spans="1:40" x14ac:dyDescent="0.25">
      <c r="A10" s="4">
        <v>200.005325</v>
      </c>
      <c r="B10" s="3">
        <v>10.591348999999999</v>
      </c>
      <c r="C10" s="3">
        <v>7.4190313103448302</v>
      </c>
      <c r="D10" s="3">
        <f t="shared" ref="D10:D11" si="2">$B$8-B10</f>
        <v>3.4340900000000012</v>
      </c>
      <c r="G10" s="4">
        <v>300.00117770000003</v>
      </c>
      <c r="H10">
        <v>150</v>
      </c>
      <c r="I10" s="3">
        <v>20.508761790000001</v>
      </c>
      <c r="J10" s="16">
        <v>22.92092641</v>
      </c>
      <c r="K10" s="16">
        <v>2.2012320339999998</v>
      </c>
      <c r="L10" s="16">
        <f t="shared" si="1"/>
        <v>1.8997939700000011</v>
      </c>
      <c r="M10" s="3">
        <v>24.906885760000002</v>
      </c>
      <c r="N10" s="14">
        <v>12</v>
      </c>
      <c r="O10" s="14">
        <f>N10*N12+O12</f>
        <v>11.325027595546739</v>
      </c>
      <c r="T10" s="3">
        <v>-0.57703168999999999</v>
      </c>
      <c r="U10" s="3">
        <v>14.07421431</v>
      </c>
      <c r="V10" s="3">
        <v>1.480026069</v>
      </c>
      <c r="W10" s="3">
        <v>25.912800000000001</v>
      </c>
      <c r="X10" s="3">
        <v>5.7153433790000001</v>
      </c>
      <c r="Y10" s="3">
        <v>25.268712409999999</v>
      </c>
      <c r="Z10" s="3">
        <v>25.40378497</v>
      </c>
      <c r="AA10" s="3">
        <v>0.49188572400000002</v>
      </c>
      <c r="AB10" s="3">
        <v>25.240177169999999</v>
      </c>
      <c r="AC10" s="3">
        <v>25.23040503</v>
      </c>
      <c r="AD10" s="3">
        <v>0.324784552</v>
      </c>
      <c r="AE10" s="3">
        <v>25.252450719999999</v>
      </c>
      <c r="AF10" s="3">
        <v>25.895025</v>
      </c>
      <c r="AG10" s="3">
        <v>5.5125340000000002E-2</v>
      </c>
      <c r="AH10" s="3">
        <v>2.2143990999999998E-2</v>
      </c>
      <c r="AI10" s="3">
        <v>0.59283220199999997</v>
      </c>
      <c r="AJ10" s="3">
        <v>3.6961348999999998E-2</v>
      </c>
      <c r="AK10" s="3">
        <v>56.024834149999997</v>
      </c>
      <c r="AL10">
        <v>129</v>
      </c>
      <c r="AM10">
        <v>197</v>
      </c>
      <c r="AN10" s="1">
        <v>42663.615972222222</v>
      </c>
    </row>
    <row r="11" spans="1:40" x14ac:dyDescent="0.25">
      <c r="A11" s="4">
        <v>199.99125699999999</v>
      </c>
      <c r="B11" s="3">
        <v>8.5398739999999993</v>
      </c>
      <c r="C11" s="3">
        <v>12.222122034482799</v>
      </c>
      <c r="D11" s="3">
        <f t="shared" si="2"/>
        <v>5.4855650000000011</v>
      </c>
      <c r="G11" s="4">
        <v>299.99922120000002</v>
      </c>
      <c r="H11">
        <v>100</v>
      </c>
      <c r="I11" s="3">
        <v>45.193071209999999</v>
      </c>
      <c r="J11" s="16">
        <v>22.12480528</v>
      </c>
      <c r="K11" s="16">
        <v>3.0731408280000001</v>
      </c>
      <c r="L11" s="16">
        <f t="shared" si="1"/>
        <v>2.6959151000000006</v>
      </c>
      <c r="M11" s="3">
        <v>29.705792590000001</v>
      </c>
      <c r="N11" s="14">
        <v>0</v>
      </c>
      <c r="O11" s="14">
        <f>N11*N12+O12</f>
        <v>0.13473709072806095</v>
      </c>
      <c r="T11" s="3">
        <v>0.29697810299999999</v>
      </c>
      <c r="U11" s="3">
        <v>16.597271589999998</v>
      </c>
      <c r="V11" s="3">
        <v>-0.38774186199999999</v>
      </c>
      <c r="W11" s="3">
        <v>25.936903659999999</v>
      </c>
      <c r="X11" s="3">
        <v>5.7285550340000002</v>
      </c>
      <c r="Y11" s="3">
        <v>25.271007690000001</v>
      </c>
      <c r="Z11" s="3">
        <v>25.40114238</v>
      </c>
      <c r="AA11" s="3">
        <v>0.49163137899999998</v>
      </c>
      <c r="AB11" s="3">
        <v>25.238115310000001</v>
      </c>
      <c r="AC11" s="3">
        <v>25.255831140000002</v>
      </c>
      <c r="AD11" s="3">
        <v>0.32475258600000001</v>
      </c>
      <c r="AE11" s="3">
        <v>25.25073072</v>
      </c>
      <c r="AF11" s="3">
        <v>26.00396331</v>
      </c>
      <c r="AG11" s="3">
        <v>3.6449463000000001E-2</v>
      </c>
      <c r="AH11" s="3">
        <v>2.8152944999999999E-2</v>
      </c>
      <c r="AI11" s="3">
        <v>2.5096224550000001</v>
      </c>
      <c r="AJ11" s="3">
        <v>4.2281932000000001E-2</v>
      </c>
      <c r="AK11" s="3">
        <v>10.1562383</v>
      </c>
      <c r="AL11">
        <v>131</v>
      </c>
      <c r="AM11">
        <v>268</v>
      </c>
      <c r="AN11" s="1">
        <v>42663.647222222222</v>
      </c>
    </row>
    <row r="12" spans="1:40" x14ac:dyDescent="0.25">
      <c r="A12" s="4">
        <v>200.004257</v>
      </c>
      <c r="B12" s="3">
        <v>14.017798000000001</v>
      </c>
      <c r="C12" s="3">
        <v>5.5627586206896597E-4</v>
      </c>
      <c r="G12" s="4">
        <v>299.99990209999999</v>
      </c>
      <c r="H12">
        <v>150</v>
      </c>
      <c r="I12" s="3">
        <v>25.11910138</v>
      </c>
      <c r="J12" s="16">
        <v>22.413620210000001</v>
      </c>
      <c r="K12" s="16">
        <v>2.6719108280000001</v>
      </c>
      <c r="L12" s="16">
        <f t="shared" si="1"/>
        <v>2.4071001699999997</v>
      </c>
      <c r="M12" s="3">
        <v>29.749853659999999</v>
      </c>
      <c r="N12" s="12">
        <f>INDEX(LINEST(O2:O9,N2:N9^{1}),1)</f>
        <v>0.93252420873488984</v>
      </c>
      <c r="O12" s="12">
        <f>INDEX(LINEST(N2:N9,O2:O9^{1}),2)</f>
        <v>0.13473709072806095</v>
      </c>
      <c r="P12" s="12">
        <f>INDEX(LINEST(Q2:Q8,P2:P8^{1}),1)</f>
        <v>0.90929457385839985</v>
      </c>
      <c r="Q12" s="12">
        <f>INDEX(LINEST(Q2:Q8,P2:P8^{1}),2)</f>
        <v>-3.7251882054150087E-2</v>
      </c>
      <c r="T12" s="3">
        <v>-0.20882741399999999</v>
      </c>
      <c r="U12" s="3">
        <v>17.346648900000002</v>
      </c>
      <c r="V12" s="3">
        <v>2.6764832759999999</v>
      </c>
      <c r="W12" s="3">
        <v>25.93414297</v>
      </c>
      <c r="X12" s="3">
        <v>5.7209535169999999</v>
      </c>
      <c r="Y12" s="3">
        <v>25.267990789999999</v>
      </c>
      <c r="Z12" s="3">
        <v>25.405287999999999</v>
      </c>
      <c r="AA12" s="3">
        <v>0.49214503399999998</v>
      </c>
      <c r="AB12" s="3">
        <v>25.23789279</v>
      </c>
      <c r="AC12" s="3">
        <v>25.239135449999999</v>
      </c>
      <c r="AD12" s="3">
        <v>0.32486799999999999</v>
      </c>
      <c r="AE12" s="3">
        <v>25.246151139999998</v>
      </c>
      <c r="AF12" s="3">
        <v>26.033899999999999</v>
      </c>
      <c r="AG12" s="3">
        <v>5.4843924000000002E-2</v>
      </c>
      <c r="AH12" s="3">
        <v>2.0656792E-2</v>
      </c>
      <c r="AI12" s="3">
        <v>0.66257828600000002</v>
      </c>
      <c r="AJ12" s="3">
        <v>2.9382894E-2</v>
      </c>
      <c r="AK12" s="3">
        <v>29.12749333</v>
      </c>
      <c r="AL12">
        <v>133</v>
      </c>
      <c r="AM12">
        <v>196</v>
      </c>
      <c r="AN12" s="1">
        <v>42663.669444444444</v>
      </c>
    </row>
    <row r="13" spans="1:40" x14ac:dyDescent="0.25">
      <c r="A13" s="4">
        <v>250.004166</v>
      </c>
      <c r="B13" s="3">
        <v>19.078040000000001</v>
      </c>
      <c r="C13" s="3">
        <v>4.8648275862069002E-4</v>
      </c>
      <c r="D13" s="14">
        <f>C13*E14+F14</f>
        <v>5.935128467768927E-2</v>
      </c>
      <c r="G13" s="4">
        <v>300.00109129999998</v>
      </c>
      <c r="H13">
        <v>100</v>
      </c>
      <c r="I13" s="3">
        <v>53.239519829999999</v>
      </c>
      <c r="J13" s="16">
        <v>21.554199100000002</v>
      </c>
      <c r="K13" s="16">
        <v>3.6321431720000001</v>
      </c>
      <c r="L13" s="16">
        <f t="shared" si="1"/>
        <v>3.2665212799999992</v>
      </c>
      <c r="M13" s="3">
        <v>34.725326719999998</v>
      </c>
      <c r="N13" s="3">
        <v>6</v>
      </c>
      <c r="O13" s="3">
        <f>N13*N12+O12</f>
        <v>5.7298823431374002</v>
      </c>
      <c r="T13" s="3">
        <v>0.58135968999999998</v>
      </c>
      <c r="U13" s="3">
        <v>19.688874999999999</v>
      </c>
      <c r="V13" s="3">
        <v>-0.66291713799999996</v>
      </c>
      <c r="W13" s="3">
        <v>25.936749410000001</v>
      </c>
      <c r="X13" s="3">
        <v>5.7430334480000003</v>
      </c>
      <c r="Y13" s="3">
        <v>25.273487339999999</v>
      </c>
      <c r="Z13" s="3">
        <v>25.402829929999999</v>
      </c>
      <c r="AA13" s="3">
        <v>0.49069272400000002</v>
      </c>
      <c r="AB13" s="3">
        <v>25.23845172</v>
      </c>
      <c r="AC13" s="3">
        <v>25.26233152</v>
      </c>
      <c r="AD13" s="3">
        <v>0.32431941399999997</v>
      </c>
      <c r="AE13" s="3">
        <v>25.252293380000001</v>
      </c>
      <c r="AF13" s="3">
        <v>26.144845620000002</v>
      </c>
      <c r="AG13" s="3">
        <v>3.9396292999999999E-2</v>
      </c>
      <c r="AH13" s="3">
        <v>2.8652608E-2</v>
      </c>
      <c r="AI13" s="3">
        <v>0.90371015600000004</v>
      </c>
      <c r="AJ13" s="3">
        <v>3.5468466999999997E-2</v>
      </c>
      <c r="AK13" s="3">
        <v>8.3800509289999994</v>
      </c>
      <c r="AL13">
        <v>135</v>
      </c>
      <c r="AM13">
        <v>269</v>
      </c>
      <c r="AN13" s="1">
        <v>42663.700694444444</v>
      </c>
    </row>
    <row r="14" spans="1:40" x14ac:dyDescent="0.25">
      <c r="A14" s="4">
        <v>249.99970999999999</v>
      </c>
      <c r="B14" s="3">
        <v>17.402488999999999</v>
      </c>
      <c r="C14" s="3">
        <v>3.4038708965517199</v>
      </c>
      <c r="D14" s="3">
        <f>$B$13-B14</f>
        <v>1.6755510000000022</v>
      </c>
      <c r="E14" s="3">
        <f>INDEX(LINEST(D14:D16,C14:C16^{1}),1)</f>
        <v>0.47860005792078941</v>
      </c>
      <c r="F14" s="3">
        <f>INDEX(LINEST(D14:D16,C14:C16^{1}),2)</f>
        <v>5.9118454001235943E-2</v>
      </c>
      <c r="G14" s="4">
        <v>300.00085239999999</v>
      </c>
      <c r="H14">
        <v>150</v>
      </c>
      <c r="I14" s="3">
        <v>29.653616719999999</v>
      </c>
      <c r="J14" s="16">
        <v>21.9562329</v>
      </c>
      <c r="K14" s="16">
        <v>3.1654911380000001</v>
      </c>
      <c r="L14" s="16">
        <f t="shared" si="1"/>
        <v>2.8644874800000011</v>
      </c>
      <c r="M14" s="3">
        <v>34.751146480000003</v>
      </c>
      <c r="N14" s="5" t="s">
        <v>38</v>
      </c>
      <c r="O14" s="5">
        <f>(O13-F20)/N13+1</f>
        <v>1.4271492650352429</v>
      </c>
      <c r="T14" s="3">
        <v>0.33469679299999999</v>
      </c>
      <c r="U14" s="3">
        <v>20.960365379999999</v>
      </c>
      <c r="V14" s="3">
        <v>0.43059510299999998</v>
      </c>
      <c r="W14" s="3">
        <v>25.907712719999999</v>
      </c>
      <c r="X14" s="3">
        <v>5.814459448</v>
      </c>
      <c r="Y14" s="3">
        <v>25.270014719999999</v>
      </c>
      <c r="Z14" s="3">
        <v>25.40220579</v>
      </c>
      <c r="AA14" s="3">
        <v>0.49155079299999999</v>
      </c>
      <c r="AB14" s="3">
        <v>25.235858069999999</v>
      </c>
      <c r="AC14" s="3">
        <v>25.253373140000001</v>
      </c>
      <c r="AD14" s="3">
        <v>0.32472210299999998</v>
      </c>
      <c r="AE14" s="3">
        <v>25.249162689999999</v>
      </c>
      <c r="AF14" s="3">
        <v>26.197470379999999</v>
      </c>
      <c r="AG14" s="3">
        <v>5.3695995000000003E-2</v>
      </c>
      <c r="AH14" s="3">
        <v>2.0341049E-2</v>
      </c>
      <c r="AI14" s="3">
        <v>1.373883763</v>
      </c>
      <c r="AJ14" s="3">
        <v>2.6251808000000001E-2</v>
      </c>
      <c r="AK14" s="3">
        <v>15.86952061</v>
      </c>
      <c r="AL14">
        <v>137</v>
      </c>
      <c r="AM14">
        <v>197</v>
      </c>
      <c r="AN14" s="1">
        <v>42663.723611111112</v>
      </c>
    </row>
    <row r="15" spans="1:40" x14ac:dyDescent="0.25">
      <c r="A15" s="4">
        <v>250.005157</v>
      </c>
      <c r="B15" s="3">
        <v>15.743403000000001</v>
      </c>
      <c r="C15" s="3">
        <v>6.79734748275862</v>
      </c>
      <c r="D15" s="3">
        <f t="shared" ref="D15:D16" si="3">$B$13-B15</f>
        <v>3.3346370000000007</v>
      </c>
      <c r="E15" s="14">
        <v>6</v>
      </c>
      <c r="F15" s="14">
        <f>E15*E14+F14</f>
        <v>2.9307188015259724</v>
      </c>
      <c r="G15" s="4">
        <v>299.99908770000002</v>
      </c>
      <c r="H15">
        <v>100</v>
      </c>
      <c r="I15" s="3">
        <v>61.222399660000001</v>
      </c>
      <c r="J15" s="16">
        <v>20.903698240000001</v>
      </c>
      <c r="K15" s="16">
        <v>4.2009744830000004</v>
      </c>
      <c r="L15" s="16">
        <f t="shared" si="1"/>
        <v>3.9170221400000003</v>
      </c>
      <c r="M15" s="3">
        <v>39.762689590000001</v>
      </c>
      <c r="N15" s="3">
        <v>6</v>
      </c>
      <c r="O15" s="3">
        <f>N13*N12/1.13+O12</f>
        <v>5.0861930663115471</v>
      </c>
      <c r="T15" s="3">
        <v>1.1251672070000001</v>
      </c>
      <c r="U15" s="3">
        <v>23.166438209999999</v>
      </c>
      <c r="V15" s="3">
        <v>3.7137349309999999</v>
      </c>
      <c r="W15" s="3">
        <v>25.85715038</v>
      </c>
      <c r="X15" s="3">
        <v>5.7391813450000004</v>
      </c>
      <c r="Y15" s="3">
        <v>25.266319549999999</v>
      </c>
      <c r="Z15" s="3">
        <v>25.406921239999999</v>
      </c>
      <c r="AA15" s="3">
        <v>0.49228965499999999</v>
      </c>
      <c r="AB15" s="3">
        <v>25.232982310000001</v>
      </c>
      <c r="AC15" s="3">
        <v>25.272657209999998</v>
      </c>
      <c r="AD15" s="3">
        <v>0.32481979300000002</v>
      </c>
      <c r="AE15" s="3">
        <v>25.244398619999998</v>
      </c>
      <c r="AF15" s="3">
        <v>26.289728660000002</v>
      </c>
      <c r="AG15" s="3">
        <v>3.8054315999999998E-2</v>
      </c>
      <c r="AH15" s="3">
        <v>2.7012251000000001E-2</v>
      </c>
      <c r="AI15" s="3">
        <v>0.55115042800000003</v>
      </c>
      <c r="AJ15" s="3">
        <v>3.2352322000000003E-2</v>
      </c>
      <c r="AK15" s="3">
        <v>5.6187465420000002</v>
      </c>
      <c r="AL15">
        <v>139</v>
      </c>
      <c r="AM15">
        <v>269</v>
      </c>
      <c r="AN15" s="1">
        <v>42663.755555555559</v>
      </c>
    </row>
    <row r="16" spans="1:40" x14ac:dyDescent="0.25">
      <c r="A16" s="4">
        <v>250.013901</v>
      </c>
      <c r="B16" s="3">
        <v>13.644028</v>
      </c>
      <c r="C16" s="3">
        <v>11.250606517241399</v>
      </c>
      <c r="D16" s="3">
        <f t="shared" si="3"/>
        <v>5.434012000000001</v>
      </c>
      <c r="G16" s="4">
        <v>299.99991590000002</v>
      </c>
      <c r="H16">
        <v>150</v>
      </c>
      <c r="I16" s="3">
        <v>34.14510121</v>
      </c>
      <c r="J16" s="16">
        <v>21.494439280000002</v>
      </c>
      <c r="K16" s="16">
        <v>3.6630108969999999</v>
      </c>
      <c r="L16" s="16">
        <f t="shared" si="1"/>
        <v>3.3262810999999992</v>
      </c>
      <c r="M16" s="3">
        <v>39.783602029999997</v>
      </c>
      <c r="O16" s="5">
        <f>(O15-F20)/N15+1</f>
        <v>1.3198677188976007</v>
      </c>
      <c r="T16" s="3">
        <v>0.30037003400000001</v>
      </c>
      <c r="U16" s="3">
        <v>24.368102</v>
      </c>
      <c r="V16" s="3">
        <v>-0.71943396599999998</v>
      </c>
      <c r="W16" s="3">
        <v>25.803140240000001</v>
      </c>
      <c r="X16" s="3">
        <v>5.7476218619999999</v>
      </c>
      <c r="Y16" s="3">
        <v>25.267578409999999</v>
      </c>
      <c r="Z16" s="3">
        <v>25.397392790000001</v>
      </c>
      <c r="AA16" s="3">
        <v>0.49227417200000001</v>
      </c>
      <c r="AB16" s="3">
        <v>25.233882999999999</v>
      </c>
      <c r="AC16" s="3">
        <v>25.250350900000001</v>
      </c>
      <c r="AD16" s="3">
        <v>0.32527334499999999</v>
      </c>
      <c r="AE16" s="3">
        <v>25.241419830000002</v>
      </c>
      <c r="AF16" s="3">
        <v>26.338903519999999</v>
      </c>
      <c r="AG16" s="3">
        <v>5.7495145999999997E-2</v>
      </c>
      <c r="AH16" s="3">
        <v>2.1211238E-2</v>
      </c>
      <c r="AI16" s="3">
        <v>1.0962822539999999</v>
      </c>
      <c r="AJ16" s="3">
        <v>2.5087575000000001E-2</v>
      </c>
      <c r="AK16" s="3">
        <v>6.4646937290000004</v>
      </c>
      <c r="AL16">
        <v>141</v>
      </c>
      <c r="AM16">
        <v>197</v>
      </c>
      <c r="AN16" s="1">
        <v>42663.77847222222</v>
      </c>
    </row>
    <row r="17" spans="1:40" x14ac:dyDescent="0.25">
      <c r="A17" s="4">
        <v>250.00830099999999</v>
      </c>
      <c r="B17" s="3">
        <v>19.071078</v>
      </c>
      <c r="C17" s="3">
        <v>5.3103448275862095E-4</v>
      </c>
      <c r="G17" s="4">
        <v>299.9993265</v>
      </c>
      <c r="H17">
        <v>100</v>
      </c>
      <c r="I17" s="3">
        <v>77.304136549999996</v>
      </c>
      <c r="J17" s="16">
        <v>19.932675069999998</v>
      </c>
      <c r="K17" s="16">
        <v>5.3202946210000004</v>
      </c>
      <c r="L17" s="16">
        <f t="shared" si="1"/>
        <v>4.8880453100000025</v>
      </c>
      <c r="M17" s="3">
        <v>49.775431169999997</v>
      </c>
      <c r="T17" s="3">
        <v>2.0253793099999999</v>
      </c>
      <c r="U17" s="3">
        <v>29.41854755</v>
      </c>
      <c r="V17" s="3">
        <v>2.0363093449999998</v>
      </c>
      <c r="W17" s="3">
        <v>25.803441339999999</v>
      </c>
      <c r="X17" s="3">
        <v>5.7734496550000003</v>
      </c>
      <c r="Y17" s="3">
        <v>25.266601789999999</v>
      </c>
      <c r="Z17" s="3">
        <v>25.402135340000001</v>
      </c>
      <c r="AA17" s="3">
        <v>0.49193765499999997</v>
      </c>
      <c r="AB17" s="3">
        <v>25.234707790000002</v>
      </c>
      <c r="AC17" s="3">
        <v>25.301051619999999</v>
      </c>
      <c r="AD17" s="3">
        <v>0.32508455200000003</v>
      </c>
      <c r="AE17" s="3">
        <v>25.249363339999999</v>
      </c>
      <c r="AF17" s="3">
        <v>26.570974660000001</v>
      </c>
      <c r="AG17" s="3">
        <v>3.9654657000000003E-2</v>
      </c>
      <c r="AH17" s="3">
        <v>3.2671313E-2</v>
      </c>
      <c r="AI17" s="3">
        <v>0.31439050800000001</v>
      </c>
      <c r="AJ17" s="3">
        <v>3.8061945999999999E-2</v>
      </c>
      <c r="AK17" s="3">
        <v>6.9682496189999998</v>
      </c>
      <c r="AL17">
        <v>143</v>
      </c>
      <c r="AM17">
        <v>269</v>
      </c>
      <c r="AN17" s="1">
        <v>42663.80972222222</v>
      </c>
    </row>
    <row r="18" spans="1:40" x14ac:dyDescent="0.25">
      <c r="A18" s="4">
        <v>299.99020400000001</v>
      </c>
      <c r="B18" s="3">
        <v>24.828835000000002</v>
      </c>
      <c r="C18" s="14">
        <v>0</v>
      </c>
      <c r="D18" s="14">
        <f>C18*E19+F19</f>
        <v>0.11522292982948779</v>
      </c>
      <c r="G18" s="4">
        <v>300.00054720000003</v>
      </c>
      <c r="H18">
        <v>150</v>
      </c>
      <c r="I18" s="3">
        <v>43.11466428</v>
      </c>
      <c r="J18" s="16">
        <v>20.649585720000001</v>
      </c>
      <c r="K18" s="16">
        <v>4.6543330689999998</v>
      </c>
      <c r="L18" s="16">
        <f t="shared" si="1"/>
        <v>4.1711346599999999</v>
      </c>
      <c r="M18" s="3">
        <v>49.789551760000002</v>
      </c>
      <c r="T18" s="3">
        <v>1.2912345169999999</v>
      </c>
      <c r="U18" s="3">
        <v>31.168783860000001</v>
      </c>
      <c r="V18" s="3">
        <v>0.80275537900000005</v>
      </c>
      <c r="W18" s="3">
        <v>25.815233660000001</v>
      </c>
      <c r="X18" s="3">
        <v>5.7102552409999996</v>
      </c>
      <c r="Y18" s="3">
        <v>25.268001689999998</v>
      </c>
      <c r="Z18" s="3">
        <v>25.401728339999998</v>
      </c>
      <c r="AA18" s="3">
        <v>0.492953207</v>
      </c>
      <c r="AB18" s="3">
        <v>25.236417029999998</v>
      </c>
      <c r="AC18" s="3">
        <v>25.281485310000001</v>
      </c>
      <c r="AD18" s="3">
        <v>0.32537217200000002</v>
      </c>
      <c r="AE18" s="3">
        <v>25.249482690000001</v>
      </c>
      <c r="AF18" s="3">
        <v>26.647316549999999</v>
      </c>
      <c r="AG18" s="3">
        <v>5.3889893000000001E-2</v>
      </c>
      <c r="AH18" s="3">
        <v>2.1403571E-2</v>
      </c>
      <c r="AI18" s="3">
        <v>0.42691617199999998</v>
      </c>
      <c r="AJ18" s="3">
        <v>2.1201254999999999E-2</v>
      </c>
      <c r="AK18" s="3">
        <v>7.4548235749999998</v>
      </c>
      <c r="AL18">
        <v>145</v>
      </c>
      <c r="AM18">
        <v>197</v>
      </c>
      <c r="AN18" s="1">
        <v>42663.832638888889</v>
      </c>
    </row>
    <row r="19" spans="1:40" x14ac:dyDescent="0.25">
      <c r="A19" s="4">
        <v>299.99661300000002</v>
      </c>
      <c r="B19" s="3">
        <v>22.675654999999999</v>
      </c>
      <c r="C19" s="3">
        <v>4.0214323448275904</v>
      </c>
      <c r="D19" s="3">
        <f>$B$18-B19</f>
        <v>2.1531800000000025</v>
      </c>
      <c r="E19" s="3">
        <f>INDEX(LINEST(D19:D21,C19:C21^{1}),1)</f>
        <v>0.50862730384940913</v>
      </c>
      <c r="F19" s="3">
        <f>INDEX(LINEST(D19:D21,C19:C21^{1}),2)</f>
        <v>0.11522292982948779</v>
      </c>
      <c r="G19" s="4">
        <v>300.00060610000003</v>
      </c>
      <c r="H19">
        <v>300</v>
      </c>
      <c r="I19" s="3">
        <v>17.964722309999999</v>
      </c>
      <c r="J19" s="16">
        <v>21.598860380000001</v>
      </c>
      <c r="K19" s="16">
        <v>3.7300290340000002</v>
      </c>
      <c r="L19" s="16">
        <f t="shared" si="1"/>
        <v>3.2218599999999995</v>
      </c>
      <c r="M19" s="3">
        <v>49.835823619999999</v>
      </c>
      <c r="N19" s="16"/>
      <c r="O19" s="16"/>
      <c r="P19" s="16"/>
      <c r="Q19" s="16"/>
      <c r="R19" s="16"/>
      <c r="S19" s="16"/>
      <c r="T19" s="3">
        <v>0.98206031000000005</v>
      </c>
      <c r="U19" s="3">
        <v>32.646889209999998</v>
      </c>
      <c r="V19" s="3">
        <v>2.868175586</v>
      </c>
      <c r="W19" s="3">
        <v>25.80499717</v>
      </c>
      <c r="X19" s="3">
        <v>5.7427378280000001</v>
      </c>
      <c r="Y19" s="3">
        <v>25.268093969999999</v>
      </c>
      <c r="Z19" s="3">
        <v>25.406742210000001</v>
      </c>
      <c r="AA19" s="3">
        <v>0.492509586</v>
      </c>
      <c r="AB19" s="3">
        <v>25.23557593</v>
      </c>
      <c r="AC19" s="3">
        <v>25.27208203</v>
      </c>
      <c r="AD19" s="3">
        <v>0.32500806900000001</v>
      </c>
      <c r="AE19" s="3">
        <v>25.24540786</v>
      </c>
      <c r="AF19" s="3">
        <v>26.709926549999999</v>
      </c>
      <c r="AG19" s="3">
        <v>0.119503182</v>
      </c>
      <c r="AH19" s="3">
        <v>3.2424228999999999E-2</v>
      </c>
      <c r="AI19" s="3">
        <v>0.58982226000000004</v>
      </c>
      <c r="AJ19" s="3">
        <v>3.2265369000000002E-2</v>
      </c>
      <c r="AK19" s="3">
        <v>5.8144704129999996</v>
      </c>
      <c r="AL19">
        <v>147</v>
      </c>
      <c r="AM19">
        <v>197</v>
      </c>
      <c r="AN19" s="1">
        <v>42663.855555555558</v>
      </c>
    </row>
    <row r="20" spans="1:40" x14ac:dyDescent="0.25">
      <c r="A20" s="4">
        <v>300.00048800000002</v>
      </c>
      <c r="B20" s="3">
        <v>20.893549</v>
      </c>
      <c r="C20" s="3">
        <v>7.484273</v>
      </c>
      <c r="D20" s="3">
        <f t="shared" ref="D20:D21" si="4">$B$18-B20</f>
        <v>3.9352860000000014</v>
      </c>
      <c r="E20" s="14">
        <v>6</v>
      </c>
      <c r="F20" s="14">
        <f>E20*E19+F19</f>
        <v>3.1669867529259426</v>
      </c>
      <c r="G20" s="4">
        <v>299.99863829999998</v>
      </c>
      <c r="H20">
        <v>100</v>
      </c>
      <c r="I20" s="3">
        <v>85.189731690000002</v>
      </c>
      <c r="J20" s="16">
        <v>19.37696424</v>
      </c>
      <c r="K20" s="16">
        <v>5.8794907590000003</v>
      </c>
      <c r="L20" s="16"/>
      <c r="M20" s="3">
        <v>54.858833859999997</v>
      </c>
      <c r="T20" s="3">
        <v>2.6877737929999999</v>
      </c>
      <c r="U20" s="3">
        <v>32.892175170000002</v>
      </c>
      <c r="V20" s="3">
        <v>0.68086717200000002</v>
      </c>
      <c r="W20" s="3">
        <v>25.87759393</v>
      </c>
      <c r="X20" s="3">
        <v>5.7082319310000003</v>
      </c>
      <c r="Y20" s="3">
        <v>25.27412228</v>
      </c>
      <c r="Z20" s="3">
        <v>25.40772441</v>
      </c>
      <c r="AA20" s="3">
        <v>0.491738966</v>
      </c>
      <c r="AB20" s="3">
        <v>25.234007829999999</v>
      </c>
      <c r="AC20" s="3">
        <v>25.319815210000002</v>
      </c>
      <c r="AD20" s="3">
        <v>0.32577275900000002</v>
      </c>
      <c r="AE20" s="3">
        <v>25.253655309999999</v>
      </c>
      <c r="AF20" s="3">
        <v>26.726222450000002</v>
      </c>
      <c r="AG20" s="3">
        <v>8.6978747999999995E-2</v>
      </c>
      <c r="AH20" s="3">
        <v>4.927803E-2</v>
      </c>
      <c r="AI20" s="3">
        <v>0.27463653500000001</v>
      </c>
      <c r="AJ20" s="3">
        <v>4.8029401999999999E-2</v>
      </c>
      <c r="AK20" s="3">
        <v>22.001154750000001</v>
      </c>
      <c r="AL20">
        <v>149</v>
      </c>
      <c r="AM20">
        <v>268</v>
      </c>
      <c r="AN20" s="1">
        <v>42663.886805555558</v>
      </c>
    </row>
    <row r="21" spans="1:40" x14ac:dyDescent="0.25">
      <c r="A21" s="4">
        <v>300.00799599999999</v>
      </c>
      <c r="B21" s="3">
        <v>18.689443000000001</v>
      </c>
      <c r="C21" s="3">
        <v>11.855583206896601</v>
      </c>
      <c r="D21" s="3">
        <f t="shared" si="4"/>
        <v>6.1393920000000008</v>
      </c>
      <c r="G21" s="4">
        <v>300.00019680000003</v>
      </c>
      <c r="H21">
        <v>150</v>
      </c>
      <c r="I21" s="3">
        <v>47.47419369</v>
      </c>
      <c r="J21" s="16">
        <v>20.145720619999999</v>
      </c>
      <c r="K21" s="16">
        <v>5.1547554829999997</v>
      </c>
      <c r="L21" s="16"/>
      <c r="M21" s="3">
        <v>54.893310210000003</v>
      </c>
      <c r="T21" s="3">
        <v>1.8595089659999999</v>
      </c>
      <c r="U21" s="3">
        <v>34.726987999999999</v>
      </c>
      <c r="V21" s="3">
        <v>-0.97635437899999999</v>
      </c>
      <c r="W21" s="3">
        <v>25.911748859999999</v>
      </c>
      <c r="X21" s="3">
        <v>5.6924595169999996</v>
      </c>
      <c r="Y21" s="3">
        <v>25.274143930000001</v>
      </c>
      <c r="Z21" s="3">
        <v>25.40243924</v>
      </c>
      <c r="AA21" s="3">
        <v>0.492353345</v>
      </c>
      <c r="AB21" s="3">
        <v>25.238750209999999</v>
      </c>
      <c r="AC21" s="3">
        <v>25.29991214</v>
      </c>
      <c r="AD21" s="3">
        <v>0.325701517</v>
      </c>
      <c r="AE21" s="3">
        <v>25.252298790000001</v>
      </c>
      <c r="AF21" s="3">
        <v>26.806302689999999</v>
      </c>
      <c r="AG21" s="3">
        <v>5.2178284999999998E-2</v>
      </c>
      <c r="AH21" s="3">
        <v>2.0981128000000002E-2</v>
      </c>
      <c r="AI21" s="3">
        <v>0.347343395</v>
      </c>
      <c r="AJ21" s="3">
        <v>2.1411328E-2</v>
      </c>
      <c r="AK21" s="3">
        <v>5.3252101840000003</v>
      </c>
      <c r="AL21">
        <v>151</v>
      </c>
      <c r="AM21">
        <v>197</v>
      </c>
      <c r="AN21" s="1">
        <v>42663.909722222219</v>
      </c>
    </row>
    <row r="22" spans="1:40" x14ac:dyDescent="0.25">
      <c r="A22" s="4">
        <v>300.00244099999998</v>
      </c>
      <c r="B22" s="3">
        <v>24.797450999999999</v>
      </c>
      <c r="C22" s="3">
        <v>4.5258620689655202E-4</v>
      </c>
      <c r="G22" s="4">
        <v>300.00000740000002</v>
      </c>
      <c r="H22">
        <v>300</v>
      </c>
      <c r="I22" s="3">
        <v>19.76307138</v>
      </c>
      <c r="J22" s="16">
        <v>21.315378930000001</v>
      </c>
      <c r="K22" s="16">
        <v>4.1288924829999996</v>
      </c>
      <c r="L22" s="16"/>
      <c r="M22" s="3">
        <v>54.921016100000003</v>
      </c>
      <c r="T22" s="3">
        <v>1.272209345</v>
      </c>
      <c r="U22" s="3">
        <v>36.084567030000002</v>
      </c>
      <c r="V22" s="3">
        <v>2.2399191379999999</v>
      </c>
      <c r="W22" s="3">
        <v>25.916856790000001</v>
      </c>
      <c r="X22" s="3">
        <v>5.740085552</v>
      </c>
      <c r="Y22" s="3">
        <v>25.26987372</v>
      </c>
      <c r="Z22" s="3">
        <v>25.4057329</v>
      </c>
      <c r="AA22" s="3">
        <v>0.49289634500000001</v>
      </c>
      <c r="AB22" s="3">
        <v>25.240128339999998</v>
      </c>
      <c r="AC22" s="3">
        <v>25.284127829999999</v>
      </c>
      <c r="AD22" s="3">
        <v>0.325747862</v>
      </c>
      <c r="AE22" s="3">
        <v>25.25101828</v>
      </c>
      <c r="AF22" s="3">
        <v>26.864632409999999</v>
      </c>
      <c r="AG22" s="3">
        <v>8.8488702000000002E-2</v>
      </c>
      <c r="AH22" s="3">
        <v>3.1760534999999999E-2</v>
      </c>
      <c r="AI22" s="3">
        <v>0.44761014300000002</v>
      </c>
      <c r="AJ22" s="3">
        <v>3.1792888999999998E-2</v>
      </c>
      <c r="AK22" s="3">
        <v>6.8358690319999997</v>
      </c>
      <c r="AL22">
        <v>153</v>
      </c>
      <c r="AM22">
        <v>197</v>
      </c>
      <c r="AN22" s="1">
        <v>42663.932638888888</v>
      </c>
    </row>
    <row r="23" spans="1:40" x14ac:dyDescent="0.25">
      <c r="A23" s="4">
        <v>349.99331699999999</v>
      </c>
      <c r="B23" s="3">
        <v>31.140346000000001</v>
      </c>
      <c r="C23" s="3">
        <v>4.1262068965517199E-4</v>
      </c>
      <c r="G23" s="4">
        <v>299.99977280000002</v>
      </c>
      <c r="H23">
        <v>100</v>
      </c>
      <c r="I23" s="3">
        <v>92.923915719999997</v>
      </c>
      <c r="J23" s="16">
        <v>18.913937860000001</v>
      </c>
      <c r="K23" s="16">
        <v>6.4495804830000001</v>
      </c>
      <c r="L23" s="16"/>
      <c r="M23" s="3">
        <v>59.951403169999999</v>
      </c>
      <c r="T23" s="3">
        <v>3.1785087590000001</v>
      </c>
      <c r="U23" s="3">
        <v>35.913383070000002</v>
      </c>
      <c r="V23" s="3">
        <v>-0.38476844799999999</v>
      </c>
      <c r="W23" s="3">
        <v>25.98076455</v>
      </c>
      <c r="X23" s="3">
        <v>5.7685609309999997</v>
      </c>
      <c r="Y23" s="3">
        <v>25.274822140000001</v>
      </c>
      <c r="Z23" s="3">
        <v>25.40551576</v>
      </c>
      <c r="AA23" s="3">
        <v>0.49322469000000002</v>
      </c>
      <c r="AB23" s="3">
        <v>25.23830517</v>
      </c>
      <c r="AC23" s="3">
        <v>25.33828007</v>
      </c>
      <c r="AD23" s="3">
        <v>0.32566620699999999</v>
      </c>
      <c r="AE23" s="3">
        <v>25.258034139999999</v>
      </c>
      <c r="AF23" s="3">
        <v>26.86533807</v>
      </c>
      <c r="AG23" s="3">
        <v>7.5766798999999996E-2</v>
      </c>
      <c r="AH23" s="3">
        <v>4.8827044E-2</v>
      </c>
      <c r="AI23" s="3">
        <v>0.22613523399999999</v>
      </c>
      <c r="AJ23" s="3">
        <v>4.5924970000000002E-2</v>
      </c>
      <c r="AK23" s="3">
        <v>164.6616894</v>
      </c>
      <c r="AL23">
        <v>155</v>
      </c>
      <c r="AM23">
        <v>269</v>
      </c>
      <c r="AN23" s="1">
        <v>42663.963888888888</v>
      </c>
    </row>
    <row r="24" spans="1:40" x14ac:dyDescent="0.25">
      <c r="A24" s="4">
        <v>350.00030500000003</v>
      </c>
      <c r="B24" s="3">
        <v>29.144012</v>
      </c>
      <c r="C24" s="3">
        <v>3.6271166206896601</v>
      </c>
      <c r="D24" s="3">
        <f>$B$23-B24</f>
        <v>1.9963340000000009</v>
      </c>
      <c r="E24" s="3">
        <f>INDEX(LINEST(D24:D26,C24:C26^{1}),1)</f>
        <v>0.54321781925595858</v>
      </c>
      <c r="F24" s="3">
        <f>INDEX(LINEST(D24:D26,C24:C26^{1}),2)</f>
        <v>3.5330643573736165E-2</v>
      </c>
      <c r="G24" s="4">
        <v>300.00132170000001</v>
      </c>
      <c r="H24">
        <v>150</v>
      </c>
      <c r="I24" s="3">
        <v>51.842805720000001</v>
      </c>
      <c r="J24" s="16">
        <v>19.721077449999999</v>
      </c>
      <c r="K24" s="16">
        <v>5.6387679659999996</v>
      </c>
      <c r="L24" s="16"/>
      <c r="M24" s="3">
        <v>59.983284830000002</v>
      </c>
      <c r="T24" s="3">
        <v>2.1490714139999998</v>
      </c>
      <c r="U24" s="3">
        <v>38.015974999999997</v>
      </c>
      <c r="V24" s="3">
        <v>4.6410485169999998</v>
      </c>
      <c r="W24" s="3">
        <v>25.99127283</v>
      </c>
      <c r="X24" s="3">
        <v>5.768280517</v>
      </c>
      <c r="Y24" s="3">
        <v>25.26672662</v>
      </c>
      <c r="Z24" s="3">
        <v>25.409124309999999</v>
      </c>
      <c r="AA24" s="3">
        <v>0.49293251700000001</v>
      </c>
      <c r="AB24" s="3">
        <v>25.242890169999999</v>
      </c>
      <c r="AC24" s="3">
        <v>25.312685210000001</v>
      </c>
      <c r="AD24" s="3">
        <v>0.32516068999999997</v>
      </c>
      <c r="AE24" s="3">
        <v>25.249781169999999</v>
      </c>
      <c r="AF24" s="3">
        <v>26.951610339999998</v>
      </c>
      <c r="AG24" s="3">
        <v>5.2643216999999999E-2</v>
      </c>
      <c r="AH24" s="3">
        <v>2.1585568999999999E-2</v>
      </c>
      <c r="AI24" s="3">
        <v>0.26843655100000002</v>
      </c>
      <c r="AJ24" s="3">
        <v>2.1421890999999998E-2</v>
      </c>
      <c r="AK24" s="3">
        <v>2.9334993759999999</v>
      </c>
      <c r="AL24">
        <v>157</v>
      </c>
      <c r="AM24">
        <v>197</v>
      </c>
      <c r="AN24" s="1">
        <v>42663.986805555556</v>
      </c>
    </row>
    <row r="25" spans="1:40" x14ac:dyDescent="0.25">
      <c r="A25" s="4">
        <v>349.99060100000003</v>
      </c>
      <c r="B25" s="3">
        <v>27.409157</v>
      </c>
      <c r="C25" s="3">
        <v>6.7730033103448299</v>
      </c>
      <c r="D25" s="3">
        <f t="shared" ref="D25:D26" si="5">$B$23-B25</f>
        <v>3.7311890000000005</v>
      </c>
      <c r="G25" s="4">
        <v>299.99995269999999</v>
      </c>
      <c r="H25">
        <v>300</v>
      </c>
      <c r="I25" s="3">
        <v>21.532122409999999</v>
      </c>
      <c r="J25" s="16">
        <v>20.96222152</v>
      </c>
      <c r="K25" s="16">
        <v>4.5158211719999999</v>
      </c>
      <c r="L25" s="16"/>
      <c r="M25" s="3">
        <v>60.01891062</v>
      </c>
      <c r="T25" s="3">
        <v>1.8090504140000001</v>
      </c>
      <c r="U25" s="3">
        <v>39.499879929999999</v>
      </c>
      <c r="V25" s="3">
        <v>0.608845517</v>
      </c>
      <c r="W25" s="3">
        <v>25.969861170000001</v>
      </c>
      <c r="X25" s="3">
        <v>5.7682260339999996</v>
      </c>
      <c r="Y25" s="3">
        <v>25.27254872</v>
      </c>
      <c r="Z25" s="3">
        <v>25.404257000000001</v>
      </c>
      <c r="AA25" s="3">
        <v>0.49324720700000002</v>
      </c>
      <c r="AB25" s="3">
        <v>25.234409410000001</v>
      </c>
      <c r="AC25" s="3">
        <v>25.294589309999999</v>
      </c>
      <c r="AD25" s="3">
        <v>0.32543586200000002</v>
      </c>
      <c r="AE25" s="3">
        <v>25.250529969999999</v>
      </c>
      <c r="AF25" s="3">
        <v>27.017488759999999</v>
      </c>
      <c r="AG25" s="3">
        <v>8.4530062000000003E-2</v>
      </c>
      <c r="AH25" s="3">
        <v>3.1776388000000003E-2</v>
      </c>
      <c r="AI25" s="3">
        <v>0.37361224599999998</v>
      </c>
      <c r="AJ25" s="3">
        <v>3.0883959999999998E-2</v>
      </c>
      <c r="AK25" s="3">
        <v>9.504622457</v>
      </c>
      <c r="AL25">
        <v>159</v>
      </c>
      <c r="AM25">
        <v>197</v>
      </c>
      <c r="AN25" s="1">
        <v>42664.009722222225</v>
      </c>
    </row>
    <row r="26" spans="1:40" x14ac:dyDescent="0.25">
      <c r="A26" s="4">
        <v>349.99945100000002</v>
      </c>
      <c r="B26" s="3">
        <v>25.262744999999999</v>
      </c>
      <c r="C26" s="3">
        <v>10.7684273103448</v>
      </c>
      <c r="D26" s="3">
        <f t="shared" si="5"/>
        <v>5.8776010000000021</v>
      </c>
      <c r="G26" s="4">
        <v>300.03337040000002</v>
      </c>
      <c r="H26">
        <v>100</v>
      </c>
      <c r="I26" s="3">
        <v>100</v>
      </c>
      <c r="J26" s="16">
        <v>18.585677</v>
      </c>
      <c r="K26" s="16">
        <v>6.8758299999999997</v>
      </c>
      <c r="L26" s="16"/>
      <c r="M26" s="3">
        <v>63.90055186</v>
      </c>
      <c r="T26" s="3">
        <v>3.430958655</v>
      </c>
      <c r="U26" s="3">
        <v>38.709354689999998</v>
      </c>
      <c r="V26" s="3">
        <v>-0.72339175899999997</v>
      </c>
      <c r="W26" s="3">
        <v>25.998471479999999</v>
      </c>
      <c r="X26" s="3">
        <v>5.7523584139999997</v>
      </c>
      <c r="Y26" s="3">
        <v>25.277649069999999</v>
      </c>
      <c r="Z26" s="3">
        <v>25.406503480000001</v>
      </c>
      <c r="AA26" s="3">
        <v>0.49234530999999998</v>
      </c>
      <c r="AB26" s="3">
        <v>25.239732310000001</v>
      </c>
      <c r="AC26" s="3">
        <v>25.34725486</v>
      </c>
      <c r="AD26" s="3">
        <v>0.32509634500000001</v>
      </c>
      <c r="AE26" s="3">
        <v>25.25401883</v>
      </c>
      <c r="AF26" s="3">
        <v>26.987766000000001</v>
      </c>
      <c r="AG26" s="3">
        <v>7.3238468000000001E-2</v>
      </c>
      <c r="AH26" s="3">
        <v>4.7356325999999997E-2</v>
      </c>
      <c r="AI26" s="3">
        <v>0.21327733099999999</v>
      </c>
      <c r="AJ26" s="3">
        <v>4.4182801000000001E-2</v>
      </c>
      <c r="AK26" s="3">
        <v>12.03629025</v>
      </c>
      <c r="AL26">
        <v>161</v>
      </c>
      <c r="AM26">
        <v>267</v>
      </c>
      <c r="AN26" s="1">
        <v>42664.040972222225</v>
      </c>
    </row>
    <row r="27" spans="1:40" x14ac:dyDescent="0.25">
      <c r="A27" s="4">
        <v>349.99423200000001</v>
      </c>
      <c r="B27" s="3">
        <v>31.179064</v>
      </c>
      <c r="C27" s="3">
        <v>4.18965517241379E-4</v>
      </c>
      <c r="G27" s="4">
        <v>300.00065890000002</v>
      </c>
      <c r="H27">
        <v>150</v>
      </c>
      <c r="I27" s="3">
        <v>56.058511240000001</v>
      </c>
      <c r="J27" s="16">
        <v>19.2995199</v>
      </c>
      <c r="K27" s="16">
        <v>6.1342171030000001</v>
      </c>
      <c r="L27" s="16"/>
      <c r="M27" s="3">
        <v>65.108477309999998</v>
      </c>
      <c r="T27" s="3">
        <v>2.2923147589999999</v>
      </c>
      <c r="U27" s="3">
        <v>41.258279549999997</v>
      </c>
      <c r="V27" s="3">
        <v>0.91719789699999998</v>
      </c>
      <c r="W27" s="3">
        <v>25.97556252</v>
      </c>
      <c r="X27" s="3">
        <v>5.7430942759999999</v>
      </c>
      <c r="Y27" s="3">
        <v>25.270210030000001</v>
      </c>
      <c r="Z27" s="3">
        <v>25.404446929999999</v>
      </c>
      <c r="AA27" s="3">
        <v>0.49216517199999998</v>
      </c>
      <c r="AB27" s="3">
        <v>25.23890755</v>
      </c>
      <c r="AC27" s="3">
        <v>25.313401379999998</v>
      </c>
      <c r="AD27" s="3">
        <v>0.32516882800000002</v>
      </c>
      <c r="AE27" s="3">
        <v>25.25453972</v>
      </c>
      <c r="AF27" s="3">
        <v>27.099926719999999</v>
      </c>
      <c r="AG27" s="3">
        <v>4.5660407E-2</v>
      </c>
      <c r="AH27" s="3">
        <v>1.8855726E-2</v>
      </c>
      <c r="AI27" s="3">
        <v>0.25764391800000003</v>
      </c>
      <c r="AJ27" s="3">
        <v>1.8217172E-2</v>
      </c>
      <c r="AK27" s="3">
        <v>5.4997751069999996</v>
      </c>
      <c r="AL27">
        <v>163</v>
      </c>
      <c r="AM27">
        <v>196</v>
      </c>
      <c r="AN27" s="1">
        <v>42664.063888888886</v>
      </c>
    </row>
    <row r="28" spans="1:40" x14ac:dyDescent="0.25">
      <c r="A28" s="4">
        <v>399.993561</v>
      </c>
      <c r="B28" s="3">
        <v>38.221895000000004</v>
      </c>
      <c r="C28" s="3">
        <v>3.9606896551724099E-4</v>
      </c>
      <c r="D28" s="14">
        <f>C28*E29+F29</f>
        <v>0.14060473849415756</v>
      </c>
      <c r="G28" s="4">
        <v>300.00017459999998</v>
      </c>
      <c r="H28">
        <v>300</v>
      </c>
      <c r="I28" s="3">
        <v>23.304092140000002</v>
      </c>
      <c r="J28" s="16">
        <v>20.550440930000001</v>
      </c>
      <c r="K28" s="16">
        <v>4.9198107929999999</v>
      </c>
      <c r="L28" s="16"/>
      <c r="M28" s="3">
        <v>65.127345169999998</v>
      </c>
      <c r="T28" s="3">
        <v>1.8498409309999999</v>
      </c>
      <c r="U28" s="3">
        <v>42.96361297</v>
      </c>
      <c r="V28" s="3">
        <v>1.6580913100000001</v>
      </c>
      <c r="W28" s="3">
        <v>25.899817970000001</v>
      </c>
      <c r="X28" s="3">
        <v>5.7670655169999998</v>
      </c>
      <c r="Y28" s="3">
        <v>25.264214339999999</v>
      </c>
      <c r="Z28" s="3">
        <v>25.39967176</v>
      </c>
      <c r="AA28" s="3">
        <v>0.49260213800000002</v>
      </c>
      <c r="AB28" s="3">
        <v>25.234669759999999</v>
      </c>
      <c r="AC28" s="3">
        <v>25.295750479999999</v>
      </c>
      <c r="AD28" s="3">
        <v>0.325344103</v>
      </c>
      <c r="AE28" s="3">
        <v>25.242461519999999</v>
      </c>
      <c r="AF28" s="3">
        <v>27.163136860000002</v>
      </c>
      <c r="AG28" s="3">
        <v>8.4016934000000001E-2</v>
      </c>
      <c r="AH28" s="3">
        <v>3.2786207999999997E-2</v>
      </c>
      <c r="AI28" s="3">
        <v>0.32590805699999997</v>
      </c>
      <c r="AJ28" s="3">
        <v>3.1336712000000003E-2</v>
      </c>
      <c r="AK28" s="3">
        <v>3.0474139010000001</v>
      </c>
      <c r="AL28">
        <v>165</v>
      </c>
      <c r="AM28">
        <v>197</v>
      </c>
      <c r="AN28" s="1">
        <v>42664.086805555555</v>
      </c>
    </row>
    <row r="29" spans="1:40" x14ac:dyDescent="0.25">
      <c r="A29" s="4">
        <v>400.01550300000002</v>
      </c>
      <c r="B29" s="3">
        <v>35.714714000000001</v>
      </c>
      <c r="C29" s="3">
        <v>4.2419394137930997</v>
      </c>
      <c r="D29" s="3">
        <f>$B$28-B29</f>
        <v>2.5071810000000028</v>
      </c>
      <c r="E29" s="3">
        <f>INDEX(LINEST(D29:D31,C29:C31^{1}),1)</f>
        <v>0.55825119380689459</v>
      </c>
      <c r="F29" s="3">
        <f>INDEX(LINEST(D29:D31,C29:C31^{1}),2)</f>
        <v>0.14038363252132768</v>
      </c>
      <c r="G29" s="4">
        <v>300.05799710000002</v>
      </c>
      <c r="H29">
        <v>100</v>
      </c>
      <c r="I29" s="3">
        <v>100</v>
      </c>
      <c r="J29" s="16">
        <v>18.183097279999998</v>
      </c>
      <c r="K29" s="16">
        <v>6.8843898619999999</v>
      </c>
      <c r="L29" s="16"/>
      <c r="M29" s="3">
        <v>64.407218549999996</v>
      </c>
      <c r="T29" s="3">
        <v>3.3697216550000002</v>
      </c>
      <c r="U29" s="3">
        <v>38.700006070000001</v>
      </c>
      <c r="V29" s="3">
        <v>0.87343210299999996</v>
      </c>
      <c r="W29" s="3">
        <v>25.902731930000002</v>
      </c>
      <c r="X29" s="3">
        <v>5.738342759</v>
      </c>
      <c r="Y29" s="3">
        <v>25.273313760000001</v>
      </c>
      <c r="Z29" s="3">
        <v>25.406503409999999</v>
      </c>
      <c r="AA29" s="3">
        <v>0.49296051699999999</v>
      </c>
      <c r="AB29" s="3">
        <v>25.237751759999998</v>
      </c>
      <c r="AC29" s="3">
        <v>25.342876140000001</v>
      </c>
      <c r="AD29" s="3">
        <v>0.32527055199999999</v>
      </c>
      <c r="AE29" s="3">
        <v>25.252363899999999</v>
      </c>
      <c r="AF29" s="3">
        <v>26.983792139999998</v>
      </c>
      <c r="AG29" s="3">
        <v>6.7062574999999999E-2</v>
      </c>
      <c r="AH29" s="3">
        <v>3.8683694999999997E-2</v>
      </c>
      <c r="AI29" s="3">
        <v>0.21066267699999999</v>
      </c>
      <c r="AJ29" s="3">
        <v>3.4606097000000002E-2</v>
      </c>
      <c r="AK29" s="3">
        <v>6.9668002480000002</v>
      </c>
      <c r="AL29">
        <v>167</v>
      </c>
      <c r="AM29">
        <v>268</v>
      </c>
      <c r="AN29" s="1">
        <v>42664.118055555555</v>
      </c>
    </row>
    <row r="30" spans="1:40" x14ac:dyDescent="0.25">
      <c r="A30" s="4">
        <v>400.00503500000002</v>
      </c>
      <c r="B30" s="3">
        <v>33.916840000000001</v>
      </c>
      <c r="C30" s="3">
        <v>7.45611082758621</v>
      </c>
      <c r="D30" s="3">
        <f t="shared" ref="D30:D31" si="6">$B$28-B30</f>
        <v>4.305055000000003</v>
      </c>
      <c r="E30" s="14">
        <v>6</v>
      </c>
      <c r="F30" s="14">
        <f>E30*E29+F29</f>
        <v>3.4898907953626952</v>
      </c>
      <c r="G30" s="4">
        <v>299.99885929999999</v>
      </c>
      <c r="H30">
        <v>150</v>
      </c>
      <c r="I30" s="3">
        <v>60.278531999999998</v>
      </c>
      <c r="J30" s="16">
        <v>18.940004210000001</v>
      </c>
      <c r="K30" s="16">
        <v>6.6428923790000001</v>
      </c>
      <c r="L30" s="16"/>
      <c r="M30" s="3">
        <v>70.227978899999997</v>
      </c>
      <c r="T30" s="3">
        <v>2.8112286549999999</v>
      </c>
      <c r="U30" s="3">
        <v>44.58603755</v>
      </c>
      <c r="V30" s="3">
        <v>1.7073830000000001</v>
      </c>
      <c r="W30" s="3">
        <v>25.893566929999999</v>
      </c>
      <c r="X30" s="3">
        <v>5.7548586210000003</v>
      </c>
      <c r="Y30" s="3">
        <v>25.265690169999999</v>
      </c>
      <c r="Z30" s="3">
        <v>25.40107721</v>
      </c>
      <c r="AA30" s="3">
        <v>0.49345962100000001</v>
      </c>
      <c r="AB30" s="3">
        <v>25.232059899999999</v>
      </c>
      <c r="AC30" s="3">
        <v>25.321757590000001</v>
      </c>
      <c r="AD30" s="3">
        <v>0.32546089700000003</v>
      </c>
      <c r="AE30" s="3">
        <v>25.24666676</v>
      </c>
      <c r="AF30" s="3">
        <v>27.238107759999998</v>
      </c>
      <c r="AG30" s="3">
        <v>4.0056807999999999E-2</v>
      </c>
      <c r="AH30" s="3">
        <v>1.4144337E-2</v>
      </c>
      <c r="AI30" s="3">
        <v>0.228004552</v>
      </c>
      <c r="AJ30" s="3">
        <v>1.7644735000000002E-2</v>
      </c>
      <c r="AK30" s="3">
        <v>3.586816904</v>
      </c>
      <c r="AL30">
        <v>169</v>
      </c>
      <c r="AM30">
        <v>197</v>
      </c>
      <c r="AN30" s="1">
        <v>42664.140972222223</v>
      </c>
    </row>
    <row r="31" spans="1:40" x14ac:dyDescent="0.25">
      <c r="A31" s="4">
        <v>399.99740600000001</v>
      </c>
      <c r="B31" s="3">
        <v>31.681488999999999</v>
      </c>
      <c r="C31" s="3">
        <v>11.4662371724138</v>
      </c>
      <c r="D31" s="3">
        <f t="shared" si="6"/>
        <v>6.5404060000000044</v>
      </c>
      <c r="G31" s="4">
        <v>300.00041979999997</v>
      </c>
      <c r="H31">
        <v>300</v>
      </c>
      <c r="I31" s="3">
        <v>25.142512310000001</v>
      </c>
      <c r="J31" s="16">
        <v>20.25231569</v>
      </c>
      <c r="K31" s="16">
        <v>5.3161405520000002</v>
      </c>
      <c r="L31" s="16"/>
      <c r="M31" s="3">
        <v>70.266827860000006</v>
      </c>
      <c r="T31" s="3">
        <v>2.3068521030000002</v>
      </c>
      <c r="U31" s="3">
        <v>46.676317449999999</v>
      </c>
      <c r="V31" s="3">
        <v>0.91995593099999995</v>
      </c>
      <c r="W31" s="3">
        <v>25.824214999999999</v>
      </c>
      <c r="X31" s="3">
        <v>5.7568164829999997</v>
      </c>
      <c r="Y31" s="3">
        <v>25.265332099999998</v>
      </c>
      <c r="Z31" s="3">
        <v>25.398716929999999</v>
      </c>
      <c r="AA31" s="3">
        <v>0.49301748299999998</v>
      </c>
      <c r="AB31" s="3">
        <v>25.229309000000001</v>
      </c>
      <c r="AC31" s="3">
        <v>25.303721339999999</v>
      </c>
      <c r="AD31" s="3">
        <v>0.32587727599999999</v>
      </c>
      <c r="AE31" s="3">
        <v>25.242797899999999</v>
      </c>
      <c r="AF31" s="3">
        <v>27.323140859999999</v>
      </c>
      <c r="AG31" s="3">
        <v>7.5783802999999997E-2</v>
      </c>
      <c r="AH31" s="3">
        <v>3.1537950000000002E-2</v>
      </c>
      <c r="AI31" s="3">
        <v>0.26502847200000001</v>
      </c>
      <c r="AJ31" s="3">
        <v>2.9471135999999998E-2</v>
      </c>
      <c r="AK31" s="3">
        <v>3.1547029090000001</v>
      </c>
      <c r="AL31">
        <v>171</v>
      </c>
      <c r="AM31">
        <v>197</v>
      </c>
      <c r="AN31" s="1">
        <v>42664.163888888892</v>
      </c>
    </row>
    <row r="32" spans="1:40" x14ac:dyDescent="0.25">
      <c r="A32" s="4">
        <v>399.99977251612898</v>
      </c>
      <c r="B32" s="3">
        <v>38.182156999999997</v>
      </c>
      <c r="C32" s="3">
        <v>4.0437931034482797E-4</v>
      </c>
      <c r="G32" s="4">
        <v>299.99587389999999</v>
      </c>
      <c r="H32">
        <v>300</v>
      </c>
      <c r="I32" s="3">
        <v>0.1</v>
      </c>
      <c r="J32" s="16">
        <v>24.70025072</v>
      </c>
      <c r="K32" s="16">
        <v>0</v>
      </c>
      <c r="L32" s="16"/>
      <c r="M32" s="3">
        <v>2.1533238969999999</v>
      </c>
      <c r="N32" s="3">
        <f>K35</f>
        <v>1.1926386899999999</v>
      </c>
      <c r="O32" s="3">
        <f>L35</f>
        <v>0.81780413999999979</v>
      </c>
      <c r="P32" s="3">
        <f>K36</f>
        <v>1.0900898969999999</v>
      </c>
      <c r="Q32" s="3">
        <f>L36</f>
        <v>0.89503797000000418</v>
      </c>
      <c r="T32" s="3">
        <v>-2.3219224139999999</v>
      </c>
      <c r="U32" s="3">
        <v>-1.868699621</v>
      </c>
      <c r="V32" s="3">
        <v>-4.7301276000000003E-2</v>
      </c>
      <c r="W32" s="3">
        <v>25.790486789999999</v>
      </c>
      <c r="X32" s="3">
        <v>5.8107984139999997</v>
      </c>
      <c r="Y32" s="3">
        <v>25.257876719999999</v>
      </c>
      <c r="Z32" s="3">
        <v>25.3884179</v>
      </c>
      <c r="AA32" s="3">
        <v>0.49357034500000002</v>
      </c>
      <c r="AB32" s="3">
        <v>25.229032279999998</v>
      </c>
      <c r="AC32" s="3">
        <v>25.168728900000001</v>
      </c>
      <c r="AD32" s="3">
        <v>0.32340306899999999</v>
      </c>
      <c r="AE32" s="3">
        <v>25.23953697</v>
      </c>
      <c r="AF32" s="3">
        <v>25.174827409999999</v>
      </c>
      <c r="AG32" s="3">
        <v>13.41640786</v>
      </c>
      <c r="AH32" s="3">
        <v>1.7738726929999999</v>
      </c>
      <c r="AI32" s="3">
        <v>0.78289739000000003</v>
      </c>
      <c r="AJ32" s="3">
        <v>6.117412796</v>
      </c>
      <c r="AK32" s="3">
        <v>14.400763169999999</v>
      </c>
      <c r="AL32">
        <v>172</v>
      </c>
      <c r="AM32">
        <v>179</v>
      </c>
      <c r="AN32" s="1">
        <v>42664.18472222222</v>
      </c>
    </row>
    <row r="33" spans="1:40" x14ac:dyDescent="0.25">
      <c r="A33" s="4">
        <v>450.00015464516099</v>
      </c>
      <c r="B33" s="3">
        <v>46.020510999999999</v>
      </c>
      <c r="C33" s="3">
        <v>3.6165517241379299E-4</v>
      </c>
      <c r="G33" s="4">
        <v>400.00074180000001</v>
      </c>
      <c r="H33">
        <v>100</v>
      </c>
      <c r="I33" s="3">
        <v>10</v>
      </c>
      <c r="J33" s="16">
        <v>38.173621660000002</v>
      </c>
      <c r="K33" s="16">
        <v>0</v>
      </c>
      <c r="L33" s="16"/>
      <c r="M33" s="3">
        <v>2.156179828</v>
      </c>
      <c r="N33" s="3">
        <f>K37</f>
        <v>1.6651824479999999</v>
      </c>
      <c r="O33" s="3">
        <f>L37</f>
        <v>1.2170505899999995</v>
      </c>
      <c r="P33" s="3">
        <f>K38</f>
        <v>1.5236874140000001</v>
      </c>
      <c r="Q33" s="3">
        <f>L38</f>
        <v>1.1853730700000042</v>
      </c>
      <c r="T33" s="3">
        <v>-2.5014823100000001</v>
      </c>
      <c r="U33" s="3">
        <v>-1.9162360000000001</v>
      </c>
      <c r="V33" s="3">
        <v>14.487442550000001</v>
      </c>
      <c r="W33" s="3">
        <v>25.555596999999999</v>
      </c>
      <c r="X33" s="3">
        <v>5.7962802069999997</v>
      </c>
      <c r="Y33" s="3">
        <v>25.256265339999999</v>
      </c>
      <c r="Z33" s="3">
        <v>25.423379099999998</v>
      </c>
      <c r="AA33" s="3">
        <v>0.493004897</v>
      </c>
      <c r="AB33" s="3">
        <v>25.22671003</v>
      </c>
      <c r="AC33" s="3">
        <v>25.16079079</v>
      </c>
      <c r="AD33" s="3">
        <v>0.32448534499999998</v>
      </c>
      <c r="AE33" s="3">
        <v>25.237388280000001</v>
      </c>
      <c r="AF33" s="3">
        <v>25.171219279999999</v>
      </c>
      <c r="AG33" s="3">
        <v>0</v>
      </c>
      <c r="AH33" s="3">
        <v>2.0210480000000001E-3</v>
      </c>
      <c r="AI33" s="3">
        <v>0.61129129699999996</v>
      </c>
      <c r="AJ33" s="3">
        <v>0.40101384699999998</v>
      </c>
      <c r="AK33" s="3">
        <v>0.72827195600000005</v>
      </c>
      <c r="AL33">
        <v>173</v>
      </c>
      <c r="AM33">
        <v>718</v>
      </c>
      <c r="AN33" s="1">
        <v>42664.268055555556</v>
      </c>
    </row>
    <row r="34" spans="1:40" x14ac:dyDescent="0.25">
      <c r="A34" s="4">
        <v>449.999904419355</v>
      </c>
      <c r="B34" s="3">
        <v>43.637956000000003</v>
      </c>
      <c r="C34" s="3">
        <v>4.0066078620689698</v>
      </c>
      <c r="D34" s="3">
        <f>$B$33-B34</f>
        <v>2.3825549999999964</v>
      </c>
      <c r="E34" s="3">
        <f>INDEX(LINEST(D34:D36,C34:C36^{1}),1)</f>
        <v>0.57693540855679315</v>
      </c>
      <c r="F34" s="3">
        <f>INDEX(LINEST(D34:D36,C34:C36^{1}),2)</f>
        <v>7.5692570343145249E-2</v>
      </c>
      <c r="G34" s="4">
        <v>399.99974739999999</v>
      </c>
      <c r="H34">
        <v>100</v>
      </c>
      <c r="I34" s="3">
        <v>10</v>
      </c>
      <c r="J34" s="16">
        <v>38.171175380000001</v>
      </c>
      <c r="K34" s="16">
        <v>0</v>
      </c>
      <c r="L34" s="16"/>
      <c r="M34" s="3">
        <v>2.157748862</v>
      </c>
      <c r="N34" s="3">
        <f>K39</f>
        <v>2.1301015520000002</v>
      </c>
      <c r="O34" s="3">
        <f>L39</f>
        <v>1.5048348999999988</v>
      </c>
      <c r="P34" s="3">
        <f>K40</f>
        <v>1.952309276</v>
      </c>
      <c r="Q34" s="3">
        <f>L40</f>
        <v>1.46030528</v>
      </c>
      <c r="T34" s="3">
        <v>-2.1677568969999998</v>
      </c>
      <c r="U34" s="3">
        <v>-1.8554077929999999</v>
      </c>
      <c r="V34" s="3">
        <v>12.63162634</v>
      </c>
      <c r="W34" s="3">
        <v>25.53642559</v>
      </c>
      <c r="X34" s="3">
        <v>5.7536017590000004</v>
      </c>
      <c r="Y34" s="3">
        <v>25.262011309999998</v>
      </c>
      <c r="Z34" s="3">
        <v>25.42492021</v>
      </c>
      <c r="AA34" s="3">
        <v>0.492874172</v>
      </c>
      <c r="AB34" s="3">
        <v>25.226178170000001</v>
      </c>
      <c r="AC34" s="3">
        <v>25.170058139999998</v>
      </c>
      <c r="AD34" s="3">
        <v>0.324799793</v>
      </c>
      <c r="AE34" s="3">
        <v>25.24064924</v>
      </c>
      <c r="AF34" s="3">
        <v>25.176949069999999</v>
      </c>
      <c r="AG34" s="3">
        <v>0</v>
      </c>
      <c r="AH34" s="3">
        <v>1.9355609999999999E-3</v>
      </c>
      <c r="AI34" s="3">
        <v>0.57321731200000003</v>
      </c>
      <c r="AJ34" s="3">
        <v>0.42342189400000002</v>
      </c>
      <c r="AK34" s="3">
        <v>0.508520211</v>
      </c>
      <c r="AL34">
        <v>174</v>
      </c>
      <c r="AM34">
        <v>359</v>
      </c>
      <c r="AN34" s="1">
        <v>42664.30972222222</v>
      </c>
    </row>
    <row r="35" spans="1:40" x14ac:dyDescent="0.25">
      <c r="A35" s="4">
        <v>449.99994093548401</v>
      </c>
      <c r="B35" s="3">
        <v>41.868616000000003</v>
      </c>
      <c r="C35" s="3">
        <v>7.0506402068965501</v>
      </c>
      <c r="D35" s="3">
        <f t="shared" ref="D35:D36" si="7">$B$33-B35</f>
        <v>4.1518949999999961</v>
      </c>
      <c r="G35" s="4">
        <v>400.00026830000002</v>
      </c>
      <c r="H35" s="28">
        <v>100</v>
      </c>
      <c r="I35" s="29">
        <v>19.976476000000002</v>
      </c>
      <c r="J35" s="29">
        <v>37.353371240000001</v>
      </c>
      <c r="K35" s="29">
        <v>1.1926386899999999</v>
      </c>
      <c r="L35" s="29">
        <f>$J$34-J35</f>
        <v>0.81780413999999979</v>
      </c>
      <c r="M35" s="3">
        <v>14.949561859999999</v>
      </c>
      <c r="N35" s="3">
        <f>K41</f>
        <v>2.583811034</v>
      </c>
      <c r="O35" s="3">
        <f>L41</f>
        <v>1.8795332099999982</v>
      </c>
      <c r="P35" s="3">
        <f>K42</f>
        <v>2.3676419310000001</v>
      </c>
      <c r="Q35" s="3">
        <f>L42</f>
        <v>1.8246113499999979</v>
      </c>
      <c r="T35" s="3">
        <v>-1.2426460690000001</v>
      </c>
      <c r="U35" s="3">
        <v>6.8115871380000002</v>
      </c>
      <c r="V35" s="3">
        <v>14.32621359</v>
      </c>
      <c r="W35" s="3">
        <v>25.561821720000001</v>
      </c>
      <c r="X35" s="3">
        <v>5.791813586</v>
      </c>
      <c r="Y35" s="3">
        <v>25.267041339999999</v>
      </c>
      <c r="Z35" s="3">
        <v>25.434063479999999</v>
      </c>
      <c r="AA35" s="3">
        <v>0.49371589700000001</v>
      </c>
      <c r="AB35" s="3">
        <v>25.232629719999998</v>
      </c>
      <c r="AC35" s="3">
        <v>25.203704030000001</v>
      </c>
      <c r="AD35" s="3">
        <v>0.324872724</v>
      </c>
      <c r="AE35" s="3">
        <v>25.2430041</v>
      </c>
      <c r="AF35" s="3">
        <v>25.563982029999998</v>
      </c>
      <c r="AG35" s="3">
        <v>7.6285705999999995E-2</v>
      </c>
      <c r="AH35" s="3">
        <v>8.3456020000000006E-2</v>
      </c>
      <c r="AI35" s="3">
        <v>0.59371459299999996</v>
      </c>
      <c r="AJ35" s="3">
        <v>0.17276069799999999</v>
      </c>
      <c r="AK35" s="3">
        <v>0.45105522599999998</v>
      </c>
      <c r="AL35">
        <v>176</v>
      </c>
      <c r="AM35">
        <v>267</v>
      </c>
      <c r="AN35" s="1">
        <v>42664.34097222222</v>
      </c>
    </row>
    <row r="36" spans="1:40" x14ac:dyDescent="0.25">
      <c r="A36" s="4">
        <v>450.00073241935502</v>
      </c>
      <c r="B36" s="3">
        <v>39.681857000000001</v>
      </c>
      <c r="C36" s="3">
        <v>10.8620623103448</v>
      </c>
      <c r="D36" s="3">
        <f t="shared" si="7"/>
        <v>6.3386539999999982</v>
      </c>
      <c r="G36" s="4">
        <v>400.00042089999999</v>
      </c>
      <c r="H36" s="30">
        <v>150</v>
      </c>
      <c r="I36" s="31">
        <v>11.172360550000001</v>
      </c>
      <c r="J36" s="31">
        <v>37.276137409999997</v>
      </c>
      <c r="K36" s="31">
        <v>1.0900898969999999</v>
      </c>
      <c r="L36" s="31">
        <f t="shared" ref="L36:L49" si="8">$J$34-J36</f>
        <v>0.89503797000000418</v>
      </c>
      <c r="M36" s="3">
        <v>14.95857045</v>
      </c>
      <c r="N36" s="3">
        <f>K43</f>
        <v>3.062458586</v>
      </c>
      <c r="O36" s="3">
        <f>L43</f>
        <v>2.2471360999999987</v>
      </c>
      <c r="P36" s="3">
        <f>K44</f>
        <v>2.8043078970000002</v>
      </c>
      <c r="Q36" s="3">
        <f>L44</f>
        <v>2.1316166200000026</v>
      </c>
      <c r="T36" s="3">
        <v>-1.334071</v>
      </c>
      <c r="U36" s="3">
        <v>7.2314501719999997</v>
      </c>
      <c r="V36" s="3">
        <v>14.38106524</v>
      </c>
      <c r="W36" s="3">
        <v>25.610726450000001</v>
      </c>
      <c r="X36" s="3">
        <v>5.7586756550000002</v>
      </c>
      <c r="Y36" s="3">
        <v>25.263145479999999</v>
      </c>
      <c r="Z36" s="3">
        <v>25.430189030000001</v>
      </c>
      <c r="AA36" s="3">
        <v>0.49343093100000002</v>
      </c>
      <c r="AB36" s="3">
        <v>25.230795759999999</v>
      </c>
      <c r="AC36" s="3">
        <v>25.198581999999998</v>
      </c>
      <c r="AD36" s="3">
        <v>0.32450955199999998</v>
      </c>
      <c r="AE36" s="3">
        <v>25.23912997</v>
      </c>
      <c r="AF36" s="3">
        <v>25.578774620000001</v>
      </c>
      <c r="AG36" s="3">
        <v>6.4362637E-2</v>
      </c>
      <c r="AH36" s="3">
        <v>2.0573647E-2</v>
      </c>
      <c r="AI36" s="3">
        <v>0.56895517100000004</v>
      </c>
      <c r="AJ36" s="3">
        <v>6.2737356999999994E-2</v>
      </c>
      <c r="AK36" s="3">
        <v>0.48350954699999998</v>
      </c>
      <c r="AL36">
        <v>178</v>
      </c>
      <c r="AM36">
        <v>195</v>
      </c>
      <c r="AN36" s="1">
        <v>42664.363888888889</v>
      </c>
    </row>
    <row r="37" spans="1:40" x14ac:dyDescent="0.25">
      <c r="A37" s="4">
        <v>449.99888367741897</v>
      </c>
      <c r="B37" s="3">
        <v>45.952765999999997</v>
      </c>
      <c r="C37" s="3">
        <v>3.5286206896551701E-4</v>
      </c>
      <c r="G37" s="4">
        <v>399.99990430000003</v>
      </c>
      <c r="H37" s="28">
        <v>100</v>
      </c>
      <c r="I37" s="29">
        <v>27.855603519999999</v>
      </c>
      <c r="J37" s="29">
        <v>36.954124790000002</v>
      </c>
      <c r="K37" s="29">
        <v>1.6651824479999999</v>
      </c>
      <c r="L37" s="29">
        <f t="shared" si="8"/>
        <v>1.2170505899999995</v>
      </c>
      <c r="M37" s="3">
        <v>19.959243099999998</v>
      </c>
      <c r="N37" s="3">
        <f>K45</f>
        <v>3.5332605859999999</v>
      </c>
      <c r="O37" s="3">
        <f>L45</f>
        <v>2.4862492399999994</v>
      </c>
      <c r="P37" s="3">
        <f>K46</f>
        <v>3.2455725169999998</v>
      </c>
      <c r="Q37" s="3">
        <f>L46</f>
        <v>2.3753750999999994</v>
      </c>
      <c r="T37" s="3">
        <v>-0.70646565500000003</v>
      </c>
      <c r="U37" s="3">
        <v>10.250977689999999</v>
      </c>
      <c r="V37" s="3">
        <v>13.0720171</v>
      </c>
      <c r="W37" s="3">
        <v>25.757112029999998</v>
      </c>
      <c r="X37" s="3">
        <v>5.7972090339999998</v>
      </c>
      <c r="Y37" s="3">
        <v>25.27441524</v>
      </c>
      <c r="Z37" s="3">
        <v>25.438285</v>
      </c>
      <c r="AA37" s="3">
        <v>0.49355075900000001</v>
      </c>
      <c r="AB37" s="3">
        <v>25.2379471</v>
      </c>
      <c r="AC37" s="3">
        <v>25.2246481</v>
      </c>
      <c r="AD37" s="3">
        <v>0.32450789699999999</v>
      </c>
      <c r="AE37" s="3">
        <v>25.248099069999999</v>
      </c>
      <c r="AF37" s="3">
        <v>25.721918209999998</v>
      </c>
      <c r="AG37" s="3">
        <v>4.6196846999999999E-2</v>
      </c>
      <c r="AH37" s="3">
        <v>3.7235010999999998E-2</v>
      </c>
      <c r="AI37" s="3">
        <v>0.59028733200000005</v>
      </c>
      <c r="AJ37" s="3">
        <v>6.5581782000000005E-2</v>
      </c>
      <c r="AK37" s="3">
        <v>0.495178497</v>
      </c>
      <c r="AL37">
        <v>180</v>
      </c>
      <c r="AM37">
        <v>269</v>
      </c>
      <c r="AN37" s="1">
        <v>42664.395138888889</v>
      </c>
    </row>
    <row r="38" spans="1:40" x14ac:dyDescent="0.25">
      <c r="A38" s="4">
        <v>500.00030522580698</v>
      </c>
      <c r="B38" s="3">
        <v>54.551962000000003</v>
      </c>
      <c r="C38" s="3">
        <v>3.4072413793103398E-4</v>
      </c>
      <c r="G38" s="4">
        <v>399.99943380000002</v>
      </c>
      <c r="H38" s="30">
        <v>150</v>
      </c>
      <c r="I38" s="31">
        <v>15.591889070000001</v>
      </c>
      <c r="J38" s="31">
        <v>36.985802309999997</v>
      </c>
      <c r="K38" s="31">
        <v>1.5236874140000001</v>
      </c>
      <c r="L38" s="31">
        <f t="shared" si="8"/>
        <v>1.1853730700000042</v>
      </c>
      <c r="M38" s="3">
        <v>19.973157029999999</v>
      </c>
      <c r="N38" s="3">
        <f>K47</f>
        <v>4.482445931</v>
      </c>
      <c r="O38" s="3">
        <f>L47</f>
        <v>3.2183902100000026</v>
      </c>
      <c r="P38" s="3">
        <f>K48</f>
        <v>4.1108635859999998</v>
      </c>
      <c r="Q38" s="3">
        <f>L48</f>
        <v>3.1410780000000003</v>
      </c>
      <c r="T38" s="3">
        <v>-0.94904358600000005</v>
      </c>
      <c r="U38" s="3">
        <v>10.801338660000001</v>
      </c>
      <c r="V38" s="3">
        <v>14.889094589999999</v>
      </c>
      <c r="W38" s="3">
        <v>25.84293134</v>
      </c>
      <c r="X38" s="3">
        <v>5.7358921379999996</v>
      </c>
      <c r="Y38" s="3">
        <v>25.27325407</v>
      </c>
      <c r="Z38" s="3">
        <v>25.441253280000002</v>
      </c>
      <c r="AA38" s="3">
        <v>0.49235203399999999</v>
      </c>
      <c r="AB38" s="3">
        <v>25.241609619999998</v>
      </c>
      <c r="AC38" s="3">
        <v>25.22099648</v>
      </c>
      <c r="AD38" s="3">
        <v>0.32488282800000001</v>
      </c>
      <c r="AE38" s="3">
        <v>25.252803480000001</v>
      </c>
      <c r="AF38" s="3">
        <v>25.750685520000001</v>
      </c>
      <c r="AG38" s="3">
        <v>6.2714720000000002E-2</v>
      </c>
      <c r="AH38" s="3">
        <v>2.0546271000000001E-2</v>
      </c>
      <c r="AI38" s="3">
        <v>0.62004752900000004</v>
      </c>
      <c r="AJ38" s="3">
        <v>4.7106627999999998E-2</v>
      </c>
      <c r="AK38" s="3">
        <v>0.47571674800000002</v>
      </c>
      <c r="AL38">
        <v>182</v>
      </c>
      <c r="AM38">
        <v>197</v>
      </c>
      <c r="AN38" s="1">
        <v>42664.418055555558</v>
      </c>
    </row>
    <row r="39" spans="1:40" x14ac:dyDescent="0.25">
      <c r="A39" s="4">
        <v>500.00034167741899</v>
      </c>
      <c r="B39" s="3">
        <v>52.267781999999997</v>
      </c>
      <c r="C39" s="3">
        <v>3.8097934137931002</v>
      </c>
      <c r="D39" s="3">
        <f>$B$38-B39</f>
        <v>2.2841800000000063</v>
      </c>
      <c r="E39" s="3">
        <f>INDEX(LINEST(D39:D41,C39:C41^{1}),1)</f>
        <v>0.58076634683883621</v>
      </c>
      <c r="F39" s="3">
        <f>INDEX(LINEST(D39:D41,C39:C41^{1}),2)</f>
        <v>6.8607771025456898E-2</v>
      </c>
      <c r="G39" s="4">
        <v>400.00111229999999</v>
      </c>
      <c r="H39" s="28">
        <v>100</v>
      </c>
      <c r="I39" s="29">
        <v>35.586465449999999</v>
      </c>
      <c r="J39" s="29">
        <v>36.666340480000002</v>
      </c>
      <c r="K39" s="29">
        <v>2.1301015520000002</v>
      </c>
      <c r="L39" s="29">
        <f t="shared" si="8"/>
        <v>1.5048348999999988</v>
      </c>
      <c r="M39" s="3">
        <v>24.98503114</v>
      </c>
      <c r="N39" s="3">
        <f>K49</f>
        <v>3.643553931</v>
      </c>
      <c r="O39" s="3">
        <f>L49</f>
        <v>2.8763524100000026</v>
      </c>
      <c r="T39" s="3">
        <v>5.5837102999999999E-2</v>
      </c>
      <c r="U39" s="3">
        <v>13.66954597</v>
      </c>
      <c r="V39" s="3">
        <v>11.78607976</v>
      </c>
      <c r="W39" s="3">
        <v>25.966252789999999</v>
      </c>
      <c r="X39" s="3">
        <v>5.7422465520000001</v>
      </c>
      <c r="Y39" s="3">
        <v>25.276943760000002</v>
      </c>
      <c r="Z39" s="3">
        <v>25.438209069999999</v>
      </c>
      <c r="AA39" s="3">
        <v>0.492777138</v>
      </c>
      <c r="AB39" s="3">
        <v>25.238934690000001</v>
      </c>
      <c r="AC39" s="3">
        <v>25.247502310000002</v>
      </c>
      <c r="AD39" s="3">
        <v>0.32462644800000001</v>
      </c>
      <c r="AE39" s="3">
        <v>25.260356519999998</v>
      </c>
      <c r="AF39" s="3">
        <v>25.884507410000001</v>
      </c>
      <c r="AG39" s="3">
        <v>4.1853501000000001E-2</v>
      </c>
      <c r="AH39" s="3">
        <v>3.2707716999999997E-2</v>
      </c>
      <c r="AI39" s="3">
        <v>36.955206449999999</v>
      </c>
      <c r="AJ39" s="3">
        <v>5.1568840999999997E-2</v>
      </c>
      <c r="AK39" s="3">
        <v>0.50702862199999998</v>
      </c>
      <c r="AL39">
        <v>184</v>
      </c>
      <c r="AM39">
        <v>269</v>
      </c>
      <c r="AN39" s="1">
        <v>42664.449305555558</v>
      </c>
    </row>
    <row r="40" spans="1:40" x14ac:dyDescent="0.25">
      <c r="A40" s="4">
        <v>500.00071864516099</v>
      </c>
      <c r="B40" s="3">
        <v>50.590806000000001</v>
      </c>
      <c r="C40" s="3">
        <v>6.7116354482758602</v>
      </c>
      <c r="D40" s="3">
        <f t="shared" ref="D40:D41" si="9">$B$38-B40</f>
        <v>3.9611560000000026</v>
      </c>
      <c r="G40" s="4">
        <v>400.00067460000002</v>
      </c>
      <c r="H40" s="30">
        <v>150</v>
      </c>
      <c r="I40" s="31">
        <v>19.908474099999999</v>
      </c>
      <c r="J40" s="31">
        <v>36.710870100000001</v>
      </c>
      <c r="K40" s="31">
        <v>1.952309276</v>
      </c>
      <c r="L40" s="31">
        <f t="shared" si="8"/>
        <v>1.46030528</v>
      </c>
      <c r="M40" s="3">
        <v>24.996338139999999</v>
      </c>
      <c r="N40" s="14">
        <v>12</v>
      </c>
      <c r="O40" s="14">
        <f>N40*N42+O42</f>
        <v>8.6395076869972112</v>
      </c>
      <c r="T40" s="3">
        <v>-0.42743979300000001</v>
      </c>
      <c r="U40" s="3">
        <v>14.626385859999999</v>
      </c>
      <c r="V40" s="3">
        <v>15.824163690000001</v>
      </c>
      <c r="W40" s="3">
        <v>26.024276</v>
      </c>
      <c r="X40" s="3">
        <v>5.7220183450000004</v>
      </c>
      <c r="Y40" s="3">
        <v>25.272141789999999</v>
      </c>
      <c r="Z40" s="3">
        <v>25.443592030000001</v>
      </c>
      <c r="AA40" s="3">
        <v>0.49254479299999998</v>
      </c>
      <c r="AB40" s="3">
        <v>25.239553170000001</v>
      </c>
      <c r="AC40" s="3">
        <v>25.234534100000001</v>
      </c>
      <c r="AD40" s="3">
        <v>0.32511355199999997</v>
      </c>
      <c r="AE40" s="3">
        <v>25.247686689999998</v>
      </c>
      <c r="AF40" s="3">
        <v>25.914285549999999</v>
      </c>
      <c r="AG40" s="3">
        <v>9.3797000000000005E-2</v>
      </c>
      <c r="AH40" s="3">
        <v>2.0555469999999999E-2</v>
      </c>
      <c r="AI40" s="3">
        <v>0.57579246500000003</v>
      </c>
      <c r="AJ40" s="3">
        <v>3.6430241000000002E-2</v>
      </c>
      <c r="AK40" s="3">
        <v>0.45166512199999997</v>
      </c>
      <c r="AL40">
        <v>186</v>
      </c>
      <c r="AM40">
        <v>197</v>
      </c>
      <c r="AN40" s="1">
        <v>42664.472222222219</v>
      </c>
    </row>
    <row r="41" spans="1:40" x14ac:dyDescent="0.25">
      <c r="A41" s="4">
        <v>499.99916032258102</v>
      </c>
      <c r="B41" s="3">
        <v>48.470616999999997</v>
      </c>
      <c r="C41" s="3">
        <v>10.3490257586207</v>
      </c>
      <c r="D41" s="3">
        <f t="shared" si="9"/>
        <v>6.081345000000006</v>
      </c>
      <c r="G41" s="4">
        <v>400.00149429999999</v>
      </c>
      <c r="H41" s="28">
        <v>100</v>
      </c>
      <c r="I41" s="29">
        <v>43.061314860000003</v>
      </c>
      <c r="J41" s="29">
        <v>36.291642170000003</v>
      </c>
      <c r="K41" s="29">
        <v>2.583811034</v>
      </c>
      <c r="L41" s="29">
        <f t="shared" si="8"/>
        <v>1.8795332099999982</v>
      </c>
      <c r="M41" s="3">
        <v>30.01333331</v>
      </c>
      <c r="N41" s="14">
        <v>0</v>
      </c>
      <c r="O41" s="14">
        <f>N41*N42+O42</f>
        <v>-1.0313122481672155E-2</v>
      </c>
      <c r="T41" s="3">
        <v>0.43853234499999999</v>
      </c>
      <c r="U41" s="3">
        <v>17.08801983</v>
      </c>
      <c r="V41" s="3">
        <v>16.952493239999999</v>
      </c>
      <c r="W41" s="3">
        <v>26.08025203</v>
      </c>
      <c r="X41" s="3">
        <v>5.7563445169999996</v>
      </c>
      <c r="Y41" s="3">
        <v>25.276504209999999</v>
      </c>
      <c r="Z41" s="3">
        <v>25.45001121</v>
      </c>
      <c r="AA41" s="3">
        <v>0.49260669000000001</v>
      </c>
      <c r="AB41" s="3">
        <v>25.24330793</v>
      </c>
      <c r="AC41" s="3">
        <v>25.26418176</v>
      </c>
      <c r="AD41" s="3">
        <v>0.32459893099999998</v>
      </c>
      <c r="AE41" s="3">
        <v>25.254556000000001</v>
      </c>
      <c r="AF41" s="3">
        <v>26.031604210000001</v>
      </c>
      <c r="AG41" s="3">
        <v>3.9393091999999998E-2</v>
      </c>
      <c r="AH41" s="3">
        <v>2.9686705000000001E-2</v>
      </c>
      <c r="AI41" s="3">
        <v>1.391517522</v>
      </c>
      <c r="AJ41" s="3">
        <v>3.9460314000000003E-2</v>
      </c>
      <c r="AK41" s="3">
        <v>0.43111153000000002</v>
      </c>
      <c r="AL41">
        <v>188</v>
      </c>
      <c r="AM41">
        <v>269</v>
      </c>
      <c r="AN41" s="1">
        <v>42664.503472222219</v>
      </c>
    </row>
    <row r="42" spans="1:40" x14ac:dyDescent="0.25">
      <c r="G42" s="4">
        <v>399.99925280000002</v>
      </c>
      <c r="H42" s="30">
        <v>150</v>
      </c>
      <c r="I42" s="31">
        <v>24.088713859999999</v>
      </c>
      <c r="J42" s="31">
        <v>36.346564030000003</v>
      </c>
      <c r="K42" s="31">
        <v>2.3676419310000001</v>
      </c>
      <c r="L42" s="31">
        <f t="shared" si="8"/>
        <v>1.8246113499999979</v>
      </c>
      <c r="M42" s="3">
        <v>30.035424070000001</v>
      </c>
      <c r="N42" s="12">
        <f>INDEX(LINEST(O32:O38,N32:N38^{1}),1)</f>
        <v>0.720818400789907</v>
      </c>
      <c r="O42" s="12">
        <f>INDEX(LINEST(O32:O38,N32:N38^{1}),2)</f>
        <v>-1.0313122481672155E-2</v>
      </c>
      <c r="P42" s="12">
        <f>INDEX(LINEST(Q32:Q38,P32:P38^{1}),1)</f>
        <v>0.736744177082719</v>
      </c>
      <c r="Q42" s="12">
        <f>INDEX(LINEST(Q32:Q38,P32:P38^{1}),2)</f>
        <v>5.9877757437563073E-2</v>
      </c>
      <c r="T42" s="3">
        <v>-0.18561882800000001</v>
      </c>
      <c r="U42" s="3">
        <v>17.973795209999999</v>
      </c>
      <c r="V42" s="3">
        <v>16.587337999999999</v>
      </c>
      <c r="W42" s="3">
        <v>26.098575</v>
      </c>
      <c r="X42" s="3">
        <v>5.7568296209999996</v>
      </c>
      <c r="Y42" s="3">
        <v>25.27161538</v>
      </c>
      <c r="Z42" s="3">
        <v>25.444612070000002</v>
      </c>
      <c r="AA42" s="3">
        <v>0.492876172</v>
      </c>
      <c r="AB42" s="3">
        <v>25.237957999999999</v>
      </c>
      <c r="AC42" s="3">
        <v>25.23981362</v>
      </c>
      <c r="AD42" s="3">
        <v>0.324687897</v>
      </c>
      <c r="AE42" s="3">
        <v>25.247279899999999</v>
      </c>
      <c r="AF42" s="3">
        <v>26.062859899999999</v>
      </c>
      <c r="AG42" s="3">
        <v>5.8843093999999999E-2</v>
      </c>
      <c r="AH42" s="3">
        <v>2.0438087000000001E-2</v>
      </c>
      <c r="AI42" s="3">
        <v>6.2718932010000001</v>
      </c>
      <c r="AJ42" s="3">
        <v>2.9613664000000001E-2</v>
      </c>
      <c r="AK42" s="3">
        <v>0.45984729200000002</v>
      </c>
      <c r="AL42">
        <v>190</v>
      </c>
      <c r="AM42">
        <v>197</v>
      </c>
      <c r="AN42" s="1">
        <v>42664.526388888888</v>
      </c>
    </row>
    <row r="43" spans="1:40" x14ac:dyDescent="0.25">
      <c r="G43" s="4">
        <v>400.0015942</v>
      </c>
      <c r="H43" s="28">
        <v>100</v>
      </c>
      <c r="I43" s="29">
        <v>50.787371929999999</v>
      </c>
      <c r="J43" s="29">
        <v>35.924039280000002</v>
      </c>
      <c r="K43" s="29">
        <v>3.062458586</v>
      </c>
      <c r="L43" s="29">
        <f t="shared" si="8"/>
        <v>2.2471360999999987</v>
      </c>
      <c r="M43" s="3">
        <v>35.065324660000002</v>
      </c>
      <c r="N43" s="3">
        <v>6</v>
      </c>
      <c r="O43" s="3">
        <f>N43*N42+O42</f>
        <v>4.3145972822577701</v>
      </c>
      <c r="T43" s="3">
        <v>0.94402296600000002</v>
      </c>
      <c r="U43" s="3">
        <v>20.464919030000001</v>
      </c>
      <c r="V43" s="3">
        <v>15.87512059</v>
      </c>
      <c r="W43" s="3">
        <v>26.11654738</v>
      </c>
      <c r="X43" s="3">
        <v>5.762664483</v>
      </c>
      <c r="Y43" s="3">
        <v>25.273905169999999</v>
      </c>
      <c r="Z43" s="3">
        <v>25.444460169999999</v>
      </c>
      <c r="AA43" s="3">
        <v>0.49193810300000002</v>
      </c>
      <c r="AB43" s="3">
        <v>25.236460480000002</v>
      </c>
      <c r="AC43" s="3">
        <v>25.271485210000002</v>
      </c>
      <c r="AD43" s="3">
        <v>0.32475941400000002</v>
      </c>
      <c r="AE43" s="3">
        <v>25.25675897</v>
      </c>
      <c r="AF43" s="3">
        <v>26.183635720000002</v>
      </c>
      <c r="AG43" s="3">
        <v>3.9713854999999999E-2</v>
      </c>
      <c r="AH43" s="3">
        <v>2.8106653999999998E-2</v>
      </c>
      <c r="AI43" s="3">
        <v>0.73820913899999996</v>
      </c>
      <c r="AJ43" s="3">
        <v>3.6551947000000001E-2</v>
      </c>
      <c r="AK43" s="3">
        <v>0.455377527</v>
      </c>
      <c r="AL43">
        <v>192</v>
      </c>
      <c r="AM43">
        <v>269</v>
      </c>
      <c r="AN43" s="1">
        <v>42664.557638888888</v>
      </c>
    </row>
    <row r="44" spans="1:40" x14ac:dyDescent="0.25">
      <c r="G44" s="4">
        <v>399.99959790000003</v>
      </c>
      <c r="H44" s="30">
        <v>150</v>
      </c>
      <c r="I44" s="31">
        <v>28.434858590000001</v>
      </c>
      <c r="J44" s="31">
        <v>36.039558759999998</v>
      </c>
      <c r="K44" s="31">
        <v>2.8043078970000002</v>
      </c>
      <c r="L44" s="31">
        <f t="shared" si="8"/>
        <v>2.1316166200000026</v>
      </c>
      <c r="M44" s="3">
        <v>35.079358859999999</v>
      </c>
      <c r="N44" s="5" t="s">
        <v>38</v>
      </c>
      <c r="O44" s="5">
        <f>(O43-F30)/N43+1</f>
        <v>1.1374510811491791</v>
      </c>
      <c r="T44" s="3">
        <v>0.40494131</v>
      </c>
      <c r="U44" s="3">
        <v>21.271518279999999</v>
      </c>
      <c r="V44" s="3">
        <v>16.949876450000001</v>
      </c>
      <c r="W44" s="3">
        <v>26.127832829999999</v>
      </c>
      <c r="X44" s="3">
        <v>5.7705320000000002</v>
      </c>
      <c r="Y44" s="3">
        <v>25.271957279999999</v>
      </c>
      <c r="Z44" s="3">
        <v>25.44606641</v>
      </c>
      <c r="AA44" s="3">
        <v>0.49260441399999999</v>
      </c>
      <c r="AB44" s="3">
        <v>25.237833070000001</v>
      </c>
      <c r="AC44" s="3">
        <v>25.256455169999999</v>
      </c>
      <c r="AD44" s="3">
        <v>0.325241793</v>
      </c>
      <c r="AE44" s="3">
        <v>25.25558693</v>
      </c>
      <c r="AF44" s="3">
        <v>26.21622245</v>
      </c>
      <c r="AG44" s="3">
        <v>5.8804147000000001E-2</v>
      </c>
      <c r="AH44" s="3">
        <v>2.1300961E-2</v>
      </c>
      <c r="AI44" s="3">
        <v>1.2843839969999999</v>
      </c>
      <c r="AJ44" s="3">
        <v>2.9613312999999999E-2</v>
      </c>
      <c r="AK44" s="3">
        <v>0.41463050800000001</v>
      </c>
      <c r="AL44">
        <v>194</v>
      </c>
      <c r="AM44">
        <v>197</v>
      </c>
      <c r="AN44" s="1">
        <v>42664.580555555556</v>
      </c>
    </row>
    <row r="45" spans="1:40" x14ac:dyDescent="0.25">
      <c r="G45" s="4">
        <v>400.00087020000001</v>
      </c>
      <c r="H45" s="28">
        <v>100</v>
      </c>
      <c r="I45" s="29">
        <v>58.485716660000001</v>
      </c>
      <c r="J45" s="29">
        <v>35.684926140000002</v>
      </c>
      <c r="K45" s="29">
        <v>3.5332605859999999</v>
      </c>
      <c r="L45" s="29">
        <f t="shared" si="8"/>
        <v>2.4862492399999994</v>
      </c>
      <c r="M45" s="3">
        <v>40.111053310000003</v>
      </c>
      <c r="T45" s="3">
        <v>1.5527351030000001</v>
      </c>
      <c r="U45" s="3">
        <v>23.876686029999998</v>
      </c>
      <c r="V45" s="3">
        <v>17.195873479999999</v>
      </c>
      <c r="W45" s="3">
        <v>26.18692055</v>
      </c>
      <c r="X45" s="3">
        <v>5.7944547240000004</v>
      </c>
      <c r="Y45" s="3">
        <v>25.272223100000001</v>
      </c>
      <c r="Z45" s="3">
        <v>25.445301279999999</v>
      </c>
      <c r="AA45" s="3">
        <v>0.494167931</v>
      </c>
      <c r="AB45" s="3">
        <v>25.237247140000001</v>
      </c>
      <c r="AC45" s="3">
        <v>25.289428969999999</v>
      </c>
      <c r="AD45" s="3">
        <v>0.32468086200000001</v>
      </c>
      <c r="AE45" s="3">
        <v>25.258028620000001</v>
      </c>
      <c r="AF45" s="3">
        <v>26.33567407</v>
      </c>
      <c r="AG45" s="3">
        <v>3.8605487000000001E-2</v>
      </c>
      <c r="AH45" s="3">
        <v>2.6753929999999999E-2</v>
      </c>
      <c r="AI45" s="3">
        <v>0.47291377600000001</v>
      </c>
      <c r="AJ45" s="3">
        <v>3.2951841000000003E-2</v>
      </c>
      <c r="AK45" s="3">
        <v>0.43091422699999998</v>
      </c>
      <c r="AL45">
        <v>196</v>
      </c>
      <c r="AM45">
        <v>269</v>
      </c>
      <c r="AN45" s="1">
        <v>42664.611805555556</v>
      </c>
    </row>
    <row r="46" spans="1:40" x14ac:dyDescent="0.25">
      <c r="G46" s="4">
        <v>399.9981353</v>
      </c>
      <c r="H46" s="30">
        <v>150</v>
      </c>
      <c r="I46" s="31">
        <v>32.798010859999998</v>
      </c>
      <c r="J46" s="31">
        <v>35.795800280000002</v>
      </c>
      <c r="K46" s="31">
        <v>3.2455725169999998</v>
      </c>
      <c r="L46" s="31">
        <f t="shared" si="8"/>
        <v>2.3753750999999994</v>
      </c>
      <c r="M46" s="3">
        <v>40.131902140000001</v>
      </c>
      <c r="T46" s="3">
        <v>0.88805955199999997</v>
      </c>
      <c r="U46" s="3">
        <v>24.944765719999999</v>
      </c>
      <c r="V46" s="3">
        <v>18.592867170000002</v>
      </c>
      <c r="W46" s="3">
        <v>26.21098993</v>
      </c>
      <c r="X46" s="3">
        <v>5.7977364140000001</v>
      </c>
      <c r="Y46" s="3">
        <v>25.272152550000001</v>
      </c>
      <c r="Z46" s="3">
        <v>25.449767210000001</v>
      </c>
      <c r="AA46" s="3">
        <v>0.49267606899999999</v>
      </c>
      <c r="AB46" s="3">
        <v>25.244073029999999</v>
      </c>
      <c r="AC46" s="3">
        <v>25.2775189</v>
      </c>
      <c r="AD46" s="3">
        <v>0.32543882800000001</v>
      </c>
      <c r="AE46" s="3">
        <v>25.25887517</v>
      </c>
      <c r="AF46" s="3">
        <v>26.38177207</v>
      </c>
      <c r="AG46" s="3">
        <v>5.8188785E-2</v>
      </c>
      <c r="AH46" s="3">
        <v>2.1891298E-2</v>
      </c>
      <c r="AI46" s="3">
        <v>0.72565743199999999</v>
      </c>
      <c r="AJ46" s="3">
        <v>2.776781E-2</v>
      </c>
      <c r="AK46" s="3">
        <v>0.43083779700000002</v>
      </c>
      <c r="AL46">
        <v>198</v>
      </c>
      <c r="AM46">
        <v>197</v>
      </c>
      <c r="AN46" s="1">
        <v>42664.634722222225</v>
      </c>
    </row>
    <row r="47" spans="1:40" x14ac:dyDescent="0.25">
      <c r="G47" s="4">
        <v>400.0003926</v>
      </c>
      <c r="H47" s="28">
        <v>100</v>
      </c>
      <c r="I47" s="29">
        <v>73.838422280000003</v>
      </c>
      <c r="J47" s="29">
        <v>34.952785169999999</v>
      </c>
      <c r="K47" s="29">
        <v>4.482445931</v>
      </c>
      <c r="L47" s="29">
        <f t="shared" si="8"/>
        <v>3.2183902100000026</v>
      </c>
      <c r="M47" s="3">
        <v>50.227261900000002</v>
      </c>
      <c r="T47" s="3">
        <v>2.487059103</v>
      </c>
      <c r="U47" s="3">
        <v>30.539884000000001</v>
      </c>
      <c r="V47" s="3">
        <v>15.267677859999999</v>
      </c>
      <c r="W47" s="3">
        <v>26.260454970000001</v>
      </c>
      <c r="X47" s="3">
        <v>5.7574724479999997</v>
      </c>
      <c r="Y47" s="3">
        <v>25.280052900000001</v>
      </c>
      <c r="Z47" s="3">
        <v>25.44968566</v>
      </c>
      <c r="AA47" s="3">
        <v>0.49240662099999999</v>
      </c>
      <c r="AB47" s="3">
        <v>25.24471879</v>
      </c>
      <c r="AC47" s="3">
        <v>25.324524969999999</v>
      </c>
      <c r="AD47" s="3">
        <v>0.32580086200000002</v>
      </c>
      <c r="AE47" s="3">
        <v>25.264729760000002</v>
      </c>
      <c r="AF47" s="3">
        <v>26.632817859999999</v>
      </c>
      <c r="AG47" s="3">
        <v>3.6564056999999997E-2</v>
      </c>
      <c r="AH47" s="3">
        <v>3.1896159E-2</v>
      </c>
      <c r="AI47" s="3">
        <v>0.27445903799999999</v>
      </c>
      <c r="AJ47" s="3">
        <v>3.8447501000000002E-2</v>
      </c>
      <c r="AK47" s="3">
        <v>0.42230725000000002</v>
      </c>
      <c r="AL47">
        <v>200</v>
      </c>
      <c r="AM47">
        <v>269</v>
      </c>
      <c r="AN47" s="1">
        <v>42664.665972222225</v>
      </c>
    </row>
    <row r="48" spans="1:40" x14ac:dyDescent="0.25">
      <c r="G48" s="4">
        <v>399.99951479999999</v>
      </c>
      <c r="H48" s="28">
        <v>150</v>
      </c>
      <c r="I48" s="29">
        <v>41.389155070000001</v>
      </c>
      <c r="J48" s="29">
        <v>35.030097380000001</v>
      </c>
      <c r="K48" s="29">
        <v>4.1108635859999998</v>
      </c>
      <c r="L48" s="29">
        <f t="shared" si="8"/>
        <v>3.1410780000000003</v>
      </c>
      <c r="M48" s="3">
        <v>50.23011872</v>
      </c>
      <c r="N48" s="16"/>
      <c r="O48" s="16"/>
      <c r="P48" s="16"/>
      <c r="Q48" s="16"/>
      <c r="R48" s="16"/>
      <c r="S48" s="16"/>
      <c r="T48" s="3">
        <v>1.511170345</v>
      </c>
      <c r="U48" s="3">
        <v>31.87965234</v>
      </c>
      <c r="V48" s="3">
        <v>15.96767124</v>
      </c>
      <c r="W48" s="3">
        <v>26.28501224</v>
      </c>
      <c r="X48" s="3">
        <v>5.7363400340000004</v>
      </c>
      <c r="Y48" s="3">
        <v>25.281035030000002</v>
      </c>
      <c r="Z48" s="3">
        <v>25.45246934</v>
      </c>
      <c r="AA48" s="3">
        <v>0.491171621</v>
      </c>
      <c r="AB48" s="3">
        <v>25.248185930000002</v>
      </c>
      <c r="AC48" s="3">
        <v>25.299559519999999</v>
      </c>
      <c r="AD48" s="3">
        <v>0.325162379</v>
      </c>
      <c r="AE48" s="3">
        <v>25.263595689999999</v>
      </c>
      <c r="AF48" s="3">
        <v>26.694390590000001</v>
      </c>
      <c r="AG48" s="3">
        <v>5.2931289999999999E-2</v>
      </c>
      <c r="AH48" s="3">
        <v>1.9670060999999999E-2</v>
      </c>
      <c r="AI48" s="3">
        <v>0.37705282299999998</v>
      </c>
      <c r="AJ48" s="3">
        <v>2.2965386000000001E-2</v>
      </c>
      <c r="AK48" s="3">
        <v>0.37211181900000001</v>
      </c>
      <c r="AL48">
        <v>202</v>
      </c>
      <c r="AM48">
        <v>197</v>
      </c>
      <c r="AN48" s="1">
        <v>42664.688888888886</v>
      </c>
    </row>
    <row r="49" spans="7:40" x14ac:dyDescent="0.25">
      <c r="G49" s="4">
        <v>399.9973354</v>
      </c>
      <c r="H49">
        <v>300</v>
      </c>
      <c r="I49" s="3">
        <v>17.505560760000002</v>
      </c>
      <c r="J49" s="16">
        <v>35.294822969999998</v>
      </c>
      <c r="K49" s="16">
        <v>3.643553931</v>
      </c>
      <c r="L49" s="16">
        <f t="shared" si="8"/>
        <v>2.8763524100000026</v>
      </c>
      <c r="M49" s="3">
        <v>50.256788030000003</v>
      </c>
      <c r="T49" s="3">
        <v>1.308228103</v>
      </c>
      <c r="U49" s="3">
        <v>32.774601969999999</v>
      </c>
      <c r="V49" s="3">
        <v>17.25828417</v>
      </c>
      <c r="W49" s="3">
        <v>26.283099310000001</v>
      </c>
      <c r="X49" s="3">
        <v>5.8019217589999998</v>
      </c>
      <c r="Y49" s="3">
        <v>25.267155169999999</v>
      </c>
      <c r="Z49" s="3">
        <v>25.441367240000002</v>
      </c>
      <c r="AA49" s="3">
        <v>0.49545472400000001</v>
      </c>
      <c r="AB49" s="3">
        <v>25.237919999999999</v>
      </c>
      <c r="AC49" s="3">
        <v>25.283156590000001</v>
      </c>
      <c r="AD49" s="3">
        <v>0.32554434500000001</v>
      </c>
      <c r="AE49" s="3">
        <v>25.251604310000001</v>
      </c>
      <c r="AF49" s="3">
        <v>26.72005038</v>
      </c>
      <c r="AG49" s="3">
        <v>0.11932944700000001</v>
      </c>
      <c r="AH49" s="3">
        <v>3.1465075000000002E-2</v>
      </c>
      <c r="AI49" s="3">
        <v>0.50019011599999996</v>
      </c>
      <c r="AJ49" s="3">
        <v>3.2220830999999998E-2</v>
      </c>
      <c r="AK49" s="3">
        <v>0.41617826699999999</v>
      </c>
      <c r="AL49">
        <v>204</v>
      </c>
      <c r="AM49">
        <v>197</v>
      </c>
      <c r="AN49" s="1">
        <v>42664.711805555555</v>
      </c>
    </row>
    <row r="50" spans="7:40" x14ac:dyDescent="0.25">
      <c r="G50" s="4">
        <v>400.00027569999997</v>
      </c>
      <c r="H50">
        <v>100</v>
      </c>
      <c r="I50" s="3">
        <v>81.441619239999994</v>
      </c>
      <c r="J50" s="16">
        <v>34.650164969999999</v>
      </c>
      <c r="K50" s="16">
        <v>4.9472216549999999</v>
      </c>
      <c r="L50" s="16"/>
      <c r="M50" s="3">
        <v>55.309107930000003</v>
      </c>
      <c r="T50" s="3">
        <v>2.9747837929999998</v>
      </c>
      <c r="U50" s="3">
        <v>33.887318030000003</v>
      </c>
      <c r="V50" s="3">
        <v>18.07746586</v>
      </c>
      <c r="W50" s="3">
        <v>26.31080541</v>
      </c>
      <c r="X50" s="3">
        <v>5.8588185169999996</v>
      </c>
      <c r="Y50" s="3">
        <v>25.276547619999999</v>
      </c>
      <c r="Z50" s="3">
        <v>25.451834590000001</v>
      </c>
      <c r="AA50" s="3">
        <v>0.492401586</v>
      </c>
      <c r="AB50" s="3">
        <v>25.240253169999999</v>
      </c>
      <c r="AC50" s="3">
        <v>25.333912139999999</v>
      </c>
      <c r="AD50" s="3">
        <v>0.32554100000000002</v>
      </c>
      <c r="AE50" s="3">
        <v>25.26254303</v>
      </c>
      <c r="AF50" s="3">
        <v>26.780685689999999</v>
      </c>
      <c r="AG50" s="3">
        <v>7.2699419000000001E-2</v>
      </c>
      <c r="AH50" s="3">
        <v>4.8507364999999997E-2</v>
      </c>
      <c r="AI50" s="3">
        <v>0.26176212300000001</v>
      </c>
      <c r="AJ50" s="3">
        <v>4.7741598000000003E-2</v>
      </c>
      <c r="AK50" s="3">
        <v>0.42874614500000002</v>
      </c>
      <c r="AL50">
        <v>206</v>
      </c>
      <c r="AM50">
        <v>269</v>
      </c>
      <c r="AN50" s="1">
        <v>42664.743055555555</v>
      </c>
    </row>
    <row r="51" spans="7:40" x14ac:dyDescent="0.25">
      <c r="G51" s="4">
        <v>399.99945810000003</v>
      </c>
      <c r="H51">
        <v>150</v>
      </c>
      <c r="I51" s="3">
        <v>45.621406210000004</v>
      </c>
      <c r="J51" s="16">
        <v>34.751425410000003</v>
      </c>
      <c r="K51" s="16">
        <v>4.5470864479999999</v>
      </c>
      <c r="L51" s="16"/>
      <c r="M51" s="3">
        <v>55.329501380000004</v>
      </c>
      <c r="T51" s="3">
        <v>2.0550177930000002</v>
      </c>
      <c r="U51" s="3">
        <v>35.393707900000003</v>
      </c>
      <c r="V51" s="3">
        <v>18.532069929999999</v>
      </c>
      <c r="W51" s="3">
        <v>26.31777593</v>
      </c>
      <c r="X51" s="3">
        <v>5.7641549660000004</v>
      </c>
      <c r="Y51" s="3">
        <v>25.276059239999999</v>
      </c>
      <c r="Z51" s="3">
        <v>25.453815169999999</v>
      </c>
      <c r="AA51" s="3">
        <v>0.49280920700000003</v>
      </c>
      <c r="AB51" s="3">
        <v>25.24384521</v>
      </c>
      <c r="AC51" s="3">
        <v>25.310579860000001</v>
      </c>
      <c r="AD51" s="3">
        <v>0.32565334499999998</v>
      </c>
      <c r="AE51" s="3">
        <v>25.262060139999999</v>
      </c>
      <c r="AF51" s="3">
        <v>26.845637790000001</v>
      </c>
      <c r="AG51" s="3">
        <v>5.2427504E-2</v>
      </c>
      <c r="AH51" s="3">
        <v>2.3264835000000001E-2</v>
      </c>
      <c r="AI51" s="3">
        <v>0.32116349999999999</v>
      </c>
      <c r="AJ51" s="3">
        <v>2.2502010999999999E-2</v>
      </c>
      <c r="AK51" s="3">
        <v>0.408837852</v>
      </c>
      <c r="AL51">
        <v>208</v>
      </c>
      <c r="AM51">
        <v>196</v>
      </c>
      <c r="AN51" s="1">
        <v>42664.765972222223</v>
      </c>
    </row>
    <row r="52" spans="7:40" x14ac:dyDescent="0.25">
      <c r="G52" s="4">
        <v>399.99965170000002</v>
      </c>
      <c r="H52">
        <v>300</v>
      </c>
      <c r="I52" s="3">
        <v>19.26899659</v>
      </c>
      <c r="J52" s="16">
        <v>34.988934409999999</v>
      </c>
      <c r="K52" s="16">
        <v>4.0313012759999998</v>
      </c>
      <c r="L52" s="16"/>
      <c r="M52" s="3">
        <v>55.346902720000003</v>
      </c>
      <c r="T52" s="3">
        <v>1.55289769</v>
      </c>
      <c r="U52" s="3">
        <v>36.333893969999998</v>
      </c>
      <c r="V52" s="3">
        <v>17.101876829999998</v>
      </c>
      <c r="W52" s="3">
        <v>26.323228069999999</v>
      </c>
      <c r="X52" s="3">
        <v>5.7445921379999998</v>
      </c>
      <c r="Y52" s="3">
        <v>25.276829859999999</v>
      </c>
      <c r="Z52" s="3">
        <v>25.450971719999998</v>
      </c>
      <c r="AA52" s="3">
        <v>0.49470651700000001</v>
      </c>
      <c r="AB52" s="3">
        <v>25.242114310000002</v>
      </c>
      <c r="AC52" s="3">
        <v>25.294768210000001</v>
      </c>
      <c r="AD52" s="3">
        <v>0.32562217199999999</v>
      </c>
      <c r="AE52" s="3">
        <v>25.26185941</v>
      </c>
      <c r="AF52" s="3">
        <v>26.8866291</v>
      </c>
      <c r="AG52" s="3">
        <v>8.8404077999999997E-2</v>
      </c>
      <c r="AH52" s="3">
        <v>3.2162578999999997E-2</v>
      </c>
      <c r="AI52" s="3">
        <v>0.40487408899999999</v>
      </c>
      <c r="AJ52" s="3">
        <v>3.2326027E-2</v>
      </c>
      <c r="AK52" s="3">
        <v>0.39196835899999999</v>
      </c>
      <c r="AL52">
        <v>210</v>
      </c>
      <c r="AM52">
        <v>197</v>
      </c>
      <c r="AN52" s="1">
        <v>42664.788888888892</v>
      </c>
    </row>
    <row r="53" spans="7:40" x14ac:dyDescent="0.25">
      <c r="G53" s="4">
        <v>400.00059870000001</v>
      </c>
      <c r="H53">
        <v>100</v>
      </c>
      <c r="I53" s="3">
        <v>88.922977900000006</v>
      </c>
      <c r="J53" s="16">
        <v>34.416924450000003</v>
      </c>
      <c r="K53" s="16">
        <v>5.4289283450000001</v>
      </c>
      <c r="L53" s="16"/>
      <c r="M53" s="3">
        <v>60.416990239999997</v>
      </c>
      <c r="T53" s="3">
        <v>3.477420103</v>
      </c>
      <c r="U53" s="3">
        <v>37.226097449999997</v>
      </c>
      <c r="V53" s="3">
        <v>16.19771686</v>
      </c>
      <c r="W53" s="3">
        <v>26.384920520000001</v>
      </c>
      <c r="X53" s="3">
        <v>5.7628385519999998</v>
      </c>
      <c r="Y53" s="3">
        <v>25.286960140000001</v>
      </c>
      <c r="Z53" s="3">
        <v>25.458031340000002</v>
      </c>
      <c r="AA53" s="3">
        <v>0.493085828</v>
      </c>
      <c r="AB53" s="3">
        <v>25.2512191</v>
      </c>
      <c r="AC53" s="3">
        <v>25.361194789999999</v>
      </c>
      <c r="AD53" s="3">
        <v>0.32486358599999998</v>
      </c>
      <c r="AE53" s="3">
        <v>25.272630070000002</v>
      </c>
      <c r="AF53" s="3">
        <v>26.94045976</v>
      </c>
      <c r="AG53" s="3">
        <v>9.2415006999999993E-2</v>
      </c>
      <c r="AH53" s="3">
        <v>4.8046055999999997E-2</v>
      </c>
      <c r="AI53" s="3">
        <v>0.23395563999999999</v>
      </c>
      <c r="AJ53" s="3">
        <v>4.7360486E-2</v>
      </c>
      <c r="AK53" s="3">
        <v>0.421106221</v>
      </c>
      <c r="AL53">
        <v>212</v>
      </c>
      <c r="AM53">
        <v>269</v>
      </c>
      <c r="AN53" s="1">
        <v>42664.820138888892</v>
      </c>
    </row>
    <row r="54" spans="7:40" x14ac:dyDescent="0.25">
      <c r="G54" s="4">
        <v>399.99889400000001</v>
      </c>
      <c r="H54">
        <v>150</v>
      </c>
      <c r="I54" s="3">
        <v>49.861048930000003</v>
      </c>
      <c r="J54" s="16">
        <v>34.457919240000003</v>
      </c>
      <c r="K54" s="16">
        <v>4.9929687239999998</v>
      </c>
      <c r="L54" s="16"/>
      <c r="M54" s="3">
        <v>60.437535140000001</v>
      </c>
      <c r="T54" s="3">
        <v>2.6340077590000002</v>
      </c>
      <c r="U54" s="3">
        <v>39.029172029999998</v>
      </c>
      <c r="V54" s="3">
        <v>17.670209660000001</v>
      </c>
      <c r="W54" s="3">
        <v>26.434263000000001</v>
      </c>
      <c r="X54" s="3">
        <v>5.8010736209999996</v>
      </c>
      <c r="Y54" s="3">
        <v>25.286401380000001</v>
      </c>
      <c r="Z54" s="3">
        <v>25.4616291</v>
      </c>
      <c r="AA54" s="3">
        <v>0.49367455199999999</v>
      </c>
      <c r="AB54" s="3">
        <v>25.252504999999999</v>
      </c>
      <c r="AC54" s="3">
        <v>25.33624</v>
      </c>
      <c r="AD54" s="3">
        <v>0.32506975900000001</v>
      </c>
      <c r="AE54" s="3">
        <v>25.269005450000002</v>
      </c>
      <c r="AF54" s="3">
        <v>27.016973069999999</v>
      </c>
      <c r="AG54" s="3">
        <v>5.3029601000000003E-2</v>
      </c>
      <c r="AH54" s="3">
        <v>2.1440541E-2</v>
      </c>
      <c r="AI54" s="3">
        <v>0.25459345999999999</v>
      </c>
      <c r="AJ54" s="3">
        <v>2.1281936000000001E-2</v>
      </c>
      <c r="AK54" s="3">
        <v>0.42357903299999999</v>
      </c>
      <c r="AL54">
        <v>214</v>
      </c>
      <c r="AM54">
        <v>196</v>
      </c>
      <c r="AN54" s="1">
        <v>42664.843055555553</v>
      </c>
    </row>
    <row r="55" spans="7:40" x14ac:dyDescent="0.25">
      <c r="G55" s="4">
        <v>399.99903510000001</v>
      </c>
      <c r="H55">
        <v>300</v>
      </c>
      <c r="I55" s="3">
        <v>21.01601617</v>
      </c>
      <c r="J55" s="16">
        <v>34.70866848</v>
      </c>
      <c r="K55" s="16">
        <v>4.4014683449999996</v>
      </c>
      <c r="L55" s="16"/>
      <c r="M55" s="3">
        <v>60.450535070000001</v>
      </c>
      <c r="T55" s="3">
        <v>2.256035276</v>
      </c>
      <c r="U55" s="3">
        <v>39.894236139999997</v>
      </c>
      <c r="V55" s="3">
        <v>17.345481970000002</v>
      </c>
      <c r="W55" s="3">
        <v>26.471129860000001</v>
      </c>
      <c r="X55" s="3">
        <v>5.7694873449999999</v>
      </c>
      <c r="Y55" s="3">
        <v>25.28425807</v>
      </c>
      <c r="Z55" s="3">
        <v>25.458329930000001</v>
      </c>
      <c r="AA55" s="3">
        <v>0.49548199999999998</v>
      </c>
      <c r="AB55" s="3">
        <v>25.25155548</v>
      </c>
      <c r="AC55" s="3">
        <v>25.324139760000001</v>
      </c>
      <c r="AD55" s="3">
        <v>0.32526937900000003</v>
      </c>
      <c r="AE55" s="3">
        <v>25.26695986</v>
      </c>
      <c r="AF55" s="3">
        <v>27.05145169</v>
      </c>
      <c r="AG55" s="3">
        <v>8.6053565999999998E-2</v>
      </c>
      <c r="AH55" s="3">
        <v>3.1483762999999998E-2</v>
      </c>
      <c r="AI55" s="3">
        <v>0.30346805100000002</v>
      </c>
      <c r="AJ55" s="3">
        <v>3.1666313000000001E-2</v>
      </c>
      <c r="AK55" s="3">
        <v>0.38648502800000001</v>
      </c>
      <c r="AL55">
        <v>216</v>
      </c>
      <c r="AM55">
        <v>197</v>
      </c>
      <c r="AN55" s="1">
        <v>42664.865972222222</v>
      </c>
    </row>
    <row r="56" spans="7:40" x14ac:dyDescent="0.25">
      <c r="G56" s="4">
        <v>399.99844250000001</v>
      </c>
      <c r="H56">
        <v>100</v>
      </c>
      <c r="I56" s="3">
        <v>97.011098340000004</v>
      </c>
      <c r="J56" s="16">
        <v>33.934692099999999</v>
      </c>
      <c r="K56" s="16">
        <v>5.9114611379999999</v>
      </c>
      <c r="L56" s="16"/>
      <c r="M56" s="3">
        <v>65.419337659999997</v>
      </c>
      <c r="T56" s="3">
        <v>4.1126641030000002</v>
      </c>
      <c r="U56" s="3">
        <v>40.774702789999999</v>
      </c>
      <c r="V56" s="3">
        <v>16.828866619999999</v>
      </c>
      <c r="W56" s="3">
        <v>26.557266169999998</v>
      </c>
      <c r="X56" s="3">
        <v>5.8368962069999997</v>
      </c>
      <c r="Y56" s="3">
        <v>25.289087309999999</v>
      </c>
      <c r="Z56" s="3">
        <v>25.462513520000002</v>
      </c>
      <c r="AA56" s="3">
        <v>0.49287296600000002</v>
      </c>
      <c r="AB56" s="3">
        <v>25.252640719999999</v>
      </c>
      <c r="AC56" s="3">
        <v>25.380343719999999</v>
      </c>
      <c r="AD56" s="3">
        <v>0.32554210300000003</v>
      </c>
      <c r="AE56" s="3">
        <v>25.278994789999999</v>
      </c>
      <c r="AF56" s="3">
        <v>27.10165859</v>
      </c>
      <c r="AG56" s="3">
        <v>9.2844994E-2</v>
      </c>
      <c r="AH56" s="3">
        <v>4.7809019000000001E-2</v>
      </c>
      <c r="AI56" s="3">
        <v>0.17194408</v>
      </c>
      <c r="AJ56" s="3">
        <v>4.8757275000000003E-2</v>
      </c>
      <c r="AK56" s="3">
        <v>0.42564307400000001</v>
      </c>
      <c r="AL56">
        <v>218</v>
      </c>
      <c r="AM56">
        <v>268</v>
      </c>
      <c r="AN56" s="1">
        <v>42664.897222222222</v>
      </c>
    </row>
    <row r="57" spans="7:40" x14ac:dyDescent="0.25">
      <c r="G57" s="4">
        <v>400.00031469999999</v>
      </c>
      <c r="H57">
        <v>150</v>
      </c>
      <c r="I57" s="3">
        <v>54.271553689999998</v>
      </c>
      <c r="J57" s="16">
        <v>34.324208409999997</v>
      </c>
      <c r="K57" s="16">
        <v>5.436949448</v>
      </c>
      <c r="L57" s="16"/>
      <c r="M57" s="3">
        <v>65.3954059</v>
      </c>
      <c r="T57" s="3">
        <v>3.0757607930000002</v>
      </c>
      <c r="U57" s="3">
        <v>42.588177340000001</v>
      </c>
      <c r="V57" s="3">
        <v>18.84913697</v>
      </c>
      <c r="W57" s="3">
        <v>26.605792860000001</v>
      </c>
      <c r="X57" s="3">
        <v>5.7878780689999996</v>
      </c>
      <c r="Y57" s="3">
        <v>25.28422007</v>
      </c>
      <c r="Z57" s="3">
        <v>25.46307234</v>
      </c>
      <c r="AA57" s="3">
        <v>0.49366399999999999</v>
      </c>
      <c r="AB57" s="3">
        <v>25.25642259</v>
      </c>
      <c r="AC57" s="3">
        <v>25.35288714</v>
      </c>
      <c r="AD57" s="3">
        <v>0.32548493099999998</v>
      </c>
      <c r="AE57" s="3">
        <v>25.273872619999999</v>
      </c>
      <c r="AF57" s="3">
        <v>27.17619917</v>
      </c>
      <c r="AG57" s="3">
        <v>5.0547604000000003E-2</v>
      </c>
      <c r="AH57" s="3">
        <v>1.9639710000000001E-2</v>
      </c>
      <c r="AI57" s="3">
        <v>0.20698608600000001</v>
      </c>
      <c r="AJ57" s="3">
        <v>1.9446861999999999E-2</v>
      </c>
      <c r="AK57" s="3">
        <v>0.35772665399999998</v>
      </c>
      <c r="AL57">
        <v>220</v>
      </c>
      <c r="AM57">
        <v>197</v>
      </c>
      <c r="AN57" s="1">
        <v>42664.920138888891</v>
      </c>
    </row>
    <row r="58" spans="7:40" x14ac:dyDescent="0.25">
      <c r="G58" s="4">
        <v>399.99745430000002</v>
      </c>
      <c r="H58">
        <v>300</v>
      </c>
      <c r="I58" s="3">
        <v>23.29772079</v>
      </c>
      <c r="J58" s="16">
        <v>34.479697450000003</v>
      </c>
      <c r="K58" s="16">
        <v>4.8032886550000002</v>
      </c>
      <c r="L58" s="16"/>
      <c r="M58" s="3">
        <v>64.817916069999995</v>
      </c>
      <c r="T58" s="3">
        <v>2.2426942759999999</v>
      </c>
      <c r="U58" s="3">
        <v>43.448552790000001</v>
      </c>
      <c r="V58" s="3">
        <v>18.19543183</v>
      </c>
      <c r="W58" s="3">
        <v>26.62871814</v>
      </c>
      <c r="X58" s="3">
        <v>5.7651976549999997</v>
      </c>
      <c r="Y58" s="3">
        <v>25.287730759999999</v>
      </c>
      <c r="Z58" s="3">
        <v>25.463848410000001</v>
      </c>
      <c r="AA58" s="3">
        <v>0.49606072400000001</v>
      </c>
      <c r="AB58" s="3">
        <v>25.257963589999999</v>
      </c>
      <c r="AC58" s="3">
        <v>25.32991848</v>
      </c>
      <c r="AD58" s="3">
        <v>0.32545765500000001</v>
      </c>
      <c r="AE58" s="3">
        <v>25.274550829999999</v>
      </c>
      <c r="AF58" s="3">
        <v>27.215679829999999</v>
      </c>
      <c r="AG58" s="3">
        <v>8.2998960999999996E-2</v>
      </c>
      <c r="AH58" s="3">
        <v>3.1817355999999998E-2</v>
      </c>
      <c r="AI58" s="3">
        <v>0.28019643700000002</v>
      </c>
      <c r="AJ58" s="3">
        <v>3.1578547999999998E-2</v>
      </c>
      <c r="AK58" s="3">
        <v>0.36503447100000003</v>
      </c>
      <c r="AL58">
        <v>222</v>
      </c>
      <c r="AM58">
        <v>197</v>
      </c>
      <c r="AN58" s="1">
        <v>42664.943055555559</v>
      </c>
    </row>
    <row r="59" spans="7:40" x14ac:dyDescent="0.25">
      <c r="G59" s="4">
        <v>399.95262730000002</v>
      </c>
      <c r="H59">
        <v>100</v>
      </c>
      <c r="I59" s="3">
        <v>100</v>
      </c>
      <c r="J59" s="16">
        <v>33.931061409999998</v>
      </c>
      <c r="K59" s="16">
        <v>5.9142908969999999</v>
      </c>
      <c r="L59" s="16"/>
      <c r="M59" s="3">
        <v>64.131764829999995</v>
      </c>
      <c r="T59" s="3">
        <v>3.9742796550000001</v>
      </c>
      <c r="U59" s="3">
        <v>41.454921480000003</v>
      </c>
      <c r="V59" s="3">
        <v>17.054054900000001</v>
      </c>
      <c r="W59" s="3">
        <v>26.62110466</v>
      </c>
      <c r="X59" s="3">
        <v>5.853963931</v>
      </c>
      <c r="Y59" s="3">
        <v>25.289190340000001</v>
      </c>
      <c r="Z59" s="3">
        <v>25.460581789999999</v>
      </c>
      <c r="AA59" s="3">
        <v>0.49269344799999998</v>
      </c>
      <c r="AB59" s="3">
        <v>25.251170170000002</v>
      </c>
      <c r="AC59" s="3">
        <v>25.373984239999999</v>
      </c>
      <c r="AD59" s="3">
        <v>0.32550827599999999</v>
      </c>
      <c r="AE59" s="3">
        <v>25.273671830000001</v>
      </c>
      <c r="AF59" s="3">
        <v>27.125133519999999</v>
      </c>
      <c r="AG59" s="3">
        <v>6.7818246999999998E-2</v>
      </c>
      <c r="AH59" s="3">
        <v>4.0622273E-2</v>
      </c>
      <c r="AI59" s="3">
        <v>0.18408387200000001</v>
      </c>
      <c r="AJ59" s="3">
        <v>3.6892322999999998E-2</v>
      </c>
      <c r="AK59" s="3">
        <v>0.422786942</v>
      </c>
      <c r="AL59">
        <v>224</v>
      </c>
      <c r="AM59">
        <v>268</v>
      </c>
      <c r="AN59" s="1">
        <v>42664.974305555559</v>
      </c>
    </row>
    <row r="60" spans="7:40" x14ac:dyDescent="0.25">
      <c r="G60" s="4">
        <v>399.99815410000002</v>
      </c>
      <c r="H60">
        <v>150</v>
      </c>
      <c r="I60" s="3">
        <v>60.336017339999998</v>
      </c>
      <c r="J60" s="16">
        <v>33.907038100000001</v>
      </c>
      <c r="K60" s="16">
        <v>5.861964586</v>
      </c>
      <c r="L60" s="16"/>
      <c r="M60" s="3">
        <v>69.363214760000005</v>
      </c>
      <c r="T60" s="3">
        <v>3.470625241</v>
      </c>
      <c r="U60" s="3">
        <v>46.018769030000001</v>
      </c>
      <c r="V60" s="3">
        <v>20.324220690000001</v>
      </c>
      <c r="W60" s="3">
        <v>26.58348883</v>
      </c>
      <c r="X60" s="3">
        <v>5.7904975170000004</v>
      </c>
      <c r="Y60" s="3">
        <v>25.279895450000001</v>
      </c>
      <c r="Z60" s="3">
        <v>25.4613631</v>
      </c>
      <c r="AA60" s="3">
        <v>0.49333624100000001</v>
      </c>
      <c r="AB60" s="3">
        <v>25.246547240000002</v>
      </c>
      <c r="AC60" s="3">
        <v>25.355133720000001</v>
      </c>
      <c r="AD60" s="3">
        <v>0.32587062100000003</v>
      </c>
      <c r="AE60" s="3">
        <v>25.26375303</v>
      </c>
      <c r="AF60" s="3">
        <v>27.31516521</v>
      </c>
      <c r="AG60" s="3">
        <v>4.8473455999999998E-2</v>
      </c>
      <c r="AH60" s="3">
        <v>1.5517334000000001E-2</v>
      </c>
      <c r="AI60" s="3">
        <v>0.20251961199999999</v>
      </c>
      <c r="AJ60" s="3">
        <v>1.9600814000000001E-2</v>
      </c>
      <c r="AK60" s="3">
        <v>0.33636821</v>
      </c>
      <c r="AL60">
        <v>226</v>
      </c>
      <c r="AM60">
        <v>197</v>
      </c>
      <c r="AN60" s="1">
        <v>42664.99722222222</v>
      </c>
    </row>
    <row r="61" spans="7:40" x14ac:dyDescent="0.25">
      <c r="G61" s="4">
        <v>399.99973899999998</v>
      </c>
      <c r="H61">
        <v>300</v>
      </c>
      <c r="I61" s="3">
        <v>25.51787672</v>
      </c>
      <c r="J61" s="16">
        <v>33.990102929999999</v>
      </c>
      <c r="K61" s="16">
        <v>5.1820173790000004</v>
      </c>
      <c r="L61" s="16"/>
      <c r="M61" s="3">
        <v>69.406141689999998</v>
      </c>
      <c r="T61" s="3">
        <v>2.673269897</v>
      </c>
      <c r="U61" s="3">
        <v>46.935381100000001</v>
      </c>
      <c r="V61" s="3">
        <v>21.349914829999999</v>
      </c>
      <c r="W61" s="3">
        <v>26.527789169999998</v>
      </c>
      <c r="X61" s="3">
        <v>5.7924378279999997</v>
      </c>
      <c r="Y61" s="3">
        <v>25.275413619999998</v>
      </c>
      <c r="Z61" s="3">
        <v>25.45987628</v>
      </c>
      <c r="AA61" s="3">
        <v>0.495048759</v>
      </c>
      <c r="AB61" s="3">
        <v>25.24471883</v>
      </c>
      <c r="AC61" s="3">
        <v>25.329598279999999</v>
      </c>
      <c r="AD61" s="3">
        <v>0.32502193099999999</v>
      </c>
      <c r="AE61" s="3">
        <v>25.264073209999999</v>
      </c>
      <c r="AF61" s="3">
        <v>27.362259519999999</v>
      </c>
      <c r="AG61" s="3">
        <v>7.9773334000000001E-2</v>
      </c>
      <c r="AH61" s="3">
        <v>3.0666067000000002E-2</v>
      </c>
      <c r="AI61" s="3">
        <v>0.262043629</v>
      </c>
      <c r="AJ61" s="3">
        <v>3.0190154E-2</v>
      </c>
      <c r="AK61" s="3">
        <v>0.33001328099999999</v>
      </c>
      <c r="AL61">
        <v>228</v>
      </c>
      <c r="AM61">
        <v>197</v>
      </c>
      <c r="AN61" s="1">
        <v>42665.020138888889</v>
      </c>
    </row>
    <row r="62" spans="7:40" x14ac:dyDescent="0.25">
      <c r="G62" s="4">
        <v>399.99323659999999</v>
      </c>
      <c r="H62">
        <v>300</v>
      </c>
      <c r="I62" s="3">
        <v>10</v>
      </c>
      <c r="J62" s="16">
        <v>38.051547239999998</v>
      </c>
      <c r="K62" s="16">
        <v>0</v>
      </c>
      <c r="L62" s="16"/>
      <c r="M62" s="3">
        <v>2.155272793</v>
      </c>
      <c r="T62" s="3">
        <v>-2.0341422759999999</v>
      </c>
      <c r="U62" s="3">
        <v>-1.614352448</v>
      </c>
      <c r="V62" s="3">
        <v>15.81377286</v>
      </c>
      <c r="W62" s="3">
        <v>26.431456279999999</v>
      </c>
      <c r="X62" s="3">
        <v>5.7614405169999996</v>
      </c>
      <c r="Y62" s="3">
        <v>25.268788409999999</v>
      </c>
      <c r="Z62" s="3">
        <v>25.440737760000001</v>
      </c>
      <c r="AA62" s="3">
        <v>0.492079241</v>
      </c>
      <c r="AB62" s="3">
        <v>25.241359970000001</v>
      </c>
      <c r="AC62" s="3">
        <v>25.187985210000001</v>
      </c>
      <c r="AD62" s="3">
        <v>0.32388175899999999</v>
      </c>
      <c r="AE62" s="3">
        <v>25.258099210000001</v>
      </c>
      <c r="AF62" s="3">
        <v>25.204903170000001</v>
      </c>
      <c r="AG62" s="3">
        <v>9.4602963330000005</v>
      </c>
      <c r="AH62" s="3">
        <v>1.9861527290000001</v>
      </c>
      <c r="AI62" s="3">
        <v>0.82005080100000005</v>
      </c>
      <c r="AJ62" s="3">
        <v>212.8986544</v>
      </c>
      <c r="AK62" s="3">
        <v>0.45048790300000002</v>
      </c>
      <c r="AL62">
        <v>229</v>
      </c>
      <c r="AM62">
        <v>179</v>
      </c>
      <c r="AN62" s="1">
        <v>42665.040972222225</v>
      </c>
    </row>
    <row r="63" spans="7:40" x14ac:dyDescent="0.25">
      <c r="G63" s="4">
        <v>277.61201</v>
      </c>
      <c r="H63">
        <v>300</v>
      </c>
      <c r="I63" s="3">
        <v>10</v>
      </c>
      <c r="J63" s="16">
        <v>6.4903711380000004</v>
      </c>
      <c r="K63" s="16">
        <v>0</v>
      </c>
      <c r="L63" s="16"/>
      <c r="M63" s="3">
        <v>-1.8593100000000001E-3</v>
      </c>
      <c r="N63" s="3">
        <f>K66</f>
        <v>0.99751599999999996</v>
      </c>
      <c r="O63" s="3">
        <f>L66</f>
        <v>0.57183641299999977</v>
      </c>
      <c r="P63" s="3">
        <f>K67</f>
        <v>0.87393455200000003</v>
      </c>
      <c r="Q63" s="3">
        <f>L67</f>
        <v>0.53833455100000016</v>
      </c>
      <c r="T63" s="3">
        <v>-2.7674156550000002</v>
      </c>
      <c r="U63" s="3">
        <v>-1.830051517</v>
      </c>
      <c r="V63" s="3">
        <v>-0.36048317200000002</v>
      </c>
      <c r="W63" s="3">
        <v>26.126955209999998</v>
      </c>
      <c r="X63" s="3">
        <v>5.7425383099999996</v>
      </c>
      <c r="Y63" s="3">
        <v>25.262814410000001</v>
      </c>
      <c r="Z63" s="3">
        <v>25.394071969999999</v>
      </c>
      <c r="AA63" s="3">
        <v>0.49226844800000003</v>
      </c>
      <c r="AB63" s="3">
        <v>25.2385549</v>
      </c>
      <c r="AC63" s="3">
        <v>25.165196659999999</v>
      </c>
      <c r="AD63" s="3">
        <v>0.32345444800000001</v>
      </c>
      <c r="AE63" s="3">
        <v>25.24687286</v>
      </c>
      <c r="AF63" s="3">
        <v>25.185521900000001</v>
      </c>
      <c r="AG63" s="3">
        <v>0</v>
      </c>
      <c r="AH63" s="3">
        <v>8.354394804</v>
      </c>
      <c r="AI63" s="3">
        <v>0.615221146</v>
      </c>
      <c r="AJ63" s="3">
        <v>0.39689961000000001</v>
      </c>
      <c r="AK63" s="3">
        <v>1.093725864</v>
      </c>
      <c r="AL63">
        <v>230</v>
      </c>
      <c r="AM63">
        <v>359</v>
      </c>
      <c r="AN63" s="1">
        <v>42665.082638888889</v>
      </c>
    </row>
    <row r="64" spans="7:40" x14ac:dyDescent="0.25">
      <c r="G64" s="4">
        <v>149.9993039</v>
      </c>
      <c r="H64">
        <v>100</v>
      </c>
      <c r="I64" s="3">
        <v>10</v>
      </c>
      <c r="J64" s="16">
        <v>9.3737762409999998</v>
      </c>
      <c r="K64" s="16">
        <v>0</v>
      </c>
      <c r="L64" s="16"/>
      <c r="M64" s="3">
        <v>2.1507601030000001</v>
      </c>
      <c r="N64" s="3">
        <f>K68</f>
        <v>1.4010172409999999</v>
      </c>
      <c r="O64" s="3">
        <f>L68</f>
        <v>0.82853748199999977</v>
      </c>
      <c r="P64" s="3">
        <f>K69</f>
        <v>1.223109724</v>
      </c>
      <c r="Q64" s="3">
        <f>L69</f>
        <v>0.73823034399999976</v>
      </c>
      <c r="T64" s="3">
        <v>-2.043632621</v>
      </c>
      <c r="U64" s="3">
        <v>-1.7246244829999999</v>
      </c>
      <c r="V64" s="3">
        <v>-18.388598340000001</v>
      </c>
      <c r="W64" s="3">
        <v>25.702910719999998</v>
      </c>
      <c r="X64" s="3">
        <v>5.7607238619999999</v>
      </c>
      <c r="Y64" s="3">
        <v>25.264664759999999</v>
      </c>
      <c r="Z64" s="3">
        <v>25.34987572</v>
      </c>
      <c r="AA64" s="3">
        <v>0.49253665499999999</v>
      </c>
      <c r="AB64" s="3">
        <v>25.227702900000001</v>
      </c>
      <c r="AC64" s="3">
        <v>25.174528930000001</v>
      </c>
      <c r="AD64" s="3">
        <v>0.32259982799999998</v>
      </c>
      <c r="AE64" s="3">
        <v>25.242868550000001</v>
      </c>
      <c r="AF64" s="3">
        <v>25.184105689999999</v>
      </c>
      <c r="AG64" s="3">
        <v>0</v>
      </c>
      <c r="AH64" s="3">
        <v>0.36539104</v>
      </c>
      <c r="AI64" s="3">
        <v>0.61851782300000002</v>
      </c>
      <c r="AJ64" s="3">
        <v>0.41622984000000002</v>
      </c>
      <c r="AK64" s="3">
        <v>6.8052395670000001</v>
      </c>
      <c r="AL64">
        <v>2</v>
      </c>
      <c r="AM64">
        <v>719</v>
      </c>
      <c r="AN64" s="1">
        <v>42665.845138888886</v>
      </c>
    </row>
    <row r="65" spans="7:40" x14ac:dyDescent="0.25">
      <c r="G65" s="4">
        <v>149.9993408</v>
      </c>
      <c r="H65">
        <v>100</v>
      </c>
      <c r="I65" s="3">
        <v>10</v>
      </c>
      <c r="J65" s="16">
        <v>9.3745011030000001</v>
      </c>
      <c r="K65" s="16">
        <v>0</v>
      </c>
      <c r="L65" s="16"/>
      <c r="M65" s="3">
        <v>2.1505834830000001</v>
      </c>
      <c r="N65" s="3">
        <f>K70</f>
        <v>1.794247586</v>
      </c>
      <c r="O65" s="3">
        <f>L70</f>
        <v>1.1140767579999995</v>
      </c>
      <c r="P65" s="3">
        <f>K71</f>
        <v>1.5679926550000001</v>
      </c>
      <c r="Q65" s="3">
        <f>L71</f>
        <v>0.92375182700000025</v>
      </c>
      <c r="T65" s="3">
        <v>-2.129557862</v>
      </c>
      <c r="U65" s="3">
        <v>-1.8467004140000001</v>
      </c>
      <c r="V65" s="3">
        <v>-15.749237620000001</v>
      </c>
      <c r="W65" s="3">
        <v>25.657571409999999</v>
      </c>
      <c r="X65" s="3">
        <v>5.7130116209999997</v>
      </c>
      <c r="Y65" s="3">
        <v>25.259547999999999</v>
      </c>
      <c r="Z65" s="3">
        <v>25.350586620000001</v>
      </c>
      <c r="AA65" s="3">
        <v>0.49249310299999999</v>
      </c>
      <c r="AB65" s="3">
        <v>25.229694139999999</v>
      </c>
      <c r="AC65" s="3">
        <v>25.175044589999999</v>
      </c>
      <c r="AD65" s="3">
        <v>0.323633069</v>
      </c>
      <c r="AE65" s="3">
        <v>25.245217929999999</v>
      </c>
      <c r="AF65" s="3">
        <v>25.181891929999999</v>
      </c>
      <c r="AG65" s="3">
        <v>0</v>
      </c>
      <c r="AH65" s="3">
        <v>1.5526800000000001E-3</v>
      </c>
      <c r="AI65" s="3">
        <v>0.600832967</v>
      </c>
      <c r="AJ65" s="3">
        <v>0.39065482000000001</v>
      </c>
      <c r="AK65" s="3">
        <v>6.9100549889999998</v>
      </c>
      <c r="AL65">
        <v>3</v>
      </c>
      <c r="AM65">
        <v>359</v>
      </c>
      <c r="AN65" s="1">
        <v>42665.886805555558</v>
      </c>
    </row>
    <row r="66" spans="7:40" x14ac:dyDescent="0.25">
      <c r="G66" s="4">
        <v>149.99974750000001</v>
      </c>
      <c r="H66">
        <v>100</v>
      </c>
      <c r="I66" s="3">
        <v>19.828049450000002</v>
      </c>
      <c r="J66" s="16">
        <v>8.8026646900000003</v>
      </c>
      <c r="K66" s="16">
        <v>0.99751599999999996</v>
      </c>
      <c r="L66" s="16">
        <f>$J$65-J66</f>
        <v>0.57183641299999977</v>
      </c>
      <c r="M66" s="3">
        <v>14.91150266</v>
      </c>
      <c r="N66" s="3">
        <f>K72</f>
        <v>2.1638281720000001</v>
      </c>
      <c r="O66" s="3">
        <f>L72</f>
        <v>1.2970036549999993</v>
      </c>
      <c r="P66" s="3">
        <f>K73</f>
        <v>1.902264379</v>
      </c>
      <c r="Q66" s="3">
        <f>L73</f>
        <v>1.1548026199999999</v>
      </c>
      <c r="T66" s="3">
        <v>-1.0098566899999999</v>
      </c>
      <c r="U66" s="3">
        <v>7.208120793</v>
      </c>
      <c r="V66" s="3">
        <v>-15.37213824</v>
      </c>
      <c r="W66" s="3">
        <v>25.643179719999999</v>
      </c>
      <c r="X66" s="3">
        <v>5.7100575170000001</v>
      </c>
      <c r="Y66" s="3">
        <v>25.261658659999998</v>
      </c>
      <c r="Z66" s="3">
        <v>25.35486238</v>
      </c>
      <c r="AA66" s="3">
        <v>0.49235882800000003</v>
      </c>
      <c r="AB66" s="3">
        <v>25.228798999999999</v>
      </c>
      <c r="AC66" s="3">
        <v>25.20708986</v>
      </c>
      <c r="AD66" s="3">
        <v>0.32336248299999998</v>
      </c>
      <c r="AE66" s="3">
        <v>25.238994340000001</v>
      </c>
      <c r="AF66" s="3">
        <v>25.579528759999999</v>
      </c>
      <c r="AG66" s="3">
        <v>7.2322136999999995E-2</v>
      </c>
      <c r="AH66" s="3">
        <v>7.8311432E-2</v>
      </c>
      <c r="AI66" s="3">
        <v>0.60474254900000002</v>
      </c>
      <c r="AJ66" s="3">
        <v>0.149920569</v>
      </c>
      <c r="AK66" s="3">
        <v>6.9374347939999996</v>
      </c>
      <c r="AL66">
        <v>5</v>
      </c>
      <c r="AM66">
        <v>267</v>
      </c>
      <c r="AN66" s="1">
        <v>42665.918055555558</v>
      </c>
    </row>
    <row r="67" spans="7:40" x14ac:dyDescent="0.25">
      <c r="G67" s="4">
        <v>149.99945600000001</v>
      </c>
      <c r="H67">
        <v>150</v>
      </c>
      <c r="I67" s="3">
        <v>11.035309659999999</v>
      </c>
      <c r="J67" s="16">
        <v>8.8361665519999999</v>
      </c>
      <c r="K67" s="16">
        <v>0.87393455200000003</v>
      </c>
      <c r="L67" s="16">
        <f t="shared" ref="L67:L92" si="10">$J$65-J67</f>
        <v>0.53833455100000016</v>
      </c>
      <c r="M67" s="3">
        <v>14.92569724</v>
      </c>
      <c r="N67" s="3">
        <f>K74</f>
        <v>2.582756931</v>
      </c>
      <c r="O67" s="3">
        <f>L74</f>
        <v>1.5541203790000004</v>
      </c>
      <c r="P67" s="3">
        <f>K75</f>
        <v>2.248783655</v>
      </c>
      <c r="Q67" s="3">
        <f>L75</f>
        <v>1.3660468619999993</v>
      </c>
      <c r="T67" s="3">
        <v>-1.2454974139999999</v>
      </c>
      <c r="U67" s="3">
        <v>7.5258346209999996</v>
      </c>
      <c r="V67" s="3">
        <v>-16.115515899999998</v>
      </c>
      <c r="W67" s="3">
        <v>25.64043783</v>
      </c>
      <c r="X67" s="3">
        <v>5.7351003790000004</v>
      </c>
      <c r="Y67" s="3">
        <v>25.259982099999998</v>
      </c>
      <c r="Z67" s="3">
        <v>25.351101969999998</v>
      </c>
      <c r="AA67" s="3">
        <v>0.49329810299999999</v>
      </c>
      <c r="AB67" s="3">
        <v>25.231186309999998</v>
      </c>
      <c r="AC67" s="3">
        <v>25.20177245</v>
      </c>
      <c r="AD67" s="3">
        <v>0.32374886200000003</v>
      </c>
      <c r="AE67" s="3">
        <v>25.243107240000001</v>
      </c>
      <c r="AF67" s="3">
        <v>25.596367449999999</v>
      </c>
      <c r="AG67" s="3">
        <v>4.9078268000000001E-2</v>
      </c>
      <c r="AH67" s="3">
        <v>2.085364E-2</v>
      </c>
      <c r="AI67" s="3">
        <v>0.62195051400000001</v>
      </c>
      <c r="AJ67" s="3">
        <v>6.1019405999999998E-2</v>
      </c>
      <c r="AK67" s="3">
        <v>6.863676302</v>
      </c>
      <c r="AL67">
        <v>7</v>
      </c>
      <c r="AM67">
        <v>196</v>
      </c>
      <c r="AN67" s="1">
        <v>42665.940972222219</v>
      </c>
    </row>
    <row r="68" spans="7:40" x14ac:dyDescent="0.25">
      <c r="G68" s="4">
        <v>149.99985380000001</v>
      </c>
      <c r="H68">
        <v>100</v>
      </c>
      <c r="I68" s="3">
        <v>27.663180449999999</v>
      </c>
      <c r="J68" s="16">
        <v>8.5459636210000003</v>
      </c>
      <c r="K68" s="16">
        <v>1.4010172409999999</v>
      </c>
      <c r="L68" s="16">
        <f t="shared" si="10"/>
        <v>0.82853748199999977</v>
      </c>
      <c r="M68" s="3">
        <v>19.906341619999999</v>
      </c>
      <c r="N68" s="3">
        <f>K76</f>
        <v>2.9794038619999998</v>
      </c>
      <c r="O68" s="3">
        <f>L76</f>
        <v>1.7300676199999998</v>
      </c>
      <c r="P68" s="3">
        <f>K77</f>
        <v>2.6068274140000001</v>
      </c>
      <c r="Q68" s="3">
        <f>L77</f>
        <v>1.6015763100000004</v>
      </c>
      <c r="T68" s="3">
        <v>-0.430985966</v>
      </c>
      <c r="U68" s="3">
        <v>10.64568717</v>
      </c>
      <c r="V68" s="3">
        <v>-17.927301929999999</v>
      </c>
      <c r="W68" s="3">
        <v>25.64531131</v>
      </c>
      <c r="X68" s="3">
        <v>5.7047686210000004</v>
      </c>
      <c r="Y68" s="3">
        <v>25.264415069999998</v>
      </c>
      <c r="Z68" s="3">
        <v>25.350597449999999</v>
      </c>
      <c r="AA68" s="3">
        <v>0.49227475900000001</v>
      </c>
      <c r="AB68" s="3">
        <v>25.227078970000001</v>
      </c>
      <c r="AC68" s="3">
        <v>25.222363720000001</v>
      </c>
      <c r="AD68" s="3">
        <v>0.32338324099999999</v>
      </c>
      <c r="AE68" s="3">
        <v>25.245575970000001</v>
      </c>
      <c r="AF68" s="3">
        <v>25.738876860000001</v>
      </c>
      <c r="AG68" s="3">
        <v>8.7815096999999995E-2</v>
      </c>
      <c r="AH68" s="3">
        <v>3.7083376000000001E-2</v>
      </c>
      <c r="AI68" s="3">
        <v>0.651792924</v>
      </c>
      <c r="AJ68" s="3">
        <v>6.1308665999999998E-2</v>
      </c>
      <c r="AK68" s="3">
        <v>6.5645781870000004</v>
      </c>
      <c r="AL68">
        <v>9</v>
      </c>
      <c r="AM68">
        <v>269</v>
      </c>
      <c r="AN68" s="1">
        <v>42665.972222222219</v>
      </c>
    </row>
    <row r="69" spans="7:40" x14ac:dyDescent="0.25">
      <c r="G69" s="4">
        <v>150.00054040000001</v>
      </c>
      <c r="H69">
        <v>150</v>
      </c>
      <c r="I69" s="3">
        <v>15.38931052</v>
      </c>
      <c r="J69" s="16">
        <v>8.6362707590000003</v>
      </c>
      <c r="K69" s="16">
        <v>1.223109724</v>
      </c>
      <c r="L69" s="16">
        <f t="shared" si="10"/>
        <v>0.73823034399999976</v>
      </c>
      <c r="M69" s="3">
        <v>19.917451310000001</v>
      </c>
      <c r="N69" s="3">
        <f>K78</f>
        <v>3.789014103</v>
      </c>
      <c r="O69" s="3">
        <f>L78</f>
        <v>2.1970426549999997</v>
      </c>
      <c r="P69" s="3">
        <f>K79</f>
        <v>3.3097368970000001</v>
      </c>
      <c r="Q69" s="3">
        <f>L79</f>
        <v>2.0503210000000003</v>
      </c>
      <c r="T69" s="3">
        <v>-0.854408379</v>
      </c>
      <c r="U69" s="3">
        <v>11.17885076</v>
      </c>
      <c r="V69" s="3">
        <v>-14.460617239999999</v>
      </c>
      <c r="W69" s="3">
        <v>25.629641379999999</v>
      </c>
      <c r="X69" s="3">
        <v>5.7435303449999999</v>
      </c>
      <c r="Y69" s="3">
        <v>25.260649409999999</v>
      </c>
      <c r="Z69" s="3">
        <v>25.355383280000002</v>
      </c>
      <c r="AA69" s="3">
        <v>0.49226682799999999</v>
      </c>
      <c r="AB69" s="3">
        <v>25.228022970000001</v>
      </c>
      <c r="AC69" s="3">
        <v>25.210459239999999</v>
      </c>
      <c r="AD69" s="3">
        <v>0.32324320699999998</v>
      </c>
      <c r="AE69" s="3">
        <v>25.24351952</v>
      </c>
      <c r="AF69" s="3">
        <v>25.760741240000002</v>
      </c>
      <c r="AG69" s="3">
        <v>4.4023476999999998E-2</v>
      </c>
      <c r="AH69" s="3">
        <v>2.0985579000000001E-2</v>
      </c>
      <c r="AI69" s="3">
        <v>0.55809849</v>
      </c>
      <c r="AJ69" s="3">
        <v>3.8318921999999998E-2</v>
      </c>
      <c r="AK69" s="3">
        <v>6.9286973830000003</v>
      </c>
      <c r="AL69">
        <v>11</v>
      </c>
      <c r="AM69">
        <v>197</v>
      </c>
      <c r="AN69" s="1">
        <v>42665.995138888888</v>
      </c>
    </row>
    <row r="70" spans="7:40" x14ac:dyDescent="0.25">
      <c r="G70" s="4">
        <v>149.9999321</v>
      </c>
      <c r="H70">
        <v>100</v>
      </c>
      <c r="I70" s="3">
        <v>35.30201769</v>
      </c>
      <c r="J70" s="16">
        <v>8.2604243450000006</v>
      </c>
      <c r="K70" s="16">
        <v>1.794247586</v>
      </c>
      <c r="L70" s="16">
        <f t="shared" si="10"/>
        <v>1.1140767579999995</v>
      </c>
      <c r="M70" s="3">
        <v>24.919104789999999</v>
      </c>
      <c r="N70" s="14">
        <v>12</v>
      </c>
      <c r="O70" s="14">
        <f>N70*$N$72+O72</f>
        <v>6.9473694538849742</v>
      </c>
      <c r="T70" s="3">
        <v>-0.139728517</v>
      </c>
      <c r="U70" s="3">
        <v>14.26778914</v>
      </c>
      <c r="V70" s="3">
        <v>-16.517915760000001</v>
      </c>
      <c r="W70" s="3">
        <v>25.63666186</v>
      </c>
      <c r="X70" s="3">
        <v>5.7735526549999996</v>
      </c>
      <c r="Y70" s="3">
        <v>25.262315170000001</v>
      </c>
      <c r="Z70" s="3">
        <v>25.35196479</v>
      </c>
      <c r="AA70" s="3">
        <v>0.49356369</v>
      </c>
      <c r="AB70" s="3">
        <v>25.228701279999999</v>
      </c>
      <c r="AC70" s="3">
        <v>25.231506549999999</v>
      </c>
      <c r="AD70" s="3">
        <v>0.323256759</v>
      </c>
      <c r="AE70" s="3">
        <v>25.24084466</v>
      </c>
      <c r="AF70" s="3">
        <v>25.894873</v>
      </c>
      <c r="AG70" s="3">
        <v>3.8702331E-2</v>
      </c>
      <c r="AH70" s="3">
        <v>3.2017072000000001E-2</v>
      </c>
      <c r="AI70" s="3">
        <v>0.61178506499999996</v>
      </c>
      <c r="AJ70" s="3">
        <v>5.0116079000000001E-2</v>
      </c>
      <c r="AK70" s="3">
        <v>6.9925973700000004</v>
      </c>
      <c r="AL70">
        <v>13</v>
      </c>
      <c r="AM70">
        <v>269</v>
      </c>
      <c r="AN70" s="1">
        <v>42666.026388888888</v>
      </c>
    </row>
    <row r="71" spans="7:40" x14ac:dyDescent="0.25">
      <c r="G71" s="4">
        <v>149.99942490000001</v>
      </c>
      <c r="H71">
        <v>150</v>
      </c>
      <c r="I71" s="3">
        <v>19.64858731</v>
      </c>
      <c r="J71" s="16">
        <v>8.4507492759999998</v>
      </c>
      <c r="K71" s="16">
        <v>1.5679926550000001</v>
      </c>
      <c r="L71" s="16">
        <f t="shared" si="10"/>
        <v>0.92375182700000025</v>
      </c>
      <c r="M71" s="3">
        <v>24.936767549999999</v>
      </c>
      <c r="N71" s="14">
        <v>0</v>
      </c>
      <c r="O71" s="14">
        <f>N71*$N$72+O72</f>
        <v>3.4915275263355472E-2</v>
      </c>
      <c r="T71" s="3">
        <v>-0.55975279300000003</v>
      </c>
      <c r="U71" s="3">
        <v>14.908178550000001</v>
      </c>
      <c r="V71" s="3">
        <v>-18.075150789999999</v>
      </c>
      <c r="W71" s="3">
        <v>25.633080379999999</v>
      </c>
      <c r="X71" s="3">
        <v>5.7617679309999996</v>
      </c>
      <c r="Y71" s="3">
        <v>25.262760069999999</v>
      </c>
      <c r="Z71" s="3">
        <v>25.348654969999998</v>
      </c>
      <c r="AA71" s="3">
        <v>0.49222100000000002</v>
      </c>
      <c r="AB71" s="3">
        <v>25.230763169999999</v>
      </c>
      <c r="AC71" s="3">
        <v>25.221658380000001</v>
      </c>
      <c r="AD71" s="3">
        <v>0.32316769000000001</v>
      </c>
      <c r="AE71" s="3">
        <v>25.242467000000001</v>
      </c>
      <c r="AF71" s="3">
        <v>25.92561714</v>
      </c>
      <c r="AG71" s="3">
        <v>4.5453108999999998E-2</v>
      </c>
      <c r="AH71" s="3">
        <v>2.1559247E-2</v>
      </c>
      <c r="AI71" s="3">
        <v>0.61189432499999996</v>
      </c>
      <c r="AJ71" s="3">
        <v>3.4102594999999999E-2</v>
      </c>
      <c r="AK71" s="3">
        <v>7.1182653440000001</v>
      </c>
      <c r="AL71">
        <v>15</v>
      </c>
      <c r="AM71">
        <v>197</v>
      </c>
      <c r="AN71" s="1">
        <v>42666.049305555556</v>
      </c>
    </row>
    <row r="72" spans="7:40" x14ac:dyDescent="0.25">
      <c r="G72" s="4">
        <v>150.00074359999999</v>
      </c>
      <c r="H72">
        <v>100</v>
      </c>
      <c r="I72" s="3">
        <v>42.829191100000003</v>
      </c>
      <c r="J72" s="16">
        <v>8.0774974480000008</v>
      </c>
      <c r="K72" s="16">
        <v>2.1638281720000001</v>
      </c>
      <c r="L72" s="16">
        <f t="shared" si="10"/>
        <v>1.2970036549999993</v>
      </c>
      <c r="M72" s="3">
        <v>29.938558690000001</v>
      </c>
      <c r="N72" s="12">
        <f>INDEX(LINEST(O63:O69,N63:N69^{1}),1)</f>
        <v>0.57603784821846826</v>
      </c>
      <c r="O72" s="12">
        <f>INDEX(LINEST(O63:O69,N63:N69^{1}),2)</f>
        <v>3.4915275263355472E-2</v>
      </c>
      <c r="P72" s="20">
        <f>INDEX(LINEST(Q63:Q69,P63:P69^{1}),1)</f>
        <v>0.62459818778641174</v>
      </c>
      <c r="Q72" s="12">
        <f>INDEX(LINEST(Q63:Q69,P63:P69^{1}),2)</f>
        <v>-2.9189191042282792E-2</v>
      </c>
      <c r="R72" s="16"/>
      <c r="S72" s="16"/>
      <c r="T72" s="3">
        <v>0.341873172</v>
      </c>
      <c r="U72" s="3">
        <v>17.70885414</v>
      </c>
      <c r="V72" s="3">
        <v>-16.94046741</v>
      </c>
      <c r="W72" s="3">
        <v>25.637909029999999</v>
      </c>
      <c r="X72" s="3">
        <v>5.7366799999999998</v>
      </c>
      <c r="Y72" s="3">
        <v>25.2662111</v>
      </c>
      <c r="Z72" s="3">
        <v>25.354612759999998</v>
      </c>
      <c r="AA72" s="3">
        <v>0.49292362099999998</v>
      </c>
      <c r="AB72" s="3">
        <v>25.22893466</v>
      </c>
      <c r="AC72" s="3">
        <v>25.24573341</v>
      </c>
      <c r="AD72" s="3">
        <v>0.323384483</v>
      </c>
      <c r="AE72" s="3">
        <v>25.241604169999999</v>
      </c>
      <c r="AF72" s="3">
        <v>26.0486729</v>
      </c>
      <c r="AG72" s="3">
        <v>3.6810101999999997E-2</v>
      </c>
      <c r="AH72" s="3">
        <v>2.943053E-2</v>
      </c>
      <c r="AI72" s="3">
        <v>2.03174184</v>
      </c>
      <c r="AJ72" s="3">
        <v>3.9434797000000001E-2</v>
      </c>
      <c r="AK72" s="3">
        <v>7.2373118999999999</v>
      </c>
      <c r="AL72">
        <v>17</v>
      </c>
      <c r="AM72">
        <v>269</v>
      </c>
      <c r="AN72" s="1">
        <v>42666.080555555556</v>
      </c>
    </row>
    <row r="73" spans="7:40" x14ac:dyDescent="0.25">
      <c r="G73" s="4">
        <v>149.99922979999999</v>
      </c>
      <c r="H73">
        <v>150</v>
      </c>
      <c r="I73" s="3">
        <v>23.756537900000001</v>
      </c>
      <c r="J73" s="16">
        <v>8.2196984830000002</v>
      </c>
      <c r="K73" s="16">
        <v>1.902264379</v>
      </c>
      <c r="L73" s="16">
        <f t="shared" si="10"/>
        <v>1.1548026199999999</v>
      </c>
      <c r="M73" s="3">
        <v>29.9613361</v>
      </c>
      <c r="N73" s="3">
        <v>6</v>
      </c>
      <c r="O73" s="3">
        <f>N73*N72+O72</f>
        <v>3.491142364574165</v>
      </c>
      <c r="T73" s="3">
        <v>0.10287300000000001</v>
      </c>
      <c r="U73" s="3">
        <v>18.456787760000001</v>
      </c>
      <c r="V73" s="3">
        <v>-17.181733099999999</v>
      </c>
      <c r="W73" s="3">
        <v>25.636225970000002</v>
      </c>
      <c r="X73" s="3">
        <v>5.7279719309999999</v>
      </c>
      <c r="Y73" s="3">
        <v>25.265028170000001</v>
      </c>
      <c r="Z73" s="3">
        <v>25.353174790000001</v>
      </c>
      <c r="AA73" s="3">
        <v>0.49274882800000003</v>
      </c>
      <c r="AB73" s="3">
        <v>25.22749662</v>
      </c>
      <c r="AC73" s="3">
        <v>25.237686660000001</v>
      </c>
      <c r="AD73" s="3">
        <v>0.32269462100000001</v>
      </c>
      <c r="AE73" s="3">
        <v>25.242065480000001</v>
      </c>
      <c r="AF73" s="3">
        <v>26.084688589999999</v>
      </c>
      <c r="AG73" s="3">
        <v>4.7027771000000003E-2</v>
      </c>
      <c r="AH73" s="3">
        <v>2.1704899E-2</v>
      </c>
      <c r="AI73" s="3">
        <v>0.66544731700000004</v>
      </c>
      <c r="AJ73" s="3">
        <v>2.9903405000000001E-2</v>
      </c>
      <c r="AK73" s="3">
        <v>7.3596700320000004</v>
      </c>
      <c r="AL73">
        <v>19</v>
      </c>
      <c r="AM73">
        <v>196</v>
      </c>
      <c r="AN73" s="1">
        <v>42666.103472222225</v>
      </c>
    </row>
    <row r="74" spans="7:40" x14ac:dyDescent="0.25">
      <c r="G74" s="4">
        <v>150.00013509999999</v>
      </c>
      <c r="H74">
        <v>100</v>
      </c>
      <c r="I74" s="3">
        <v>50.501511379999997</v>
      </c>
      <c r="J74" s="16">
        <v>7.8203807239999996</v>
      </c>
      <c r="K74" s="16">
        <v>2.582756931</v>
      </c>
      <c r="L74" s="16">
        <f t="shared" si="10"/>
        <v>1.5541203790000004</v>
      </c>
      <c r="M74" s="3">
        <v>34.98495793</v>
      </c>
      <c r="N74" s="5" t="s">
        <v>38</v>
      </c>
      <c r="O74" s="5">
        <f>(O73-F5)/N73+1</f>
        <v>1.1656788473214086</v>
      </c>
      <c r="T74" s="3">
        <v>0.98315068999999999</v>
      </c>
      <c r="U74" s="3">
        <v>20.950197620000001</v>
      </c>
      <c r="V74" s="3">
        <v>-15.423759479999999</v>
      </c>
      <c r="W74" s="3">
        <v>25.636463719999998</v>
      </c>
      <c r="X74" s="3">
        <v>5.7766570340000003</v>
      </c>
      <c r="Y74" s="3">
        <v>25.259336279999999</v>
      </c>
      <c r="Z74" s="3">
        <v>25.351688070000002</v>
      </c>
      <c r="AA74" s="3">
        <v>0.49288817200000001</v>
      </c>
      <c r="AB74" s="3">
        <v>25.228581930000001</v>
      </c>
      <c r="AC74" s="3">
        <v>25.264284790000001</v>
      </c>
      <c r="AD74" s="3">
        <v>0.32280434499999999</v>
      </c>
      <c r="AE74" s="3">
        <v>25.246373720000001</v>
      </c>
      <c r="AF74" s="3">
        <v>26.199679410000002</v>
      </c>
      <c r="AG74" s="3">
        <v>3.5487808000000003E-2</v>
      </c>
      <c r="AH74" s="3">
        <v>2.7911884000000001E-2</v>
      </c>
      <c r="AI74" s="3">
        <v>0.84414252999999995</v>
      </c>
      <c r="AJ74" s="3">
        <v>3.8440069E-2</v>
      </c>
      <c r="AK74" s="3">
        <v>6.6221538510000002</v>
      </c>
      <c r="AL74">
        <v>21</v>
      </c>
      <c r="AM74">
        <v>268</v>
      </c>
      <c r="AN74" s="1">
        <v>42666.134722222225</v>
      </c>
    </row>
    <row r="75" spans="7:40" x14ac:dyDescent="0.25">
      <c r="G75" s="4">
        <v>150.00024199999999</v>
      </c>
      <c r="H75">
        <v>150</v>
      </c>
      <c r="I75" s="3">
        <v>28.006472209999998</v>
      </c>
      <c r="J75" s="16">
        <v>8.0084542410000008</v>
      </c>
      <c r="K75" s="16">
        <v>2.248783655</v>
      </c>
      <c r="L75" s="16">
        <f t="shared" si="10"/>
        <v>1.3660468619999993</v>
      </c>
      <c r="M75" s="3">
        <v>35.000228100000001</v>
      </c>
      <c r="T75" s="3">
        <v>0.13096772400000001</v>
      </c>
      <c r="U75" s="3">
        <v>21.962372720000001</v>
      </c>
      <c r="V75" s="3">
        <v>-14.35357372</v>
      </c>
      <c r="W75" s="3">
        <v>25.640154859999999</v>
      </c>
      <c r="X75" s="3">
        <v>5.7554447590000004</v>
      </c>
      <c r="Y75" s="3">
        <v>25.261333069999999</v>
      </c>
      <c r="Z75" s="3">
        <v>25.356354589999999</v>
      </c>
      <c r="AA75" s="3">
        <v>0.49283334499999998</v>
      </c>
      <c r="AB75" s="3">
        <v>25.233270000000001</v>
      </c>
      <c r="AC75" s="3">
        <v>25.24451797</v>
      </c>
      <c r="AD75" s="3">
        <v>0.32252720699999998</v>
      </c>
      <c r="AE75" s="3">
        <v>25.242808830000001</v>
      </c>
      <c r="AF75" s="3">
        <v>26.241211100000001</v>
      </c>
      <c r="AG75" s="3">
        <v>4.1294002000000003E-2</v>
      </c>
      <c r="AH75" s="3">
        <v>2.0732947000000002E-2</v>
      </c>
      <c r="AI75" s="3">
        <v>1.942104372</v>
      </c>
      <c r="AJ75" s="3">
        <v>2.7938553000000001E-2</v>
      </c>
      <c r="AK75" s="3">
        <v>6.8911534269999999</v>
      </c>
      <c r="AL75">
        <v>23</v>
      </c>
      <c r="AM75">
        <v>197</v>
      </c>
      <c r="AN75" s="1">
        <v>42666.157638888886</v>
      </c>
    </row>
    <row r="76" spans="7:40" x14ac:dyDescent="0.25">
      <c r="G76" s="4">
        <v>150.00049509999999</v>
      </c>
      <c r="H76">
        <v>100</v>
      </c>
      <c r="I76" s="3">
        <v>58.066780000000001</v>
      </c>
      <c r="J76" s="16">
        <v>7.6444334830000003</v>
      </c>
      <c r="K76" s="16">
        <v>2.9794038619999998</v>
      </c>
      <c r="L76" s="16">
        <f t="shared" si="10"/>
        <v>1.7300676199999998</v>
      </c>
      <c r="M76" s="3">
        <v>40.023945140000002</v>
      </c>
      <c r="T76" s="3">
        <v>1.2959658970000001</v>
      </c>
      <c r="U76" s="3">
        <v>24.426575100000001</v>
      </c>
      <c r="V76" s="3">
        <v>-17.452402589999998</v>
      </c>
      <c r="W76" s="3">
        <v>25.635862339999999</v>
      </c>
      <c r="X76" s="3">
        <v>5.7271900340000004</v>
      </c>
      <c r="Y76" s="3">
        <v>25.267540409999999</v>
      </c>
      <c r="Z76" s="3">
        <v>25.355323550000001</v>
      </c>
      <c r="AA76" s="3">
        <v>0.492158759</v>
      </c>
      <c r="AB76" s="3">
        <v>25.224127169999999</v>
      </c>
      <c r="AC76" s="3">
        <v>25.26953717</v>
      </c>
      <c r="AD76" s="3">
        <v>0.32295313799999997</v>
      </c>
      <c r="AE76" s="3">
        <v>25.245982860000002</v>
      </c>
      <c r="AF76" s="3">
        <v>26.353629000000002</v>
      </c>
      <c r="AG76" s="3">
        <v>3.3721387999999998E-2</v>
      </c>
      <c r="AH76" s="3">
        <v>2.6099368000000001E-2</v>
      </c>
      <c r="AI76" s="3">
        <v>0.53138726700000005</v>
      </c>
      <c r="AJ76" s="3">
        <v>3.3116370999999999E-2</v>
      </c>
      <c r="AK76" s="3">
        <v>6.5145040009999997</v>
      </c>
      <c r="AL76">
        <v>25</v>
      </c>
      <c r="AM76">
        <v>269</v>
      </c>
      <c r="AN76" s="1">
        <v>42666.189583333333</v>
      </c>
    </row>
    <row r="77" spans="7:40" x14ac:dyDescent="0.25">
      <c r="G77" s="4">
        <v>150.00059239999999</v>
      </c>
      <c r="H77">
        <v>150</v>
      </c>
      <c r="I77" s="3">
        <v>32.325191930000003</v>
      </c>
      <c r="J77" s="16">
        <v>7.7729247929999996</v>
      </c>
      <c r="K77" s="16">
        <v>2.6068274140000001</v>
      </c>
      <c r="L77" s="16">
        <f t="shared" si="10"/>
        <v>1.6015763100000004</v>
      </c>
      <c r="M77" s="3">
        <v>40.043019379999997</v>
      </c>
      <c r="T77" s="3">
        <v>0.70624517200000003</v>
      </c>
      <c r="U77" s="3">
        <v>25.770381969999999</v>
      </c>
      <c r="V77" s="3">
        <v>-16.384883689999999</v>
      </c>
      <c r="W77" s="3">
        <v>25.634231029999999</v>
      </c>
      <c r="X77" s="3">
        <v>5.7089327589999996</v>
      </c>
      <c r="Y77" s="3">
        <v>25.26242366</v>
      </c>
      <c r="Z77" s="3">
        <v>25.35274076</v>
      </c>
      <c r="AA77" s="3">
        <v>0.49208286200000001</v>
      </c>
      <c r="AB77" s="3">
        <v>25.22946645</v>
      </c>
      <c r="AC77" s="3">
        <v>25.25722021</v>
      </c>
      <c r="AD77" s="3">
        <v>0.32319893100000002</v>
      </c>
      <c r="AE77" s="3">
        <v>25.242656830000001</v>
      </c>
      <c r="AF77" s="3">
        <v>26.409274929999999</v>
      </c>
      <c r="AG77" s="3">
        <v>4.0251250000000002E-2</v>
      </c>
      <c r="AH77" s="3">
        <v>2.0468888000000001E-2</v>
      </c>
      <c r="AI77" s="3">
        <v>0.83351457299999998</v>
      </c>
      <c r="AJ77" s="3">
        <v>2.4455034E-2</v>
      </c>
      <c r="AK77" s="3">
        <v>6.8228606349999996</v>
      </c>
      <c r="AL77">
        <v>27</v>
      </c>
      <c r="AM77">
        <v>194</v>
      </c>
      <c r="AN77" s="1">
        <v>42666.211805555555</v>
      </c>
    </row>
    <row r="78" spans="7:40" x14ac:dyDescent="0.25">
      <c r="G78" s="4">
        <v>149.99995050000001</v>
      </c>
      <c r="H78">
        <v>100</v>
      </c>
      <c r="I78" s="3">
        <v>73.209219239999996</v>
      </c>
      <c r="J78" s="16">
        <v>7.1774584480000003</v>
      </c>
      <c r="K78" s="16">
        <v>3.789014103</v>
      </c>
      <c r="L78" s="16">
        <f t="shared" si="10"/>
        <v>2.1970426549999997</v>
      </c>
      <c r="M78" s="3">
        <v>50.093192029999997</v>
      </c>
      <c r="T78" s="3">
        <v>2.1585416899999998</v>
      </c>
      <c r="U78" s="3">
        <v>31.42757117</v>
      </c>
      <c r="V78" s="3">
        <v>-17.5489341</v>
      </c>
      <c r="W78" s="3">
        <v>25.655266480000002</v>
      </c>
      <c r="X78" s="3">
        <v>5.8497736209999998</v>
      </c>
      <c r="Y78" s="3">
        <v>25.265109760000001</v>
      </c>
      <c r="Z78" s="3">
        <v>25.353164069999998</v>
      </c>
      <c r="AA78" s="3">
        <v>0.49193869000000001</v>
      </c>
      <c r="AB78" s="3">
        <v>25.225717029999998</v>
      </c>
      <c r="AC78" s="3">
        <v>25.295999999999999</v>
      </c>
      <c r="AD78" s="3">
        <v>0.32301369000000002</v>
      </c>
      <c r="AE78" s="3">
        <v>25.245565070000001</v>
      </c>
      <c r="AF78" s="3">
        <v>26.664697830000001</v>
      </c>
      <c r="AG78" s="3">
        <v>4.1057081000000002E-2</v>
      </c>
      <c r="AH78" s="3">
        <v>3.3482219000000001E-2</v>
      </c>
      <c r="AI78" s="3">
        <v>0.30603046</v>
      </c>
      <c r="AJ78" s="3">
        <v>3.8218559999999999E-2</v>
      </c>
      <c r="AK78" s="3">
        <v>6.5641828689999997</v>
      </c>
      <c r="AL78">
        <v>29</v>
      </c>
      <c r="AM78">
        <v>268</v>
      </c>
      <c r="AN78" s="1">
        <v>42666.243055555555</v>
      </c>
    </row>
    <row r="79" spans="7:40" x14ac:dyDescent="0.25">
      <c r="G79" s="4">
        <v>149.9993791</v>
      </c>
      <c r="H79">
        <v>150</v>
      </c>
      <c r="I79" s="3">
        <v>40.831655929999997</v>
      </c>
      <c r="J79" s="16">
        <v>7.3241801029999998</v>
      </c>
      <c r="K79" s="16">
        <v>3.3097368970000001</v>
      </c>
      <c r="L79" s="16">
        <f t="shared" si="10"/>
        <v>2.0503210000000003</v>
      </c>
      <c r="M79" s="3">
        <v>50.119172310000003</v>
      </c>
      <c r="T79" s="3">
        <v>1.351651586</v>
      </c>
      <c r="U79" s="3">
        <v>32.974746760000002</v>
      </c>
      <c r="V79" s="3">
        <v>-13.8997349</v>
      </c>
      <c r="W79" s="3">
        <v>25.672665970000001</v>
      </c>
      <c r="X79" s="3">
        <v>5.786707034</v>
      </c>
      <c r="Y79" s="3">
        <v>25.26061679</v>
      </c>
      <c r="Z79" s="3">
        <v>25.356777860000001</v>
      </c>
      <c r="AA79" s="3">
        <v>0.49181079300000002</v>
      </c>
      <c r="AB79" s="3">
        <v>25.22984069</v>
      </c>
      <c r="AC79" s="3">
        <v>25.276129789999999</v>
      </c>
      <c r="AD79" s="3">
        <v>0.32268917200000002</v>
      </c>
      <c r="AE79" s="3">
        <v>25.242662240000001</v>
      </c>
      <c r="AF79" s="3">
        <v>26.732481379999999</v>
      </c>
      <c r="AG79" s="3">
        <v>3.8319976999999998E-2</v>
      </c>
      <c r="AH79" s="3">
        <v>1.9951173999999999E-2</v>
      </c>
      <c r="AI79" s="3">
        <v>0.41019388800000001</v>
      </c>
      <c r="AJ79" s="3">
        <v>2.0384490000000002E-2</v>
      </c>
      <c r="AK79" s="3">
        <v>7.2573016810000004</v>
      </c>
      <c r="AL79">
        <v>31</v>
      </c>
      <c r="AM79">
        <v>197</v>
      </c>
      <c r="AN79" s="1">
        <v>42666.265972222223</v>
      </c>
    </row>
    <row r="80" spans="7:40" x14ac:dyDescent="0.25">
      <c r="G80" s="4">
        <v>149.9998952</v>
      </c>
      <c r="H80">
        <v>300</v>
      </c>
      <c r="I80" s="3">
        <v>17.116299000000001</v>
      </c>
      <c r="J80" s="16">
        <v>7.6667754830000003</v>
      </c>
      <c r="K80" s="16">
        <v>2.7612712070000001</v>
      </c>
      <c r="L80" s="16">
        <f t="shared" si="10"/>
        <v>1.7077256199999997</v>
      </c>
      <c r="M80" s="3">
        <v>50.142568140000002</v>
      </c>
      <c r="N80" s="16"/>
      <c r="O80" s="16"/>
      <c r="P80" s="16"/>
      <c r="Q80" s="16"/>
      <c r="R80" s="16"/>
      <c r="S80" s="16"/>
      <c r="T80" s="3">
        <v>1.1770312759999999</v>
      </c>
      <c r="U80" s="3">
        <v>33.81949324</v>
      </c>
      <c r="V80" s="3">
        <v>-15.02801438</v>
      </c>
      <c r="W80" s="3">
        <v>25.66773641</v>
      </c>
      <c r="X80" s="3">
        <v>5.7433064829999996</v>
      </c>
      <c r="Y80" s="3">
        <v>25.26208183</v>
      </c>
      <c r="Z80" s="3">
        <v>25.354965549999999</v>
      </c>
      <c r="AA80" s="3">
        <v>0.49271541400000002</v>
      </c>
      <c r="AB80" s="3">
        <v>25.227572689999999</v>
      </c>
      <c r="AC80" s="3">
        <v>25.269135760000001</v>
      </c>
      <c r="AD80" s="3">
        <v>0.32306099999999999</v>
      </c>
      <c r="AE80" s="3">
        <v>25.246308519999999</v>
      </c>
      <c r="AF80" s="3">
        <v>26.772467070000001</v>
      </c>
      <c r="AG80" s="3">
        <v>6.0772906000000002E-2</v>
      </c>
      <c r="AH80" s="3">
        <v>3.2149275999999997E-2</v>
      </c>
      <c r="AI80" s="3">
        <v>0.59605022200000002</v>
      </c>
      <c r="AJ80" s="3">
        <v>3.2065071000000001E-2</v>
      </c>
      <c r="AK80" s="3">
        <v>7.7162345779999999</v>
      </c>
      <c r="AL80">
        <v>33</v>
      </c>
      <c r="AM80">
        <v>197</v>
      </c>
      <c r="AN80" s="1">
        <v>42666.288888888892</v>
      </c>
    </row>
    <row r="81" spans="7:40" x14ac:dyDescent="0.25">
      <c r="G81" s="4">
        <v>149.999617</v>
      </c>
      <c r="H81">
        <v>100</v>
      </c>
      <c r="I81" s="3">
        <v>80.870054830000001</v>
      </c>
      <c r="J81" s="16">
        <v>6.9341993789999998</v>
      </c>
      <c r="K81" s="16">
        <v>4.1867016550000002</v>
      </c>
      <c r="L81" s="16">
        <f t="shared" si="10"/>
        <v>2.4403017240000002</v>
      </c>
      <c r="M81" s="3">
        <v>55.202596829999997</v>
      </c>
      <c r="T81" s="3">
        <v>2.509255966</v>
      </c>
      <c r="U81" s="3">
        <v>34.753384859999997</v>
      </c>
      <c r="V81" s="3">
        <v>-16.648070659999998</v>
      </c>
      <c r="W81" s="3">
        <v>25.68999097</v>
      </c>
      <c r="X81" s="3">
        <v>5.8290868969999998</v>
      </c>
      <c r="Y81" s="3">
        <v>25.264800279999999</v>
      </c>
      <c r="Z81" s="3">
        <v>25.354547620000002</v>
      </c>
      <c r="AA81" s="3">
        <v>0.49228413799999998</v>
      </c>
      <c r="AB81" s="3">
        <v>25.232021970000002</v>
      </c>
      <c r="AC81" s="3">
        <v>25.312310830000001</v>
      </c>
      <c r="AD81" s="3">
        <v>0.32206431000000002</v>
      </c>
      <c r="AE81" s="3">
        <v>25.249043310000001</v>
      </c>
      <c r="AF81" s="3">
        <v>26.82080221</v>
      </c>
      <c r="AG81" s="3">
        <v>6.8931129999999993E-2</v>
      </c>
      <c r="AH81" s="3">
        <v>4.9109676999999997E-2</v>
      </c>
      <c r="AI81" s="3">
        <v>0.28898092199999997</v>
      </c>
      <c r="AJ81" s="3">
        <v>4.871528E-2</v>
      </c>
      <c r="AK81" s="3">
        <v>7.7276207149999996</v>
      </c>
      <c r="AL81">
        <v>35</v>
      </c>
      <c r="AM81">
        <v>269</v>
      </c>
      <c r="AN81" s="1">
        <v>42666.320138888892</v>
      </c>
    </row>
    <row r="82" spans="7:40" x14ac:dyDescent="0.25">
      <c r="G82" s="4">
        <v>150.000091</v>
      </c>
      <c r="H82">
        <v>150</v>
      </c>
      <c r="I82" s="3">
        <v>44.924815240000001</v>
      </c>
      <c r="J82" s="16">
        <v>7.139465414</v>
      </c>
      <c r="K82" s="16">
        <v>3.6659144480000001</v>
      </c>
      <c r="L82" s="16">
        <f t="shared" si="10"/>
        <v>2.235035689</v>
      </c>
      <c r="M82" s="3">
        <v>55.20453466</v>
      </c>
      <c r="T82" s="3">
        <v>1.9084351719999999</v>
      </c>
      <c r="U82" s="3">
        <v>36.454818930000002</v>
      </c>
      <c r="V82" s="3">
        <v>-13.44892862</v>
      </c>
      <c r="W82" s="3">
        <v>25.706807550000001</v>
      </c>
      <c r="X82" s="3">
        <v>5.7381181379999999</v>
      </c>
      <c r="Y82" s="3">
        <v>25.259781239999999</v>
      </c>
      <c r="Z82" s="3">
        <v>25.357553790000001</v>
      </c>
      <c r="AA82" s="3">
        <v>0.49210086199999997</v>
      </c>
      <c r="AB82" s="3">
        <v>25.228788099999999</v>
      </c>
      <c r="AC82" s="3">
        <v>25.292185549999999</v>
      </c>
      <c r="AD82" s="3">
        <v>0.32296358600000002</v>
      </c>
      <c r="AE82" s="3">
        <v>25.243329689999999</v>
      </c>
      <c r="AF82" s="3">
        <v>26.887372790000001</v>
      </c>
      <c r="AG82" s="3">
        <v>3.6250216000000002E-2</v>
      </c>
      <c r="AH82" s="3">
        <v>1.9948202000000002E-2</v>
      </c>
      <c r="AI82" s="3">
        <v>0.33115123299999999</v>
      </c>
      <c r="AJ82" s="3">
        <v>2.0354952999999999E-2</v>
      </c>
      <c r="AK82" s="3">
        <v>7.0329712649999996</v>
      </c>
      <c r="AL82">
        <v>37</v>
      </c>
      <c r="AM82">
        <v>197</v>
      </c>
      <c r="AN82" s="1">
        <v>42666.343055555553</v>
      </c>
    </row>
    <row r="83" spans="7:40" x14ac:dyDescent="0.25">
      <c r="G83" s="4">
        <v>149.9993523</v>
      </c>
      <c r="H83">
        <v>300</v>
      </c>
      <c r="I83" s="3">
        <v>18.822410340000001</v>
      </c>
      <c r="J83" s="16">
        <v>7.4930095520000002</v>
      </c>
      <c r="K83" s="16">
        <v>3.0612975859999998</v>
      </c>
      <c r="L83" s="16">
        <f t="shared" si="10"/>
        <v>1.8814915509999999</v>
      </c>
      <c r="M83" s="3">
        <v>55.243580100000003</v>
      </c>
      <c r="T83" s="3">
        <v>1.4271172409999999</v>
      </c>
      <c r="U83" s="3">
        <v>37.541643860000001</v>
      </c>
      <c r="V83" s="3">
        <v>-13.08892193</v>
      </c>
      <c r="W83" s="3">
        <v>25.691649829999999</v>
      </c>
      <c r="X83" s="3">
        <v>5.8138585520000001</v>
      </c>
      <c r="Y83" s="3">
        <v>25.26079597</v>
      </c>
      <c r="Z83" s="3">
        <v>25.359751339999999</v>
      </c>
      <c r="AA83" s="3">
        <v>0.49293951699999999</v>
      </c>
      <c r="AB83" s="3">
        <v>25.229314519999999</v>
      </c>
      <c r="AC83" s="3">
        <v>25.278614999999999</v>
      </c>
      <c r="AD83" s="3">
        <v>0.32323020699999999</v>
      </c>
      <c r="AE83" s="3">
        <v>25.244230340000001</v>
      </c>
      <c r="AF83" s="3">
        <v>26.935145139999999</v>
      </c>
      <c r="AG83" s="3">
        <v>0.23880420999999999</v>
      </c>
      <c r="AH83" s="3">
        <v>3.2263201999999998E-2</v>
      </c>
      <c r="AI83" s="3">
        <v>0.41975153799999998</v>
      </c>
      <c r="AJ83" s="3">
        <v>3.1717658000000003E-2</v>
      </c>
      <c r="AK83" s="3">
        <v>7.5563662210000002</v>
      </c>
      <c r="AL83">
        <v>39</v>
      </c>
      <c r="AM83">
        <v>197</v>
      </c>
      <c r="AN83" s="1">
        <v>42666.365972222222</v>
      </c>
    </row>
    <row r="84" spans="7:40" x14ac:dyDescent="0.25">
      <c r="G84" s="4">
        <v>149.99967799999999</v>
      </c>
      <c r="H84">
        <v>100</v>
      </c>
      <c r="I84" s="3">
        <v>88.235293999999996</v>
      </c>
      <c r="J84" s="16">
        <v>6.725989931</v>
      </c>
      <c r="K84" s="16">
        <v>4.5845726549999997</v>
      </c>
      <c r="L84" s="16">
        <f t="shared" si="10"/>
        <v>2.6485111720000001</v>
      </c>
      <c r="M84" s="3">
        <v>60.312388519999999</v>
      </c>
      <c r="T84" s="3">
        <v>3.1045603100000001</v>
      </c>
      <c r="U84" s="3">
        <v>38.346261859999998</v>
      </c>
      <c r="V84" s="3">
        <v>-15.77194379</v>
      </c>
      <c r="W84" s="3">
        <v>25.73709341</v>
      </c>
      <c r="X84" s="3">
        <v>5.7726911029999997</v>
      </c>
      <c r="Y84" s="3">
        <v>25.269010860000002</v>
      </c>
      <c r="Z84" s="3">
        <v>25.36023969</v>
      </c>
      <c r="AA84" s="3">
        <v>0.49238272399999999</v>
      </c>
      <c r="AB84" s="3">
        <v>25.22882062</v>
      </c>
      <c r="AC84" s="3">
        <v>25.327791449999999</v>
      </c>
      <c r="AD84" s="3">
        <v>0.32319989700000001</v>
      </c>
      <c r="AE84" s="3">
        <v>25.245945070000001</v>
      </c>
      <c r="AF84" s="3">
        <v>26.972793450000001</v>
      </c>
      <c r="AG84" s="3">
        <v>0.111884949</v>
      </c>
      <c r="AH84" s="3">
        <v>4.8565748999999998E-2</v>
      </c>
      <c r="AI84" s="3">
        <v>0.24040694500000001</v>
      </c>
      <c r="AJ84" s="3">
        <v>4.7230341000000002E-2</v>
      </c>
      <c r="AK84" s="3">
        <v>7.3442907249999996</v>
      </c>
      <c r="AL84">
        <v>41</v>
      </c>
      <c r="AM84">
        <v>269</v>
      </c>
      <c r="AN84" s="1">
        <v>42666.397222222222</v>
      </c>
    </row>
    <row r="85" spans="7:40" x14ac:dyDescent="0.25">
      <c r="G85" s="4">
        <v>149.9998143</v>
      </c>
      <c r="H85">
        <v>150</v>
      </c>
      <c r="I85" s="3">
        <v>49.056927719999997</v>
      </c>
      <c r="J85" s="16">
        <v>6.9047574479999998</v>
      </c>
      <c r="K85" s="16">
        <v>4.0326414829999999</v>
      </c>
      <c r="L85" s="16">
        <f t="shared" si="10"/>
        <v>2.4697436550000003</v>
      </c>
      <c r="M85" s="3">
        <v>60.337607239999997</v>
      </c>
      <c r="T85" s="3">
        <v>2.3514499999999998</v>
      </c>
      <c r="U85" s="3">
        <v>40.10461162</v>
      </c>
      <c r="V85" s="3">
        <v>-14.8890709</v>
      </c>
      <c r="W85" s="3">
        <v>25.73565331</v>
      </c>
      <c r="X85" s="3">
        <v>5.7613346209999996</v>
      </c>
      <c r="Y85" s="3">
        <v>25.265961409999999</v>
      </c>
      <c r="Z85" s="3">
        <v>25.359984659999999</v>
      </c>
      <c r="AA85" s="3">
        <v>0.49238717199999998</v>
      </c>
      <c r="AB85" s="3">
        <v>25.2306709</v>
      </c>
      <c r="AC85" s="3">
        <v>25.306494000000001</v>
      </c>
      <c r="AD85" s="3">
        <v>0.323165172</v>
      </c>
      <c r="AE85" s="3">
        <v>25.247784410000001</v>
      </c>
      <c r="AF85" s="3">
        <v>27.053085790000001</v>
      </c>
      <c r="AG85" s="3">
        <v>5.5073245E-2</v>
      </c>
      <c r="AH85" s="3">
        <v>2.1637442999999999E-2</v>
      </c>
      <c r="AI85" s="3">
        <v>0.28973567900000002</v>
      </c>
      <c r="AJ85" s="3">
        <v>2.1398008E-2</v>
      </c>
      <c r="AK85" s="3">
        <v>6.9105260370000003</v>
      </c>
      <c r="AL85">
        <v>43</v>
      </c>
      <c r="AM85">
        <v>197</v>
      </c>
      <c r="AN85" s="1">
        <v>42666.420138888891</v>
      </c>
    </row>
    <row r="86" spans="7:40" x14ac:dyDescent="0.25">
      <c r="G86" s="4">
        <v>149.99942490000001</v>
      </c>
      <c r="H86">
        <v>300</v>
      </c>
      <c r="I86" s="3">
        <v>20.540911000000001</v>
      </c>
      <c r="J86" s="16">
        <v>7.3125875169999999</v>
      </c>
      <c r="K86" s="16">
        <v>3.3337342759999999</v>
      </c>
      <c r="L86" s="16">
        <f t="shared" si="10"/>
        <v>2.0619135860000002</v>
      </c>
      <c r="M86" s="3">
        <v>60.353509930000001</v>
      </c>
      <c r="T86" s="3">
        <v>1.414894069</v>
      </c>
      <c r="U86" s="3">
        <v>41.019059380000002</v>
      </c>
      <c r="V86" s="3">
        <v>-15.123621999999999</v>
      </c>
      <c r="W86" s="3">
        <v>25.751117829999998</v>
      </c>
      <c r="X86" s="3">
        <v>5.6944138620000002</v>
      </c>
      <c r="Y86" s="3">
        <v>25.26509879</v>
      </c>
      <c r="Z86" s="3">
        <v>25.357987860000001</v>
      </c>
      <c r="AA86" s="3">
        <v>0.49283420700000002</v>
      </c>
      <c r="AB86" s="3">
        <v>25.236606900000002</v>
      </c>
      <c r="AC86" s="3">
        <v>25.284789759999999</v>
      </c>
      <c r="AD86" s="3">
        <v>0.32333620699999999</v>
      </c>
      <c r="AE86" s="3">
        <v>25.24779521</v>
      </c>
      <c r="AF86" s="3">
        <v>27.093037209999999</v>
      </c>
      <c r="AG86" s="3">
        <v>0.209660611</v>
      </c>
      <c r="AH86" s="3">
        <v>3.2400206000000001E-2</v>
      </c>
      <c r="AI86" s="3">
        <v>0.40913502899999998</v>
      </c>
      <c r="AJ86" s="3">
        <v>3.2799953999999999E-2</v>
      </c>
      <c r="AK86" s="3">
        <v>6.6051570740000001</v>
      </c>
      <c r="AL86">
        <v>45</v>
      </c>
      <c r="AM86">
        <v>197</v>
      </c>
      <c r="AN86" s="1">
        <v>42666.443055555559</v>
      </c>
    </row>
    <row r="87" spans="7:40" x14ac:dyDescent="0.25">
      <c r="G87" s="4">
        <v>150.0004836</v>
      </c>
      <c r="H87">
        <v>100</v>
      </c>
      <c r="I87" s="3">
        <v>95.749487790000003</v>
      </c>
      <c r="J87" s="16">
        <v>6.4102447930000004</v>
      </c>
      <c r="K87" s="16">
        <v>4.987257241</v>
      </c>
      <c r="L87" s="16">
        <f t="shared" si="10"/>
        <v>2.9642563099999997</v>
      </c>
      <c r="M87" s="3">
        <v>65.414948140000007</v>
      </c>
      <c r="T87" s="3">
        <v>3.8056465519999998</v>
      </c>
      <c r="U87" s="3">
        <v>41.862097970000001</v>
      </c>
      <c r="V87" s="3">
        <v>-15.64965055</v>
      </c>
      <c r="W87" s="3">
        <v>25.779270929999999</v>
      </c>
      <c r="X87" s="3">
        <v>5.71061569</v>
      </c>
      <c r="Y87" s="3">
        <v>25.272597480000002</v>
      </c>
      <c r="Z87" s="3">
        <v>25.363582170000001</v>
      </c>
      <c r="AA87" s="3">
        <v>0.49271493100000002</v>
      </c>
      <c r="AB87" s="3">
        <v>25.233090969999999</v>
      </c>
      <c r="AC87" s="3">
        <v>25.351210550000001</v>
      </c>
      <c r="AD87" s="3">
        <v>0.32320855199999998</v>
      </c>
      <c r="AE87" s="3">
        <v>25.253606340000001</v>
      </c>
      <c r="AF87" s="3">
        <v>27.13667014</v>
      </c>
      <c r="AG87" s="3">
        <v>8.2332007999999998E-2</v>
      </c>
      <c r="AH87" s="3">
        <v>4.8386626000000002E-2</v>
      </c>
      <c r="AI87" s="3">
        <v>0.22639633100000001</v>
      </c>
      <c r="AJ87" s="3">
        <v>4.6672792999999997E-2</v>
      </c>
      <c r="AK87" s="3">
        <v>6.8798285989999997</v>
      </c>
      <c r="AL87">
        <v>47</v>
      </c>
      <c r="AM87">
        <v>269</v>
      </c>
      <c r="AN87" s="1">
        <v>42666.474305555559</v>
      </c>
    </row>
    <row r="88" spans="7:40" x14ac:dyDescent="0.25">
      <c r="G88" s="4">
        <v>150.0005299</v>
      </c>
      <c r="H88">
        <v>150</v>
      </c>
      <c r="I88" s="3">
        <v>53.224850760000002</v>
      </c>
      <c r="J88" s="16">
        <v>6.732923897</v>
      </c>
      <c r="K88" s="16">
        <v>4.382975793</v>
      </c>
      <c r="L88" s="16">
        <f t="shared" si="10"/>
        <v>2.641577206</v>
      </c>
      <c r="M88" s="3">
        <v>65.441253860000003</v>
      </c>
      <c r="T88" s="3">
        <v>2.705545345</v>
      </c>
      <c r="U88" s="3">
        <v>43.686166999999998</v>
      </c>
      <c r="V88" s="3">
        <v>-17.06406097</v>
      </c>
      <c r="W88" s="3">
        <v>25.794031789999998</v>
      </c>
      <c r="X88" s="3">
        <v>5.7638179660000004</v>
      </c>
      <c r="Y88" s="3">
        <v>25.268289339999999</v>
      </c>
      <c r="Z88" s="3">
        <v>25.356696410000001</v>
      </c>
      <c r="AA88" s="3">
        <v>0.492761897</v>
      </c>
      <c r="AB88" s="3">
        <v>25.23324272</v>
      </c>
      <c r="AC88" s="3">
        <v>25.319375520000001</v>
      </c>
      <c r="AD88" s="3">
        <v>0.32351434499999998</v>
      </c>
      <c r="AE88" s="3">
        <v>25.247692239999999</v>
      </c>
      <c r="AF88" s="3">
        <v>27.21144503</v>
      </c>
      <c r="AG88" s="3">
        <v>3.6768800999999997E-2</v>
      </c>
      <c r="AH88" s="3">
        <v>1.9670983999999999E-2</v>
      </c>
      <c r="AI88" s="3">
        <v>0.24015097899999999</v>
      </c>
      <c r="AJ88" s="3">
        <v>1.9923255000000001E-2</v>
      </c>
      <c r="AK88" s="3">
        <v>6.6134298930000002</v>
      </c>
      <c r="AL88">
        <v>49</v>
      </c>
      <c r="AM88">
        <v>197</v>
      </c>
      <c r="AN88" s="1">
        <v>42666.49722222222</v>
      </c>
    </row>
    <row r="89" spans="7:40" x14ac:dyDescent="0.25">
      <c r="G89" s="4">
        <v>149.9993533</v>
      </c>
      <c r="H89">
        <v>300</v>
      </c>
      <c r="I89" s="3">
        <v>22.23201869</v>
      </c>
      <c r="J89" s="16">
        <v>7.1104258969999998</v>
      </c>
      <c r="K89" s="16">
        <v>3.6252398970000002</v>
      </c>
      <c r="L89" s="16">
        <f t="shared" si="10"/>
        <v>2.2640752060000002</v>
      </c>
      <c r="M89" s="3">
        <v>65.457891380000007</v>
      </c>
      <c r="T89" s="3">
        <v>2.2408138279999998</v>
      </c>
      <c r="U89" s="3">
        <v>44.830297170000001</v>
      </c>
      <c r="V89" s="3">
        <v>-14.729961169999999</v>
      </c>
      <c r="W89" s="3">
        <v>25.817485139999999</v>
      </c>
      <c r="X89" s="3">
        <v>5.7615935519999999</v>
      </c>
      <c r="Y89" s="3">
        <v>25.26518007</v>
      </c>
      <c r="Z89" s="3">
        <v>25.359805619999999</v>
      </c>
      <c r="AA89" s="3">
        <v>0.49488655199999998</v>
      </c>
      <c r="AB89" s="3">
        <v>25.233839620000001</v>
      </c>
      <c r="AC89" s="3">
        <v>25.30665145</v>
      </c>
      <c r="AD89" s="3">
        <v>0.32337758599999999</v>
      </c>
      <c r="AE89" s="3">
        <v>25.250068720000002</v>
      </c>
      <c r="AF89" s="3">
        <v>27.265546929999999</v>
      </c>
      <c r="AG89" s="3">
        <v>0.18945890800000001</v>
      </c>
      <c r="AH89" s="3">
        <v>3.1470049E-2</v>
      </c>
      <c r="AI89" s="3">
        <v>0.26339216599999998</v>
      </c>
      <c r="AJ89" s="3">
        <v>3.1327625999999997E-2</v>
      </c>
      <c r="AK89" s="3">
        <v>6.6894963860000001</v>
      </c>
      <c r="AL89">
        <v>51</v>
      </c>
      <c r="AM89">
        <v>197</v>
      </c>
      <c r="AN89" s="1">
        <v>42666.520138888889</v>
      </c>
    </row>
    <row r="90" spans="7:40" x14ac:dyDescent="0.25">
      <c r="G90" s="4">
        <v>211.58025599999999</v>
      </c>
      <c r="H90">
        <v>100</v>
      </c>
      <c r="I90" s="3">
        <v>100</v>
      </c>
      <c r="J90" s="16">
        <v>20.093202210000001</v>
      </c>
      <c r="K90" s="16">
        <v>5.6647365519999999</v>
      </c>
      <c r="L90" s="16">
        <f t="shared" si="10"/>
        <v>-10.718701107000001</v>
      </c>
      <c r="M90" s="3">
        <v>66.707089210000007</v>
      </c>
      <c r="T90" s="3">
        <v>3.7030556899999998</v>
      </c>
      <c r="U90" s="3">
        <v>41.936059479999997</v>
      </c>
      <c r="V90" s="3">
        <v>-12.44262166</v>
      </c>
      <c r="W90" s="3">
        <v>25.91769472</v>
      </c>
      <c r="X90" s="3">
        <v>5.7328278279999996</v>
      </c>
      <c r="Y90" s="3">
        <v>25.276667</v>
      </c>
      <c r="Z90" s="3">
        <v>25.376333689999999</v>
      </c>
      <c r="AA90" s="3">
        <v>0.49230755199999998</v>
      </c>
      <c r="AB90" s="3">
        <v>25.234235760000001</v>
      </c>
      <c r="AC90" s="3">
        <v>25.350375</v>
      </c>
      <c r="AD90" s="3">
        <v>0.32353979300000002</v>
      </c>
      <c r="AE90" s="3">
        <v>25.255234340000001</v>
      </c>
      <c r="AF90" s="3">
        <v>27.140731070000001</v>
      </c>
      <c r="AG90" s="3">
        <v>8.9137136000000006E-2</v>
      </c>
      <c r="AH90" s="3">
        <v>4.1660232999999998E-2</v>
      </c>
      <c r="AI90" s="3">
        <v>0.19747920999999999</v>
      </c>
      <c r="AJ90" s="3">
        <v>3.7019802999999997E-2</v>
      </c>
      <c r="AK90" s="3">
        <v>7.7107661219999999</v>
      </c>
      <c r="AL90">
        <v>53</v>
      </c>
      <c r="AM90">
        <v>269</v>
      </c>
      <c r="AN90" s="1">
        <v>42666.551388888889</v>
      </c>
    </row>
    <row r="91" spans="7:40" x14ac:dyDescent="0.25">
      <c r="G91" s="4">
        <v>173.49378960000001</v>
      </c>
      <c r="H91">
        <v>150</v>
      </c>
      <c r="I91" s="3">
        <v>57.481709449999997</v>
      </c>
      <c r="J91" s="16">
        <v>1.6040081719999999</v>
      </c>
      <c r="K91" s="16">
        <v>4.9590464829999998</v>
      </c>
      <c r="L91" s="16">
        <f t="shared" si="10"/>
        <v>7.7704929309999997</v>
      </c>
      <c r="M91" s="3">
        <v>70.564052829999994</v>
      </c>
      <c r="T91" s="3">
        <v>3.2733181029999998</v>
      </c>
      <c r="U91" s="3">
        <v>47.247425139999997</v>
      </c>
      <c r="V91" s="3">
        <v>-12.72161841</v>
      </c>
      <c r="W91" s="3">
        <v>25.9727499</v>
      </c>
      <c r="X91" s="3">
        <v>5.7909625519999999</v>
      </c>
      <c r="Y91" s="3">
        <v>25.278055999999999</v>
      </c>
      <c r="Z91" s="3">
        <v>25.377196550000001</v>
      </c>
      <c r="AA91" s="3">
        <v>0.49298982800000002</v>
      </c>
      <c r="AB91" s="3">
        <v>25.239238480000001</v>
      </c>
      <c r="AC91" s="3">
        <v>25.342040449999999</v>
      </c>
      <c r="AD91" s="3">
        <v>0.32332337900000002</v>
      </c>
      <c r="AE91" s="3">
        <v>25.256970689999999</v>
      </c>
      <c r="AF91" s="3">
        <v>27.379937689999998</v>
      </c>
      <c r="AG91" s="3">
        <v>4.6466416000000003E-2</v>
      </c>
      <c r="AH91" s="3">
        <v>1.7480334E-2</v>
      </c>
      <c r="AI91" s="3">
        <v>0.186908399</v>
      </c>
      <c r="AJ91" s="3">
        <v>1.7895444999999999E-2</v>
      </c>
      <c r="AK91" s="3">
        <v>7.1052991680000002</v>
      </c>
      <c r="AL91">
        <v>55</v>
      </c>
      <c r="AM91">
        <v>197</v>
      </c>
      <c r="AN91" s="1">
        <v>42666.574305555558</v>
      </c>
    </row>
    <row r="92" spans="7:40" x14ac:dyDescent="0.25">
      <c r="G92" s="4">
        <v>152.2034511</v>
      </c>
      <c r="H92">
        <v>300</v>
      </c>
      <c r="I92" s="3">
        <v>24.242349619999999</v>
      </c>
      <c r="J92" s="16">
        <v>1.187334069</v>
      </c>
      <c r="K92" s="16">
        <v>3.9394680339999999</v>
      </c>
      <c r="L92" s="16">
        <f t="shared" si="10"/>
        <v>8.1871670339999998</v>
      </c>
      <c r="M92" s="3">
        <v>70.232622030000002</v>
      </c>
      <c r="T92" s="3">
        <v>2.9489861030000002</v>
      </c>
      <c r="U92" s="3">
        <v>48.899736969999999</v>
      </c>
      <c r="V92" s="3">
        <v>-10.279501829999999</v>
      </c>
      <c r="W92" s="3">
        <v>25.998937479999999</v>
      </c>
      <c r="X92" s="3">
        <v>5.7966443449999998</v>
      </c>
      <c r="Y92" s="3">
        <v>25.268935030000002</v>
      </c>
      <c r="Z92" s="3">
        <v>25.37415245</v>
      </c>
      <c r="AA92" s="3">
        <v>0.495027828</v>
      </c>
      <c r="AB92" s="3">
        <v>25.23776269</v>
      </c>
      <c r="AC92" s="3">
        <v>25.33055869</v>
      </c>
      <c r="AD92" s="3">
        <v>0.32343813799999999</v>
      </c>
      <c r="AE92" s="3">
        <v>25.252228379999998</v>
      </c>
      <c r="AF92" s="3">
        <v>27.448468590000001</v>
      </c>
      <c r="AG92" s="3">
        <v>0.17389318200000001</v>
      </c>
      <c r="AH92" s="3">
        <v>3.1820715999999999E-2</v>
      </c>
      <c r="AI92" s="3">
        <v>0.235543736</v>
      </c>
      <c r="AJ92" s="3">
        <v>3.0088386000000002E-2</v>
      </c>
      <c r="AK92" s="3">
        <v>6.7026181469999999</v>
      </c>
      <c r="AL92">
        <v>57</v>
      </c>
      <c r="AM92">
        <v>197</v>
      </c>
      <c r="AN92" s="1">
        <v>42666.597222222219</v>
      </c>
    </row>
    <row r="93" spans="7:40" x14ac:dyDescent="0.25">
      <c r="G93" s="4">
        <v>152.3042734</v>
      </c>
      <c r="H93">
        <v>300</v>
      </c>
      <c r="I93" s="3">
        <v>10</v>
      </c>
      <c r="J93" s="16">
        <v>6.7596825860000003</v>
      </c>
      <c r="K93" s="16">
        <v>0</v>
      </c>
      <c r="L93" s="16"/>
      <c r="M93" s="3">
        <v>2.1539504479999998</v>
      </c>
      <c r="N93" s="3">
        <f>K96</f>
        <v>1.257684241</v>
      </c>
      <c r="O93" s="3">
        <f>L96</f>
        <v>1.0290510699999977</v>
      </c>
      <c r="P93" s="3">
        <f>K97</f>
        <v>1.1016661720000001</v>
      </c>
      <c r="Q93" s="3">
        <f>L97</f>
        <v>0.93046289999999843</v>
      </c>
      <c r="T93" s="3">
        <v>-2.0301045169999998</v>
      </c>
      <c r="U93" s="3">
        <v>-1.5587851029999999</v>
      </c>
      <c r="V93" s="3">
        <v>-18.683670930000002</v>
      </c>
      <c r="W93" s="3">
        <v>25.970841620000002</v>
      </c>
      <c r="X93" s="3">
        <v>5.7394441379999996</v>
      </c>
      <c r="Y93" s="3">
        <v>25.26909766</v>
      </c>
      <c r="Z93" s="3">
        <v>25.355236690000002</v>
      </c>
      <c r="AA93" s="3">
        <v>0.49277658600000002</v>
      </c>
      <c r="AB93" s="3">
        <v>25.234452789999999</v>
      </c>
      <c r="AC93" s="3">
        <v>25.182819760000001</v>
      </c>
      <c r="AD93" s="3">
        <v>0.32178993099999997</v>
      </c>
      <c r="AE93" s="3">
        <v>25.243633620000001</v>
      </c>
      <c r="AF93" s="3">
        <v>25.192711209999999</v>
      </c>
      <c r="AG93" s="3">
        <v>0</v>
      </c>
      <c r="AH93" s="3">
        <v>1.203896938</v>
      </c>
      <c r="AI93" s="3">
        <v>0.61458948199999996</v>
      </c>
      <c r="AJ93" s="3">
        <v>4.6039911179999997</v>
      </c>
      <c r="AK93" s="3">
        <v>7.098044024</v>
      </c>
      <c r="AL93">
        <v>58</v>
      </c>
      <c r="AM93">
        <v>177</v>
      </c>
      <c r="AN93" s="1">
        <v>42666.618055555555</v>
      </c>
    </row>
    <row r="94" spans="7:40" x14ac:dyDescent="0.25">
      <c r="G94" s="4">
        <v>250.0009355</v>
      </c>
      <c r="H94">
        <v>100</v>
      </c>
      <c r="I94" s="3">
        <v>10</v>
      </c>
      <c r="J94" s="16">
        <v>19.120707719999999</v>
      </c>
      <c r="K94" s="16">
        <v>0</v>
      </c>
      <c r="L94" s="16"/>
      <c r="M94" s="3">
        <v>2.155591276</v>
      </c>
      <c r="N94" s="3">
        <f>K98</f>
        <v>1.7643969660000001</v>
      </c>
      <c r="O94" s="3">
        <f>L98</f>
        <v>1.4049148699999989</v>
      </c>
      <c r="P94" s="3">
        <f>K99</f>
        <v>1.5477495859999999</v>
      </c>
      <c r="Q94" s="3">
        <f>L99</f>
        <v>1.2496754899999978</v>
      </c>
      <c r="T94" s="3">
        <v>-2.1617731720000002</v>
      </c>
      <c r="U94" s="3">
        <v>-1.6659607590000001</v>
      </c>
      <c r="V94" s="3">
        <v>-6.0782145520000004</v>
      </c>
      <c r="W94" s="3">
        <v>25.764458279999999</v>
      </c>
      <c r="X94" s="3">
        <v>5.8041096210000003</v>
      </c>
      <c r="Y94" s="3">
        <v>25.264436790000001</v>
      </c>
      <c r="Z94" s="3">
        <v>25.38051183</v>
      </c>
      <c r="AA94" s="3">
        <v>0.49294275900000001</v>
      </c>
      <c r="AB94" s="3">
        <v>25.2364441</v>
      </c>
      <c r="AC94" s="3">
        <v>25.18031852</v>
      </c>
      <c r="AD94" s="3">
        <v>0.32237106900000001</v>
      </c>
      <c r="AE94" s="3">
        <v>25.244838099999999</v>
      </c>
      <c r="AF94" s="3">
        <v>25.189678140000002</v>
      </c>
      <c r="AG94" s="3">
        <v>0</v>
      </c>
      <c r="AH94" s="3">
        <v>2.4721169999999998E-3</v>
      </c>
      <c r="AI94" s="3">
        <v>0.65492255499999996</v>
      </c>
      <c r="AJ94" s="3">
        <v>0.40571194900000002</v>
      </c>
      <c r="AK94" s="3">
        <v>7.7076397889999999</v>
      </c>
      <c r="AL94">
        <v>59</v>
      </c>
      <c r="AM94">
        <v>719</v>
      </c>
      <c r="AN94" s="1">
        <v>42666.70208333333</v>
      </c>
    </row>
    <row r="95" spans="7:40" x14ac:dyDescent="0.25">
      <c r="G95" s="4">
        <v>249.99919600000001</v>
      </c>
      <c r="H95">
        <v>100</v>
      </c>
      <c r="I95" s="3">
        <v>10</v>
      </c>
      <c r="J95" s="16">
        <v>19.107722899999999</v>
      </c>
      <c r="K95" s="16">
        <v>0</v>
      </c>
      <c r="L95" s="16"/>
      <c r="M95" s="3">
        <v>2.1642873790000001</v>
      </c>
      <c r="N95" s="3">
        <f>K100</f>
        <v>2.2651009310000001</v>
      </c>
      <c r="O95" s="3">
        <f>L100</f>
        <v>1.8350297999999974</v>
      </c>
      <c r="P95" s="3">
        <f>K101</f>
        <v>1.9837182760000001</v>
      </c>
      <c r="Q95" s="3">
        <f>L101</f>
        <v>1.5991370699999976</v>
      </c>
      <c r="T95" s="3">
        <v>-2.1814369309999999</v>
      </c>
      <c r="U95" s="3">
        <v>-1.6290064829999999</v>
      </c>
      <c r="V95" s="3">
        <v>-6.3516626550000002</v>
      </c>
      <c r="W95" s="3">
        <v>25.758056310000001</v>
      </c>
      <c r="X95" s="3">
        <v>5.8114249659999997</v>
      </c>
      <c r="Y95" s="3">
        <v>25.265945169999998</v>
      </c>
      <c r="Z95" s="3">
        <v>25.38134762</v>
      </c>
      <c r="AA95" s="3">
        <v>0.49223524099999999</v>
      </c>
      <c r="AB95" s="3">
        <v>25.23680221</v>
      </c>
      <c r="AC95" s="3">
        <v>25.180150309999998</v>
      </c>
      <c r="AD95" s="3">
        <v>0.32203662100000002</v>
      </c>
      <c r="AE95" s="3">
        <v>25.245679030000002</v>
      </c>
      <c r="AF95" s="3">
        <v>25.1917291</v>
      </c>
      <c r="AG95" s="3">
        <v>0</v>
      </c>
      <c r="AH95" s="3">
        <v>2.4467180000000001E-3</v>
      </c>
      <c r="AI95" s="3">
        <v>0.58968476000000003</v>
      </c>
      <c r="AJ95" s="3">
        <v>0.404805048</v>
      </c>
      <c r="AK95" s="3">
        <v>6.65296661</v>
      </c>
      <c r="AL95">
        <v>60</v>
      </c>
      <c r="AM95">
        <v>359</v>
      </c>
      <c r="AN95" s="1">
        <v>42666.743750000001</v>
      </c>
    </row>
    <row r="96" spans="7:40" x14ac:dyDescent="0.25">
      <c r="G96" s="4">
        <v>250.00073459999999</v>
      </c>
      <c r="H96">
        <v>100</v>
      </c>
      <c r="I96" s="3">
        <v>19.997524339999998</v>
      </c>
      <c r="J96" s="16">
        <v>18.078671830000001</v>
      </c>
      <c r="K96" s="16">
        <v>1.257684241</v>
      </c>
      <c r="L96" s="16">
        <f>$J$95-J96</f>
        <v>1.0290510699999977</v>
      </c>
      <c r="M96" s="3">
        <v>15.04294855</v>
      </c>
      <c r="N96" s="3">
        <f>K102</f>
        <v>2.7425380339999998</v>
      </c>
      <c r="O96" s="3">
        <f>L102</f>
        <v>2.1648575199999982</v>
      </c>
      <c r="P96" s="3">
        <f>K103</f>
        <v>2.4150186896551702</v>
      </c>
      <c r="Q96" s="3">
        <f>L103</f>
        <v>1.9208218310344982</v>
      </c>
      <c r="T96" s="3">
        <v>-0.71834996600000001</v>
      </c>
      <c r="U96" s="3">
        <v>6.9922256210000002</v>
      </c>
      <c r="V96" s="3">
        <v>-4.3710122409999999</v>
      </c>
      <c r="W96" s="3">
        <v>25.811881589999999</v>
      </c>
      <c r="X96" s="3">
        <v>5.8056954479999998</v>
      </c>
      <c r="Y96" s="3">
        <v>25.268218690000001</v>
      </c>
      <c r="Z96" s="3">
        <v>25.38860786</v>
      </c>
      <c r="AA96" s="3">
        <v>0.49135827599999998</v>
      </c>
      <c r="AB96" s="3">
        <v>25.236536279999999</v>
      </c>
      <c r="AC96" s="3">
        <v>25.222233549999999</v>
      </c>
      <c r="AD96" s="3">
        <v>0.32196227599999999</v>
      </c>
      <c r="AE96" s="3">
        <v>25.25267869</v>
      </c>
      <c r="AF96" s="3">
        <v>25.58400576</v>
      </c>
      <c r="AG96" s="3">
        <v>3.8672234999999999E-2</v>
      </c>
      <c r="AH96" s="3">
        <v>5.5717180999999998E-2</v>
      </c>
      <c r="AI96" s="3">
        <v>0.60705419800000004</v>
      </c>
      <c r="AJ96" s="3">
        <v>0.13439105900000001</v>
      </c>
      <c r="AK96" s="3">
        <v>6.2950568520000001</v>
      </c>
      <c r="AL96">
        <v>62</v>
      </c>
      <c r="AM96">
        <v>266</v>
      </c>
      <c r="AN96" s="1">
        <v>42666.775000000001</v>
      </c>
    </row>
    <row r="97" spans="7:40" x14ac:dyDescent="0.25">
      <c r="G97" s="4">
        <v>250.00123640000001</v>
      </c>
      <c r="H97">
        <v>150</v>
      </c>
      <c r="I97" s="3">
        <v>11.143705410000001</v>
      </c>
      <c r="J97" s="16">
        <v>18.17726</v>
      </c>
      <c r="K97" s="16">
        <v>1.1016661720000001</v>
      </c>
      <c r="L97" s="16">
        <f t="shared" ref="L97:L122" si="11">$J$95-J97</f>
        <v>0.93046289999999843</v>
      </c>
      <c r="M97" s="3">
        <v>15.04822379</v>
      </c>
      <c r="N97" s="3">
        <f>K104</f>
        <v>3.2492141724137902</v>
      </c>
      <c r="O97" s="3">
        <f>L104</f>
        <v>2.5462604517240983</v>
      </c>
      <c r="P97" s="3">
        <f>K105</f>
        <v>2.8542285517241401</v>
      </c>
      <c r="Q97" s="3">
        <f>L105</f>
        <v>2.3072878310345004</v>
      </c>
      <c r="T97" s="3">
        <v>-1.114819931</v>
      </c>
      <c r="U97" s="3">
        <v>7.4190765519999999</v>
      </c>
      <c r="V97" s="3">
        <v>-5.6444377589999997</v>
      </c>
      <c r="W97" s="3">
        <v>25.85954748</v>
      </c>
      <c r="X97" s="3">
        <v>5.7743078619999997</v>
      </c>
      <c r="Y97" s="3">
        <v>25.27134955</v>
      </c>
      <c r="Z97" s="3">
        <v>25.388271280000001</v>
      </c>
      <c r="AA97" s="3">
        <v>0.49226527599999997</v>
      </c>
      <c r="AB97" s="3">
        <v>25.236492859999998</v>
      </c>
      <c r="AC97" s="3">
        <v>25.211099520000001</v>
      </c>
      <c r="AD97" s="3">
        <v>0.32234393099999997</v>
      </c>
      <c r="AE97" s="3">
        <v>25.25290107</v>
      </c>
      <c r="AF97" s="3">
        <v>25.603139720000001</v>
      </c>
      <c r="AG97" s="3">
        <v>4.6862855000000002E-2</v>
      </c>
      <c r="AH97" s="3">
        <v>2.1024167999999999E-2</v>
      </c>
      <c r="AI97" s="3">
        <v>0.63765717799999999</v>
      </c>
      <c r="AJ97" s="3">
        <v>5.9460585000000003E-2</v>
      </c>
      <c r="AK97" s="3">
        <v>6.9244757090000002</v>
      </c>
      <c r="AL97">
        <v>64</v>
      </c>
      <c r="AM97">
        <v>194</v>
      </c>
      <c r="AN97" s="1">
        <v>42666.79791666667</v>
      </c>
    </row>
    <row r="98" spans="7:40" x14ac:dyDescent="0.25">
      <c r="G98" s="4">
        <v>249.99958910000001</v>
      </c>
      <c r="H98">
        <v>100</v>
      </c>
      <c r="I98" s="3">
        <v>27.873675689999999</v>
      </c>
      <c r="J98" s="16">
        <v>17.70280803</v>
      </c>
      <c r="K98" s="16">
        <v>1.7643969660000001</v>
      </c>
      <c r="L98" s="16">
        <f t="shared" si="11"/>
        <v>1.4049148699999989</v>
      </c>
      <c r="M98" s="3">
        <v>20.079955829999999</v>
      </c>
      <c r="N98" s="3">
        <f>K106</f>
        <v>3.7563552068965498</v>
      </c>
      <c r="O98" s="3">
        <f>L106</f>
        <v>3.0122688310345005</v>
      </c>
      <c r="P98" s="3">
        <f>K107</f>
        <v>3.3027175172413799</v>
      </c>
      <c r="Q98" s="3">
        <f>L107</f>
        <v>2.5772768655171987</v>
      </c>
      <c r="T98" s="3">
        <v>-0.45038779299999998</v>
      </c>
      <c r="U98" s="3">
        <v>10.53292276</v>
      </c>
      <c r="V98" s="3">
        <v>-5.1381040000000002</v>
      </c>
      <c r="W98" s="3">
        <v>25.899522860000001</v>
      </c>
      <c r="X98" s="3">
        <v>5.767091862</v>
      </c>
      <c r="Y98" s="3">
        <v>25.268815589999999</v>
      </c>
      <c r="Z98" s="3">
        <v>25.386535070000001</v>
      </c>
      <c r="AA98" s="3">
        <v>0.49245510300000001</v>
      </c>
      <c r="AB98" s="3">
        <v>25.23770841</v>
      </c>
      <c r="AC98" s="3">
        <v>25.231381720000002</v>
      </c>
      <c r="AD98" s="3">
        <v>0.322966103</v>
      </c>
      <c r="AE98" s="3">
        <v>25.249461100000001</v>
      </c>
      <c r="AF98" s="3">
        <v>25.73753103</v>
      </c>
      <c r="AG98" s="3">
        <v>3.5314931000000001E-2</v>
      </c>
      <c r="AH98" s="3">
        <v>3.4742097999999999E-2</v>
      </c>
      <c r="AI98" s="3">
        <v>0.63154609699999997</v>
      </c>
      <c r="AJ98" s="3">
        <v>5.9872443999999997E-2</v>
      </c>
      <c r="AK98" s="3">
        <v>7.4139272639999998</v>
      </c>
      <c r="AL98">
        <v>66</v>
      </c>
      <c r="AM98">
        <v>269</v>
      </c>
      <c r="AN98" s="1">
        <v>42666.82916666667</v>
      </c>
    </row>
    <row r="99" spans="7:40" x14ac:dyDescent="0.25">
      <c r="G99" s="4">
        <v>250.00055610000001</v>
      </c>
      <c r="H99">
        <v>150</v>
      </c>
      <c r="I99" s="3">
        <v>15.52310469</v>
      </c>
      <c r="J99" s="16">
        <v>17.858047410000001</v>
      </c>
      <c r="K99" s="16">
        <v>1.5477495859999999</v>
      </c>
      <c r="L99" s="16">
        <f t="shared" si="11"/>
        <v>1.2496754899999978</v>
      </c>
      <c r="M99" s="3">
        <v>20.092890659999998</v>
      </c>
      <c r="N99" s="3">
        <f>K108</f>
        <v>4.7571178275862103</v>
      </c>
      <c r="O99" s="3">
        <f>L108</f>
        <v>3.5623918999999997</v>
      </c>
      <c r="P99" s="3">
        <f>K109</f>
        <v>4.1850678965517201</v>
      </c>
      <c r="Q99" s="3">
        <f>L109</f>
        <v>3.2687844172413989</v>
      </c>
      <c r="T99" s="3">
        <v>-0.57553186199999995</v>
      </c>
      <c r="U99" s="3">
        <v>10.949121760000001</v>
      </c>
      <c r="V99" s="3">
        <v>-4.8061852759999999</v>
      </c>
      <c r="W99" s="3">
        <v>25.909626100000001</v>
      </c>
      <c r="X99" s="3">
        <v>5.7945328280000004</v>
      </c>
      <c r="Y99" s="3">
        <v>25.268565970000001</v>
      </c>
      <c r="Z99" s="3">
        <v>25.388135760000001</v>
      </c>
      <c r="AA99" s="3">
        <v>0.49224717200000001</v>
      </c>
      <c r="AB99" s="3">
        <v>25.233839589999999</v>
      </c>
      <c r="AC99" s="3">
        <v>25.224420240000001</v>
      </c>
      <c r="AD99" s="3">
        <v>0.32218206900000002</v>
      </c>
      <c r="AE99" s="3">
        <v>25.251029209999999</v>
      </c>
      <c r="AF99" s="3">
        <v>25.759325029999999</v>
      </c>
      <c r="AG99" s="3">
        <v>4.4644589999999998E-2</v>
      </c>
      <c r="AH99" s="3">
        <v>2.0892867999999998E-2</v>
      </c>
      <c r="AI99" s="3">
        <v>0.60448908000000001</v>
      </c>
      <c r="AJ99" s="3">
        <v>4.4355364000000001E-2</v>
      </c>
      <c r="AK99" s="3">
        <v>6.390858691</v>
      </c>
      <c r="AL99">
        <v>68</v>
      </c>
      <c r="AM99">
        <v>196</v>
      </c>
      <c r="AN99" s="1">
        <v>42666.851388888892</v>
      </c>
    </row>
    <row r="100" spans="7:40" x14ac:dyDescent="0.25">
      <c r="G100" s="4">
        <v>249.9995481</v>
      </c>
      <c r="H100">
        <v>100</v>
      </c>
      <c r="I100" s="3">
        <v>35.608331929999999</v>
      </c>
      <c r="J100" s="16">
        <v>17.272693100000001</v>
      </c>
      <c r="K100" s="16">
        <v>2.2651009310000001</v>
      </c>
      <c r="L100" s="16">
        <f t="shared" si="11"/>
        <v>1.8350297999999974</v>
      </c>
      <c r="M100" s="3">
        <v>25.119344550000001</v>
      </c>
      <c r="N100" s="14">
        <v>12</v>
      </c>
      <c r="O100" s="14">
        <f>N100*N102+O102</f>
        <v>9.0059164858822456</v>
      </c>
      <c r="T100" s="3">
        <v>4.2189620999999997E-2</v>
      </c>
      <c r="U100" s="3">
        <v>13.69324948</v>
      </c>
      <c r="V100" s="3">
        <v>-6.3481019999999999</v>
      </c>
      <c r="W100" s="3">
        <v>25.903359689999998</v>
      </c>
      <c r="X100" s="3">
        <v>5.806743</v>
      </c>
      <c r="Y100" s="3">
        <v>25.267388589999999</v>
      </c>
      <c r="Z100" s="3">
        <v>25.382628140000001</v>
      </c>
      <c r="AA100" s="3">
        <v>0.49310568999999999</v>
      </c>
      <c r="AB100" s="3">
        <v>25.236281309999999</v>
      </c>
      <c r="AC100" s="3">
        <v>25.244311759999999</v>
      </c>
      <c r="AD100" s="3">
        <v>0.32234699999999999</v>
      </c>
      <c r="AE100" s="3">
        <v>25.252445340000001</v>
      </c>
      <c r="AF100" s="3">
        <v>25.88268403</v>
      </c>
      <c r="AG100" s="3">
        <v>3.8361022000000002E-2</v>
      </c>
      <c r="AH100" s="3">
        <v>3.3204596000000003E-2</v>
      </c>
      <c r="AI100" s="3">
        <v>19.294258330000002</v>
      </c>
      <c r="AJ100" s="3">
        <v>5.0721335999999999E-2</v>
      </c>
      <c r="AK100" s="3">
        <v>6.7531995030000003</v>
      </c>
      <c r="AL100">
        <v>70</v>
      </c>
      <c r="AM100">
        <v>269</v>
      </c>
      <c r="AN100" s="1">
        <v>42666.882638888892</v>
      </c>
    </row>
    <row r="101" spans="7:40" x14ac:dyDescent="0.25">
      <c r="G101" s="4">
        <v>250.0002178</v>
      </c>
      <c r="H101">
        <v>150</v>
      </c>
      <c r="I101" s="3">
        <v>19.855310410000001</v>
      </c>
      <c r="J101" s="16">
        <v>17.508585830000001</v>
      </c>
      <c r="K101" s="16">
        <v>1.9837182760000001</v>
      </c>
      <c r="L101" s="16">
        <f t="shared" si="11"/>
        <v>1.5991370699999976</v>
      </c>
      <c r="M101" s="3">
        <v>25.134129309999999</v>
      </c>
      <c r="N101" s="14">
        <v>0</v>
      </c>
      <c r="O101" s="14">
        <f>N101*N102+O102</f>
        <v>0.13095842813825653</v>
      </c>
      <c r="T101" s="3">
        <v>-0.36239368999999999</v>
      </c>
      <c r="U101" s="3">
        <v>14.47803476</v>
      </c>
      <c r="V101" s="3">
        <v>-8.2335528969999991</v>
      </c>
      <c r="W101" s="3">
        <v>25.903042169999999</v>
      </c>
      <c r="X101" s="3">
        <v>5.7756308279999997</v>
      </c>
      <c r="Y101" s="3">
        <v>25.271772760000001</v>
      </c>
      <c r="Z101" s="3">
        <v>25.382139760000001</v>
      </c>
      <c r="AA101" s="3">
        <v>0.493439138</v>
      </c>
      <c r="AB101" s="3">
        <v>25.233150550000001</v>
      </c>
      <c r="AC101" s="3">
        <v>25.229428380000002</v>
      </c>
      <c r="AD101" s="3">
        <v>0.32255651699999999</v>
      </c>
      <c r="AE101" s="3">
        <v>25.249097549999998</v>
      </c>
      <c r="AF101" s="3">
        <v>25.914068520000001</v>
      </c>
      <c r="AG101" s="3">
        <v>4.4058622999999998E-2</v>
      </c>
      <c r="AH101" s="3">
        <v>2.0815528999999999E-2</v>
      </c>
      <c r="AI101" s="3">
        <v>0.59452406599999996</v>
      </c>
      <c r="AJ101" s="3">
        <v>3.4536706E-2</v>
      </c>
      <c r="AK101" s="3">
        <v>6.6878940609999997</v>
      </c>
      <c r="AL101">
        <v>72</v>
      </c>
      <c r="AM101">
        <v>197</v>
      </c>
      <c r="AN101" s="1">
        <v>42666.905555555553</v>
      </c>
    </row>
    <row r="102" spans="7:40" x14ac:dyDescent="0.25">
      <c r="G102" s="4">
        <v>250.0000368</v>
      </c>
      <c r="H102">
        <v>100</v>
      </c>
      <c r="I102" s="3">
        <v>43.139810070000003</v>
      </c>
      <c r="J102" s="16">
        <v>16.942865380000001</v>
      </c>
      <c r="K102" s="16">
        <v>2.7425380339999998</v>
      </c>
      <c r="L102" s="16">
        <f t="shared" si="11"/>
        <v>2.1648575199999982</v>
      </c>
      <c r="M102" s="3">
        <v>30.181513549999998</v>
      </c>
      <c r="N102" s="12">
        <f>INDEX(LINEST(O93:O99,N93:N99^{1}),1)</f>
        <v>0.73957983814533246</v>
      </c>
      <c r="O102" s="12">
        <f>INDEX(LINEST(O93:O99,N93:N99^{1}),2)</f>
        <v>0.13095842813825653</v>
      </c>
      <c r="P102" s="12">
        <f>INDEX(LINEST(Q93:Q99,P93:P99^{1}),1)</f>
        <v>0.76098759589865106</v>
      </c>
      <c r="Q102" s="12">
        <f>INDEX(LINEST(Q93:Q99,P93:P99^{1}),2)</f>
        <v>8.8535037679638773E-2</v>
      </c>
      <c r="R102" s="16"/>
      <c r="S102" s="16"/>
      <c r="T102" s="3">
        <v>0.34386048299999999</v>
      </c>
      <c r="U102" s="3">
        <v>16.841367380000001</v>
      </c>
      <c r="V102" s="3">
        <v>-5.5696308620000003</v>
      </c>
      <c r="W102" s="3">
        <v>25.898823719999999</v>
      </c>
      <c r="X102" s="3">
        <v>5.7816519660000001</v>
      </c>
      <c r="Y102" s="3">
        <v>25.2723479</v>
      </c>
      <c r="Z102" s="3">
        <v>25.38931324</v>
      </c>
      <c r="AA102" s="3">
        <v>0.492971828</v>
      </c>
      <c r="AB102" s="3">
        <v>25.236569029999998</v>
      </c>
      <c r="AC102" s="3">
        <v>25.25407848</v>
      </c>
      <c r="AD102" s="3">
        <v>0.32279055200000001</v>
      </c>
      <c r="AE102" s="3">
        <v>25.254724240000002</v>
      </c>
      <c r="AF102" s="3">
        <v>26.024407759999999</v>
      </c>
      <c r="AG102" s="3">
        <v>6.3962688000000004E-2</v>
      </c>
      <c r="AH102" s="3">
        <v>3.0042379000000001E-2</v>
      </c>
      <c r="AI102" s="3">
        <v>1.649620877</v>
      </c>
      <c r="AJ102" s="3">
        <v>4.2766776999999999E-2</v>
      </c>
      <c r="AK102" s="3">
        <v>6.4174628120000001</v>
      </c>
      <c r="AL102">
        <v>74</v>
      </c>
      <c r="AM102">
        <v>269</v>
      </c>
      <c r="AN102" s="1">
        <v>42666.936805555553</v>
      </c>
    </row>
    <row r="103" spans="7:40" x14ac:dyDescent="0.25">
      <c r="G103" s="4">
        <v>250.00055982758599</v>
      </c>
      <c r="H103">
        <v>150</v>
      </c>
      <c r="I103" s="3">
        <v>24.0250221034483</v>
      </c>
      <c r="J103" s="16">
        <v>17.186901068965501</v>
      </c>
      <c r="K103" s="16">
        <v>2.4150186896551702</v>
      </c>
      <c r="L103" s="16">
        <f t="shared" si="11"/>
        <v>1.9208218310344982</v>
      </c>
      <c r="M103" s="3">
        <v>30.187615206896499</v>
      </c>
      <c r="N103" s="3">
        <v>6</v>
      </c>
      <c r="O103" s="3">
        <f>N103*N102+O102</f>
        <v>4.5684374570102513</v>
      </c>
      <c r="T103" s="3">
        <v>-3.4306517241379397E-2</v>
      </c>
      <c r="U103" s="3">
        <v>17.853824862069001</v>
      </c>
      <c r="V103" s="3">
        <v>-4.0016582413793103</v>
      </c>
      <c r="W103" s="3">
        <v>25.897269103448298</v>
      </c>
      <c r="X103" s="3">
        <v>5.7243064137930997</v>
      </c>
      <c r="Y103" s="3">
        <v>25.268289379310399</v>
      </c>
      <c r="Z103" s="3">
        <v>25.3891667586207</v>
      </c>
      <c r="AA103" s="3">
        <v>0.49267489655172397</v>
      </c>
      <c r="AB103" s="3">
        <v>25.237344862069001</v>
      </c>
      <c r="AC103" s="3">
        <v>25.243454482758601</v>
      </c>
      <c r="AD103" s="3">
        <v>0.32211441379310302</v>
      </c>
      <c r="AE103" s="3">
        <v>25.248267379310299</v>
      </c>
      <c r="AF103" s="3">
        <v>26.064868034482799</v>
      </c>
      <c r="AG103" s="3">
        <v>4.4925893888283101E-2</v>
      </c>
      <c r="AH103" s="3">
        <v>2.1380304499751999E-2</v>
      </c>
      <c r="AI103" s="3">
        <v>11.8713180908012</v>
      </c>
      <c r="AJ103" s="3">
        <v>2.8949414611025199E-2</v>
      </c>
      <c r="AK103" s="3">
        <v>7.7793456568663197</v>
      </c>
      <c r="AL103">
        <v>76</v>
      </c>
      <c r="AM103">
        <v>197</v>
      </c>
      <c r="AN103" s="1">
        <v>42666.960370370369</v>
      </c>
    </row>
    <row r="104" spans="7:40" x14ac:dyDescent="0.25">
      <c r="G104" s="4">
        <v>250.00036527586201</v>
      </c>
      <c r="H104">
        <v>100</v>
      </c>
      <c r="I104" s="3">
        <v>50.915159931034502</v>
      </c>
      <c r="J104" s="16">
        <v>16.561462448275901</v>
      </c>
      <c r="K104" s="16">
        <v>3.2492141724137902</v>
      </c>
      <c r="L104" s="16">
        <f t="shared" si="11"/>
        <v>2.5462604517240983</v>
      </c>
      <c r="M104" s="3">
        <v>35.240842724137899</v>
      </c>
      <c r="N104" s="5" t="s">
        <v>38</v>
      </c>
      <c r="O104" s="5">
        <f>(O103-F15)/N103+1</f>
        <v>1.2729531092473798</v>
      </c>
      <c r="T104" s="3">
        <v>1.01847962068966</v>
      </c>
      <c r="U104" s="3">
        <v>20.352199241379299</v>
      </c>
      <c r="V104" s="3">
        <v>-5.2339885517241402</v>
      </c>
      <c r="W104" s="3">
        <v>25.8964811724138</v>
      </c>
      <c r="X104" s="3">
        <v>5.7265922068965498</v>
      </c>
      <c r="Y104" s="3">
        <v>25.271892137931001</v>
      </c>
      <c r="Z104" s="3">
        <v>25.390268310344801</v>
      </c>
      <c r="AA104" s="3">
        <v>0.49234462068965501</v>
      </c>
      <c r="AB104" s="3">
        <v>25.236210724137901</v>
      </c>
      <c r="AC104" s="3">
        <v>25.272939379310301</v>
      </c>
      <c r="AD104" s="3">
        <v>0.32253996551724101</v>
      </c>
      <c r="AE104" s="3">
        <v>25.2550172068966</v>
      </c>
      <c r="AF104" s="3">
        <v>26.183130931034501</v>
      </c>
      <c r="AG104" s="3">
        <v>3.5306644070002897E-2</v>
      </c>
      <c r="AH104" s="3">
        <v>2.8283461657548602E-2</v>
      </c>
      <c r="AI104" s="3">
        <v>0.65979070814123897</v>
      </c>
      <c r="AJ104" s="3">
        <v>3.8112329442389799E-2</v>
      </c>
      <c r="AK104" s="3">
        <v>7.0580041529633899</v>
      </c>
      <c r="AL104">
        <v>78</v>
      </c>
      <c r="AM104">
        <v>269</v>
      </c>
      <c r="AN104" s="1">
        <v>42666.991631944446</v>
      </c>
    </row>
    <row r="105" spans="7:40" x14ac:dyDescent="0.25">
      <c r="G105" s="4">
        <v>249.99967644827601</v>
      </c>
      <c r="H105">
        <v>150</v>
      </c>
      <c r="I105" s="3">
        <v>28.348229172413799</v>
      </c>
      <c r="J105" s="16">
        <v>16.800435068965498</v>
      </c>
      <c r="K105" s="16">
        <v>2.8542285517241401</v>
      </c>
      <c r="L105" s="16">
        <f t="shared" si="11"/>
        <v>2.3072878310345004</v>
      </c>
      <c r="M105" s="3">
        <v>35.2496686551724</v>
      </c>
      <c r="T105" s="3">
        <v>0.50019906896551702</v>
      </c>
      <c r="U105" s="3">
        <v>21.4568166206897</v>
      </c>
      <c r="V105" s="3">
        <v>-5.5947483448275896</v>
      </c>
      <c r="W105" s="3">
        <v>25.914652620689701</v>
      </c>
      <c r="X105" s="3">
        <v>5.73035006896552</v>
      </c>
      <c r="Y105" s="3">
        <v>25.270828620689699</v>
      </c>
      <c r="Z105" s="3">
        <v>25.387717965517201</v>
      </c>
      <c r="AA105" s="3">
        <v>0.492576344827586</v>
      </c>
      <c r="AB105" s="3">
        <v>25.232260689655199</v>
      </c>
      <c r="AC105" s="3">
        <v>25.253715034482799</v>
      </c>
      <c r="AD105" s="3">
        <v>0.322553172413793</v>
      </c>
      <c r="AE105" s="3">
        <v>25.247013965517201</v>
      </c>
      <c r="AF105" s="3">
        <v>26.223191551724099</v>
      </c>
      <c r="AG105" s="3">
        <v>4.2241058182691603E-2</v>
      </c>
      <c r="AH105" s="3">
        <v>2.04344638023683E-2</v>
      </c>
      <c r="AI105" s="3">
        <v>1.3297725299973899</v>
      </c>
      <c r="AJ105" s="3">
        <v>2.8483277508835201E-2</v>
      </c>
      <c r="AK105" s="3">
        <v>6.9139747771792699</v>
      </c>
      <c r="AL105">
        <v>80</v>
      </c>
      <c r="AM105">
        <v>197</v>
      </c>
      <c r="AN105" s="1">
        <v>42667.014548611114</v>
      </c>
    </row>
    <row r="106" spans="7:40" x14ac:dyDescent="0.25">
      <c r="G106" s="4">
        <v>249.999407034483</v>
      </c>
      <c r="H106">
        <v>100</v>
      </c>
      <c r="I106" s="3">
        <v>58.593751931034497</v>
      </c>
      <c r="J106" s="16">
        <v>16.095454068965498</v>
      </c>
      <c r="K106" s="16">
        <v>3.7563552068965498</v>
      </c>
      <c r="L106" s="16">
        <f t="shared" si="11"/>
        <v>3.0122688310345005</v>
      </c>
      <c r="M106" s="3">
        <v>40.309431344827601</v>
      </c>
      <c r="T106" s="3">
        <v>1.3321940344827601</v>
      </c>
      <c r="U106" s="3">
        <v>23.7580850344828</v>
      </c>
      <c r="V106" s="3">
        <v>-4.9516297931034501</v>
      </c>
      <c r="W106" s="3">
        <v>25.910890965517201</v>
      </c>
      <c r="X106" s="3">
        <v>5.7695067931034503</v>
      </c>
      <c r="Y106" s="3">
        <v>25.270910000000001</v>
      </c>
      <c r="Z106" s="3">
        <v>25.389394655172399</v>
      </c>
      <c r="AA106" s="3">
        <v>0.49295106896551699</v>
      </c>
      <c r="AB106" s="3">
        <v>25.2354457241379</v>
      </c>
      <c r="AC106" s="3">
        <v>25.2817293448276</v>
      </c>
      <c r="AD106" s="3">
        <v>0.32198748275862099</v>
      </c>
      <c r="AE106" s="3">
        <v>25.2478494827586</v>
      </c>
      <c r="AF106" s="3">
        <v>26.329399620689699</v>
      </c>
      <c r="AG106" s="3">
        <v>3.4941803298770099E-2</v>
      </c>
      <c r="AH106" s="3">
        <v>2.71080837832465E-2</v>
      </c>
      <c r="AI106" s="3">
        <v>0.46358447709641099</v>
      </c>
      <c r="AJ106" s="3">
        <v>3.1836656541102397E-2</v>
      </c>
      <c r="AK106" s="3">
        <v>7.2265704932213497</v>
      </c>
      <c r="AL106">
        <v>82</v>
      </c>
      <c r="AM106">
        <v>269</v>
      </c>
      <c r="AN106" s="1">
        <v>42667.045810185184</v>
      </c>
    </row>
    <row r="107" spans="7:40" x14ac:dyDescent="0.25">
      <c r="G107" s="4">
        <v>249.99915496551699</v>
      </c>
      <c r="H107">
        <v>150</v>
      </c>
      <c r="I107" s="3">
        <v>32.725843551724097</v>
      </c>
      <c r="J107" s="16">
        <v>16.5304460344828</v>
      </c>
      <c r="K107" s="16">
        <v>3.3027175172413799</v>
      </c>
      <c r="L107" s="16">
        <f t="shared" si="11"/>
        <v>2.5772768655171987</v>
      </c>
      <c r="M107" s="3">
        <v>40.302309241379298</v>
      </c>
      <c r="T107" s="3">
        <v>0.79474117241379305</v>
      </c>
      <c r="U107" s="3">
        <v>24.727441241379299</v>
      </c>
      <c r="V107" s="3">
        <v>-6.2961703793103503</v>
      </c>
      <c r="W107" s="3">
        <v>25.900749896551702</v>
      </c>
      <c r="X107" s="3">
        <v>5.7530810344827596</v>
      </c>
      <c r="Y107" s="3">
        <v>25.269564413793098</v>
      </c>
      <c r="Z107" s="3">
        <v>25.385194758620699</v>
      </c>
      <c r="AA107" s="3">
        <v>0.49195620689655201</v>
      </c>
      <c r="AB107" s="3">
        <v>25.236791448275898</v>
      </c>
      <c r="AC107" s="3">
        <v>25.2676924137931</v>
      </c>
      <c r="AD107" s="3">
        <v>0.32141872413793099</v>
      </c>
      <c r="AE107" s="3">
        <v>25.2552885172414</v>
      </c>
      <c r="AF107" s="3">
        <v>26.381853482758601</v>
      </c>
      <c r="AG107" s="3">
        <v>4.2863163713548001E-2</v>
      </c>
      <c r="AH107" s="3">
        <v>2.1397887462542599E-2</v>
      </c>
      <c r="AI107" s="3">
        <v>0.78040729604396797</v>
      </c>
      <c r="AJ107" s="3">
        <v>2.51125790247523E-2</v>
      </c>
      <c r="AK107" s="3">
        <v>7.0254482604508297</v>
      </c>
      <c r="AL107">
        <v>84</v>
      </c>
      <c r="AM107">
        <v>197</v>
      </c>
      <c r="AN107" s="1">
        <v>42667.068726851852</v>
      </c>
    </row>
    <row r="108" spans="7:40" x14ac:dyDescent="0.25">
      <c r="G108" s="4">
        <v>250.000138344828</v>
      </c>
      <c r="H108">
        <v>100</v>
      </c>
      <c r="I108" s="3">
        <v>76.071079896551794</v>
      </c>
      <c r="J108" s="16">
        <v>15.545330999999999</v>
      </c>
      <c r="K108" s="16">
        <v>4.7571178275862103</v>
      </c>
      <c r="L108" s="16">
        <f t="shared" si="11"/>
        <v>3.5623918999999997</v>
      </c>
      <c r="M108" s="3">
        <v>49.786859448275898</v>
      </c>
      <c r="T108" s="3">
        <v>2.2104607241379299</v>
      </c>
      <c r="U108" s="3">
        <v>30.491204551724099</v>
      </c>
      <c r="V108" s="3">
        <v>-4.9262875862069002</v>
      </c>
      <c r="W108" s="3">
        <v>25.9201685172414</v>
      </c>
      <c r="X108" s="3">
        <v>5.7423220344827604</v>
      </c>
      <c r="Y108" s="3">
        <v>25.273112999999999</v>
      </c>
      <c r="Z108" s="3">
        <v>25.3911526896552</v>
      </c>
      <c r="AA108" s="3">
        <v>0.49273662068965501</v>
      </c>
      <c r="AB108" s="3">
        <v>25.2343877241379</v>
      </c>
      <c r="AC108" s="3">
        <v>25.306287862068999</v>
      </c>
      <c r="AD108" s="3">
        <v>0.32210513793103501</v>
      </c>
      <c r="AE108" s="3">
        <v>25.249243965517199</v>
      </c>
      <c r="AF108" s="3">
        <v>26.630782241379301</v>
      </c>
      <c r="AG108" s="3">
        <v>3.6743343194818701E-2</v>
      </c>
      <c r="AH108" s="3">
        <v>3.1531748837796698E-2</v>
      </c>
      <c r="AI108" s="3">
        <v>0.27890665408135701</v>
      </c>
      <c r="AJ108" s="3">
        <v>3.7949339141567798E-2</v>
      </c>
      <c r="AK108" s="3">
        <v>7.3227185695754304</v>
      </c>
      <c r="AL108">
        <v>86</v>
      </c>
      <c r="AM108">
        <v>268</v>
      </c>
      <c r="AN108" s="1">
        <v>42667.099988425929</v>
      </c>
    </row>
    <row r="109" spans="7:40" x14ac:dyDescent="0.25">
      <c r="G109" s="4">
        <v>250.000893034483</v>
      </c>
      <c r="H109">
        <v>150</v>
      </c>
      <c r="I109" s="3">
        <v>42.972532448275899</v>
      </c>
      <c r="J109" s="16">
        <v>15.8389384827586</v>
      </c>
      <c r="K109" s="16">
        <v>4.1850678965517201</v>
      </c>
      <c r="L109" s="16">
        <f t="shared" si="11"/>
        <v>3.2687844172413989</v>
      </c>
      <c r="M109" s="3">
        <v>49.483983793103498</v>
      </c>
      <c r="T109" s="3">
        <v>1.80995162068965</v>
      </c>
      <c r="U109" s="3">
        <v>31.744286137930999</v>
      </c>
      <c r="V109" s="3">
        <v>-3.8740792413793099</v>
      </c>
      <c r="W109" s="3">
        <v>25.935052758620699</v>
      </c>
      <c r="X109" s="3">
        <v>5.7432296896551698</v>
      </c>
      <c r="Y109" s="3">
        <v>25.265163862068999</v>
      </c>
      <c r="Z109" s="3">
        <v>25.386480689655201</v>
      </c>
      <c r="AA109" s="3">
        <v>0.49204751724137902</v>
      </c>
      <c r="AB109" s="3">
        <v>25.236932413793099</v>
      </c>
      <c r="AC109" s="3">
        <v>25.296124862069</v>
      </c>
      <c r="AD109" s="3">
        <v>0.32224920689655201</v>
      </c>
      <c r="AE109" s="3">
        <v>25.257372068965498</v>
      </c>
      <c r="AF109" s="3">
        <v>26.693266999999999</v>
      </c>
      <c r="AG109" s="3">
        <v>4.0044684014305901E-2</v>
      </c>
      <c r="AH109" s="3">
        <v>2.1031418636882099E-2</v>
      </c>
      <c r="AI109" s="3">
        <v>0.37292599192801001</v>
      </c>
      <c r="AJ109" s="3">
        <v>2.19223871014632E-2</v>
      </c>
      <c r="AK109" s="3">
        <v>7.1129801466339799</v>
      </c>
      <c r="AL109">
        <v>88</v>
      </c>
      <c r="AM109">
        <v>196</v>
      </c>
      <c r="AN109" s="1">
        <v>42667.12290509259</v>
      </c>
    </row>
    <row r="110" spans="7:40" x14ac:dyDescent="0.25">
      <c r="G110" s="4">
        <v>249.99901975862099</v>
      </c>
      <c r="H110">
        <v>300</v>
      </c>
      <c r="I110" s="3">
        <v>17.956379689655201</v>
      </c>
      <c r="J110" s="16">
        <v>16.380778034482798</v>
      </c>
      <c r="K110" s="16">
        <v>3.4219561724137901</v>
      </c>
      <c r="L110" s="16">
        <f t="shared" si="11"/>
        <v>2.7269448655172006</v>
      </c>
      <c r="M110" s="3">
        <v>49.523361137930998</v>
      </c>
      <c r="N110" s="16"/>
      <c r="O110" s="16"/>
      <c r="P110" s="16"/>
      <c r="Q110" s="16"/>
      <c r="R110" s="16"/>
      <c r="S110" s="16"/>
      <c r="T110" s="3">
        <v>1.19152993103448</v>
      </c>
      <c r="U110" s="3">
        <v>33.095753206896603</v>
      </c>
      <c r="V110" s="3">
        <v>-4.5056706896551697</v>
      </c>
      <c r="W110" s="3">
        <v>25.936367137931001</v>
      </c>
      <c r="X110" s="3">
        <v>5.7522509655172396</v>
      </c>
      <c r="Y110" s="3">
        <v>25.2701286551724</v>
      </c>
      <c r="Z110" s="3">
        <v>25.389562896551698</v>
      </c>
      <c r="AA110" s="3">
        <v>0.49273779310344801</v>
      </c>
      <c r="AB110" s="3">
        <v>25.2358419310345</v>
      </c>
      <c r="AC110" s="3">
        <v>25.277779413793098</v>
      </c>
      <c r="AD110" s="3">
        <v>0.32208220689655198</v>
      </c>
      <c r="AE110" s="3">
        <v>25.248261862069</v>
      </c>
      <c r="AF110" s="3">
        <v>26.7464648965517</v>
      </c>
      <c r="AG110" s="3">
        <v>6.5849302779836194E-2</v>
      </c>
      <c r="AH110" s="3">
        <v>3.1563562438081297E-2</v>
      </c>
      <c r="AI110" s="3">
        <v>0.50984347297633403</v>
      </c>
      <c r="AJ110" s="3">
        <v>2.8046487273594999E-2</v>
      </c>
      <c r="AK110" s="3">
        <v>7.3296079638861702</v>
      </c>
      <c r="AL110">
        <v>90</v>
      </c>
      <c r="AM110">
        <v>197</v>
      </c>
      <c r="AN110" s="1">
        <v>42667.145833333336</v>
      </c>
    </row>
    <row r="111" spans="7:40" x14ac:dyDescent="0.25">
      <c r="G111" s="4">
        <v>250.00068465517299</v>
      </c>
      <c r="H111">
        <v>100</v>
      </c>
      <c r="I111" s="3">
        <v>84.902911172413795</v>
      </c>
      <c r="J111" s="16">
        <v>14.912319620689701</v>
      </c>
      <c r="K111" s="16">
        <v>5.2753347586206898</v>
      </c>
      <c r="L111" s="16">
        <f t="shared" si="11"/>
        <v>4.1954032793102982</v>
      </c>
      <c r="M111" s="3">
        <v>54.526477793103403</v>
      </c>
      <c r="T111" s="3">
        <v>2.8782308275862101</v>
      </c>
      <c r="U111" s="3">
        <v>33.735812965517198</v>
      </c>
      <c r="V111" s="3">
        <v>-5.6313058965517202</v>
      </c>
      <c r="W111" s="3">
        <v>25.9425959310345</v>
      </c>
      <c r="X111" s="3">
        <v>5.7593678965517201</v>
      </c>
      <c r="Y111" s="3">
        <v>25.270134068965501</v>
      </c>
      <c r="Z111" s="3">
        <v>25.386990724137899</v>
      </c>
      <c r="AA111" s="3">
        <v>0.493033206896552</v>
      </c>
      <c r="AB111" s="3">
        <v>25.2309422068966</v>
      </c>
      <c r="AC111" s="3">
        <v>25.321752206896502</v>
      </c>
      <c r="AD111" s="3">
        <v>0.32204527586206899</v>
      </c>
      <c r="AE111" s="3">
        <v>25.252515827586201</v>
      </c>
      <c r="AF111" s="3">
        <v>26.779985344827601</v>
      </c>
      <c r="AG111" s="3">
        <v>7.0143911930959799E-2</v>
      </c>
      <c r="AH111" s="3">
        <v>4.9190919523791198E-2</v>
      </c>
      <c r="AI111" s="3">
        <v>0.26681772005648702</v>
      </c>
      <c r="AJ111" s="3">
        <v>4.8639467785103002E-2</v>
      </c>
      <c r="AK111" s="3">
        <v>6.7559447931267904</v>
      </c>
      <c r="AL111">
        <v>92</v>
      </c>
      <c r="AM111">
        <v>269</v>
      </c>
      <c r="AN111" s="1">
        <v>42667.177083333336</v>
      </c>
    </row>
    <row r="112" spans="7:40" x14ac:dyDescent="0.25">
      <c r="G112" s="4">
        <v>249.99946179310299</v>
      </c>
      <c r="H112">
        <v>150</v>
      </c>
      <c r="I112" s="3">
        <v>47.2948207241379</v>
      </c>
      <c r="J112" s="16">
        <v>15.2300013793103</v>
      </c>
      <c r="K112" s="16">
        <v>4.6519574137930997</v>
      </c>
      <c r="L112" s="16">
        <f t="shared" si="11"/>
        <v>3.8777215206896987</v>
      </c>
      <c r="M112" s="3">
        <v>54.570211827586199</v>
      </c>
      <c r="T112" s="3">
        <v>2.0194142068965499</v>
      </c>
      <c r="U112" s="3">
        <v>35.568233586206901</v>
      </c>
      <c r="V112" s="3">
        <v>-6.3156838965517297</v>
      </c>
      <c r="W112" s="3">
        <v>25.959030931034501</v>
      </c>
      <c r="X112" s="3">
        <v>5.7488998965517304</v>
      </c>
      <c r="Y112" s="3">
        <v>25.271935448275901</v>
      </c>
      <c r="Z112" s="3">
        <v>25.386969172413799</v>
      </c>
      <c r="AA112" s="3">
        <v>0.49210337931034498</v>
      </c>
      <c r="AB112" s="3">
        <v>25.238419206896602</v>
      </c>
      <c r="AC112" s="3">
        <v>25.305012724137899</v>
      </c>
      <c r="AD112" s="3">
        <v>0.32134082758620702</v>
      </c>
      <c r="AE112" s="3">
        <v>25.249504517241402</v>
      </c>
      <c r="AF112" s="3">
        <v>26.862281724137901</v>
      </c>
      <c r="AG112" s="3">
        <v>4.0085163772834699E-2</v>
      </c>
      <c r="AH112" s="3">
        <v>2.15645424693264E-2</v>
      </c>
      <c r="AI112" s="3">
        <v>0.313020852737116</v>
      </c>
      <c r="AJ112" s="3">
        <v>2.09962704440032E-2</v>
      </c>
      <c r="AK112" s="3">
        <v>7.8397735665365804</v>
      </c>
      <c r="AL112">
        <v>94</v>
      </c>
      <c r="AM112">
        <v>197</v>
      </c>
      <c r="AN112" s="1">
        <v>42667.200011574074</v>
      </c>
    </row>
    <row r="113" spans="7:40" x14ac:dyDescent="0.25">
      <c r="G113" s="4">
        <v>249.99962434482799</v>
      </c>
      <c r="H113">
        <v>300</v>
      </c>
      <c r="I113" s="3">
        <v>19.7282280689655</v>
      </c>
      <c r="J113" s="16">
        <v>16.046707517241401</v>
      </c>
      <c r="K113" s="16">
        <v>3.7914875862069</v>
      </c>
      <c r="L113" s="16">
        <f t="shared" si="11"/>
        <v>3.0610153827585975</v>
      </c>
      <c r="M113" s="3">
        <v>54.620839724137902</v>
      </c>
      <c r="T113" s="3">
        <v>1.5745613793103499</v>
      </c>
      <c r="U113" s="3">
        <v>36.649596068965501</v>
      </c>
      <c r="V113" s="3">
        <v>-3.8470740689655201</v>
      </c>
      <c r="W113" s="3">
        <v>25.976798655172399</v>
      </c>
      <c r="X113" s="3">
        <v>5.7270201034482797</v>
      </c>
      <c r="Y113" s="3">
        <v>25.2690108275862</v>
      </c>
      <c r="Z113" s="3">
        <v>25.390246413793101</v>
      </c>
      <c r="AA113" s="3">
        <v>0.49315593103448302</v>
      </c>
      <c r="AB113" s="3">
        <v>25.235906931034499</v>
      </c>
      <c r="AC113" s="3">
        <v>25.289168689655199</v>
      </c>
      <c r="AD113" s="3">
        <v>0.32049265517241399</v>
      </c>
      <c r="AE113" s="3">
        <v>25.253861482758602</v>
      </c>
      <c r="AF113" s="3">
        <v>26.918131655172399</v>
      </c>
      <c r="AG113" s="3">
        <v>6.4944299175368397E-2</v>
      </c>
      <c r="AH113" s="3">
        <v>3.2517114681823001E-2</v>
      </c>
      <c r="AI113" s="3">
        <v>0.39919574407577901</v>
      </c>
      <c r="AJ113" s="3">
        <v>3.1499934248475102E-2</v>
      </c>
      <c r="AK113" s="3">
        <v>7.0467072821882004</v>
      </c>
      <c r="AL113">
        <v>96</v>
      </c>
      <c r="AM113">
        <v>197</v>
      </c>
      <c r="AN113" s="1">
        <v>42667.222928240742</v>
      </c>
    </row>
    <row r="114" spans="7:40" x14ac:dyDescent="0.25">
      <c r="G114" s="4">
        <v>249.999752206897</v>
      </c>
      <c r="H114">
        <v>100</v>
      </c>
      <c r="I114" s="3">
        <v>92.452380931034497</v>
      </c>
      <c r="J114" s="16">
        <v>14.3583228275862</v>
      </c>
      <c r="K114" s="16">
        <v>5.7875403793103501</v>
      </c>
      <c r="L114" s="16">
        <f t="shared" si="11"/>
        <v>4.749400072413799</v>
      </c>
      <c r="M114" s="3">
        <v>59.638424413793103</v>
      </c>
      <c r="T114" s="3">
        <v>3.3240038620689698</v>
      </c>
      <c r="U114" s="3">
        <v>37.021681379310301</v>
      </c>
      <c r="V114" s="3">
        <v>-6.82693655172414</v>
      </c>
      <c r="W114" s="3">
        <v>26.062503206896601</v>
      </c>
      <c r="X114" s="3">
        <v>5.7299314827586203</v>
      </c>
      <c r="Y114" s="3">
        <v>25.277410344827601</v>
      </c>
      <c r="Z114" s="3">
        <v>25.391347965517198</v>
      </c>
      <c r="AA114" s="3">
        <v>0.492202379310345</v>
      </c>
      <c r="AB114" s="3">
        <v>25.236520034482801</v>
      </c>
      <c r="AC114" s="3">
        <v>25.340586241379299</v>
      </c>
      <c r="AD114" s="3">
        <v>0.32141051724137898</v>
      </c>
      <c r="AE114" s="3">
        <v>25.257567482758599</v>
      </c>
      <c r="AF114" s="3">
        <v>26.935144999999999</v>
      </c>
      <c r="AG114" s="3">
        <v>6.9135325687996296E-2</v>
      </c>
      <c r="AH114" s="3">
        <v>4.8715765029905003E-2</v>
      </c>
      <c r="AI114" s="3">
        <v>0.21708686181133599</v>
      </c>
      <c r="AJ114" s="3">
        <v>4.5639278298082502E-2</v>
      </c>
      <c r="AK114" s="3">
        <v>6.7765295773618401</v>
      </c>
      <c r="AL114">
        <v>98</v>
      </c>
      <c r="AM114">
        <v>269</v>
      </c>
      <c r="AN114" s="1">
        <v>42667.254189814812</v>
      </c>
    </row>
    <row r="115" spans="7:40" x14ac:dyDescent="0.25">
      <c r="G115" s="4">
        <v>250.000791931034</v>
      </c>
      <c r="H115">
        <v>150</v>
      </c>
      <c r="I115" s="3">
        <v>51.571609896551699</v>
      </c>
      <c r="J115" s="16">
        <v>14.9091860689655</v>
      </c>
      <c r="K115" s="16">
        <v>5.1064952758620699</v>
      </c>
      <c r="L115" s="16">
        <f t="shared" si="11"/>
        <v>4.1985368310344988</v>
      </c>
      <c r="M115" s="3">
        <v>59.676971172413801</v>
      </c>
      <c r="T115" s="3">
        <v>2.4670792758620701</v>
      </c>
      <c r="U115" s="3">
        <v>38.972342551724097</v>
      </c>
      <c r="V115" s="3">
        <v>-2.1812575862068999</v>
      </c>
      <c r="W115" s="3">
        <v>26.069902827586201</v>
      </c>
      <c r="X115" s="3">
        <v>5.7410329310344803</v>
      </c>
      <c r="Y115" s="3">
        <v>25.270508517241399</v>
      </c>
      <c r="Z115" s="3">
        <v>25.395727103448301</v>
      </c>
      <c r="AA115" s="3">
        <v>0.49206058620689702</v>
      </c>
      <c r="AB115" s="3">
        <v>25.235776724137899</v>
      </c>
      <c r="AC115" s="3">
        <v>25.315072620689701</v>
      </c>
      <c r="AD115" s="3">
        <v>0.32228155172413803</v>
      </c>
      <c r="AE115" s="3">
        <v>25.255093172413801</v>
      </c>
      <c r="AF115" s="3">
        <v>27.014405172413799</v>
      </c>
      <c r="AG115" s="3">
        <v>3.5546302943877998E-2</v>
      </c>
      <c r="AH115" s="3">
        <v>1.9772940600543801E-2</v>
      </c>
      <c r="AI115" s="3">
        <v>0.25117893624877302</v>
      </c>
      <c r="AJ115" s="3">
        <v>1.9389843471086E-2</v>
      </c>
      <c r="AK115" s="3">
        <v>6.7117974921324803</v>
      </c>
      <c r="AL115">
        <v>100</v>
      </c>
      <c r="AM115">
        <v>197</v>
      </c>
      <c r="AN115" s="1">
        <v>42667.277118055557</v>
      </c>
    </row>
    <row r="116" spans="7:40" x14ac:dyDescent="0.25">
      <c r="G116" s="4">
        <v>250.00043086206901</v>
      </c>
      <c r="H116">
        <v>300</v>
      </c>
      <c r="I116" s="3">
        <v>21.485991689655201</v>
      </c>
      <c r="J116" s="16">
        <v>15.757499137930999</v>
      </c>
      <c r="K116" s="16">
        <v>4.1475689655172401</v>
      </c>
      <c r="L116" s="16">
        <f t="shared" si="11"/>
        <v>3.3502237620689996</v>
      </c>
      <c r="M116" s="3">
        <v>59.723632655172402</v>
      </c>
      <c r="T116" s="3">
        <v>2.0907767586206898</v>
      </c>
      <c r="U116" s="3">
        <v>40.227534241379303</v>
      </c>
      <c r="V116" s="3">
        <v>-3.3293367931034501</v>
      </c>
      <c r="W116" s="3">
        <v>26.0769988965517</v>
      </c>
      <c r="X116" s="3">
        <v>5.7393806551724103</v>
      </c>
      <c r="Y116" s="3">
        <v>25.2714255517241</v>
      </c>
      <c r="Z116" s="3">
        <v>25.394299965517199</v>
      </c>
      <c r="AA116" s="3">
        <v>0.49395072413793101</v>
      </c>
      <c r="AB116" s="3">
        <v>25.240204275862101</v>
      </c>
      <c r="AC116" s="3">
        <v>25.308360586206899</v>
      </c>
      <c r="AD116" s="3">
        <v>0.32189913793103497</v>
      </c>
      <c r="AE116" s="3">
        <v>25.255869103448301</v>
      </c>
      <c r="AF116" s="3">
        <v>27.073601724137902</v>
      </c>
      <c r="AG116" s="3">
        <v>5.9395377114589698E-2</v>
      </c>
      <c r="AH116" s="3">
        <v>3.1642217710650802E-2</v>
      </c>
      <c r="AI116" s="3">
        <v>0.33567721938730499</v>
      </c>
      <c r="AJ116" s="3">
        <v>3.1973986621310999E-2</v>
      </c>
      <c r="AK116" s="3">
        <v>6.5599516444534203</v>
      </c>
      <c r="AL116">
        <v>102</v>
      </c>
      <c r="AM116">
        <v>197</v>
      </c>
      <c r="AN116" s="1">
        <v>42667.300034722219</v>
      </c>
    </row>
    <row r="117" spans="7:40" x14ac:dyDescent="0.25">
      <c r="G117" s="4">
        <v>250.05303213793101</v>
      </c>
      <c r="H117">
        <v>100</v>
      </c>
      <c r="I117" s="3">
        <v>99.9913864827586</v>
      </c>
      <c r="J117" s="16">
        <v>14.067631</v>
      </c>
      <c r="K117" s="16">
        <v>6.2620501034482796</v>
      </c>
      <c r="L117" s="16">
        <f t="shared" si="11"/>
        <v>5.0400918999999984</v>
      </c>
      <c r="M117" s="3">
        <v>64.345377137930996</v>
      </c>
      <c r="T117" s="3">
        <v>3.79222568965517</v>
      </c>
      <c r="U117" s="3">
        <v>40.381005344827599</v>
      </c>
      <c r="V117" s="3">
        <v>-4.8383053103448299</v>
      </c>
      <c r="W117" s="3">
        <v>26.160714758620699</v>
      </c>
      <c r="X117" s="3">
        <v>5.6999523793103402</v>
      </c>
      <c r="Y117" s="3">
        <v>25.280134172413799</v>
      </c>
      <c r="Z117" s="3">
        <v>25.398928379310298</v>
      </c>
      <c r="AA117" s="3">
        <v>0.49231475862069002</v>
      </c>
      <c r="AB117" s="3">
        <v>25.242309551724102</v>
      </c>
      <c r="AC117" s="3">
        <v>25.361059103448301</v>
      </c>
      <c r="AD117" s="3">
        <v>0.322419965517241</v>
      </c>
      <c r="AE117" s="3">
        <v>25.2651530344828</v>
      </c>
      <c r="AF117" s="3">
        <v>27.087114344827601</v>
      </c>
      <c r="AG117" s="3">
        <v>6.8094128684496005E-2</v>
      </c>
      <c r="AH117" s="3">
        <v>4.81951350247646E-2</v>
      </c>
      <c r="AI117" s="3">
        <v>0.195573353672093</v>
      </c>
      <c r="AJ117" s="3">
        <v>4.5869235503533702E-2</v>
      </c>
      <c r="AK117" s="3">
        <v>6.8662942305164698</v>
      </c>
      <c r="AL117">
        <v>104</v>
      </c>
      <c r="AM117">
        <v>269</v>
      </c>
      <c r="AN117" s="1">
        <v>42667.331296296295</v>
      </c>
    </row>
    <row r="118" spans="7:40" x14ac:dyDescent="0.25">
      <c r="G118" s="4">
        <v>250.000503965517</v>
      </c>
      <c r="H118">
        <v>150</v>
      </c>
      <c r="I118" s="3">
        <v>55.779961413793103</v>
      </c>
      <c r="J118" s="16">
        <v>14.546390172413799</v>
      </c>
      <c r="K118" s="16">
        <v>5.5534791724137902</v>
      </c>
      <c r="L118" s="16">
        <f t="shared" si="11"/>
        <v>4.5613327275861995</v>
      </c>
      <c r="M118" s="3">
        <v>64.8183227241379</v>
      </c>
      <c r="T118" s="3">
        <v>3.21632768965517</v>
      </c>
      <c r="U118" s="3">
        <v>42.127456689655197</v>
      </c>
      <c r="V118" s="3">
        <v>-4.6909087241379304</v>
      </c>
      <c r="W118" s="3">
        <v>26.194373931034502</v>
      </c>
      <c r="X118" s="3">
        <v>5.8013454482758604</v>
      </c>
      <c r="Y118" s="3">
        <v>25.2784250689655</v>
      </c>
      <c r="Z118" s="3">
        <v>25.3985920344828</v>
      </c>
      <c r="AA118" s="3">
        <v>0.49257355172413803</v>
      </c>
      <c r="AB118" s="3">
        <v>25.239379586206901</v>
      </c>
      <c r="AC118" s="3">
        <v>25.340569862069</v>
      </c>
      <c r="AD118" s="3">
        <v>0.32146762068965501</v>
      </c>
      <c r="AE118" s="3">
        <v>25.271137862069001</v>
      </c>
      <c r="AF118" s="3">
        <v>27.175965655172401</v>
      </c>
      <c r="AG118" s="3">
        <v>3.6398417605934298E-2</v>
      </c>
      <c r="AH118" s="3">
        <v>1.8886577770849799E-2</v>
      </c>
      <c r="AI118" s="3">
        <v>0.20536062817838399</v>
      </c>
      <c r="AJ118" s="3">
        <v>2.0309213861448999E-2</v>
      </c>
      <c r="AK118" s="3">
        <v>6.9594111885643102</v>
      </c>
      <c r="AL118">
        <v>106</v>
      </c>
      <c r="AM118">
        <v>197</v>
      </c>
      <c r="AN118" s="1">
        <v>42667.354212962964</v>
      </c>
    </row>
    <row r="119" spans="7:40" x14ac:dyDescent="0.25">
      <c r="G119" s="4">
        <v>250.00038358620699</v>
      </c>
      <c r="H119">
        <v>300</v>
      </c>
      <c r="I119" s="3">
        <v>23.224309241379299</v>
      </c>
      <c r="J119" s="16">
        <v>15.4542297241379</v>
      </c>
      <c r="K119" s="16">
        <v>4.5063569655172397</v>
      </c>
      <c r="L119" s="16">
        <f t="shared" si="11"/>
        <v>3.6534931758620992</v>
      </c>
      <c r="M119" s="3">
        <v>64.867706413793101</v>
      </c>
      <c r="T119" s="3">
        <v>2.2281686551724098</v>
      </c>
      <c r="U119" s="3">
        <v>43.791288862069003</v>
      </c>
      <c r="V119" s="3">
        <v>-2.0280310344827601</v>
      </c>
      <c r="W119" s="3">
        <v>26.193743482758599</v>
      </c>
      <c r="X119" s="3">
        <v>5.7612384827586203</v>
      </c>
      <c r="Y119" s="3">
        <v>25.281371379310301</v>
      </c>
      <c r="Z119" s="3">
        <v>25.407187241379301</v>
      </c>
      <c r="AA119" s="3">
        <v>0.49353862068965498</v>
      </c>
      <c r="AB119" s="3">
        <v>25.250171758620699</v>
      </c>
      <c r="AC119" s="3">
        <v>25.322224137930998</v>
      </c>
      <c r="AD119" s="3">
        <v>0.32167565517241398</v>
      </c>
      <c r="AE119" s="3">
        <v>25.262516000000002</v>
      </c>
      <c r="AF119" s="3">
        <v>27.240729999999999</v>
      </c>
      <c r="AG119" s="3">
        <v>5.9712912751188202E-2</v>
      </c>
      <c r="AH119" s="3">
        <v>3.1446908670646499E-2</v>
      </c>
      <c r="AI119" s="3">
        <v>0.26708946526428701</v>
      </c>
      <c r="AJ119" s="3">
        <v>3.1180567823378601E-2</v>
      </c>
      <c r="AK119" s="3">
        <v>6.8518498207593597</v>
      </c>
      <c r="AL119">
        <v>108</v>
      </c>
      <c r="AM119">
        <v>197</v>
      </c>
      <c r="AN119" s="1">
        <v>42667.377141203702</v>
      </c>
    </row>
    <row r="120" spans="7:40" x14ac:dyDescent="0.25">
      <c r="G120" s="4">
        <v>250.008033448276</v>
      </c>
      <c r="H120">
        <v>100</v>
      </c>
      <c r="I120" s="3">
        <v>100</v>
      </c>
      <c r="J120" s="16">
        <v>13.9550495517241</v>
      </c>
      <c r="K120" s="16">
        <v>6.2488134482758602</v>
      </c>
      <c r="L120" s="16">
        <f t="shared" si="11"/>
        <v>5.1526733482758988</v>
      </c>
      <c r="M120" s="3">
        <v>64.471981448275898</v>
      </c>
      <c r="T120" s="3">
        <v>3.9682693103448301</v>
      </c>
      <c r="U120" s="3">
        <v>40.338696103448299</v>
      </c>
      <c r="V120" s="3">
        <v>-6.6552171034482699</v>
      </c>
      <c r="W120" s="3">
        <v>26.237132586206901</v>
      </c>
      <c r="X120" s="3">
        <v>5.73217962068966</v>
      </c>
      <c r="Y120" s="3">
        <v>25.284220000000001</v>
      </c>
      <c r="Z120" s="3">
        <v>25.3990912068966</v>
      </c>
      <c r="AA120" s="3">
        <v>0.49254579310344798</v>
      </c>
      <c r="AB120" s="3">
        <v>25.2418863103448</v>
      </c>
      <c r="AC120" s="3">
        <v>25.365513965517199</v>
      </c>
      <c r="AD120" s="3">
        <v>0.32183582758620699</v>
      </c>
      <c r="AE120" s="3">
        <v>25.268587586206898</v>
      </c>
      <c r="AF120" s="3">
        <v>27.092347724137898</v>
      </c>
      <c r="AG120" s="3">
        <v>6.1496047119772898E-2</v>
      </c>
      <c r="AH120" s="3">
        <v>3.9280578381569897E-2</v>
      </c>
      <c r="AI120" s="3">
        <v>0.19040569486740699</v>
      </c>
      <c r="AJ120" s="3">
        <v>3.5237622857651897E-2</v>
      </c>
      <c r="AK120" s="3">
        <v>7.0988047513253703</v>
      </c>
      <c r="AL120">
        <v>110</v>
      </c>
      <c r="AM120">
        <v>269</v>
      </c>
      <c r="AN120" s="1">
        <v>42667.408402777779</v>
      </c>
    </row>
    <row r="121" spans="7:40" x14ac:dyDescent="0.25">
      <c r="G121" s="4">
        <v>250.00078079310299</v>
      </c>
      <c r="H121">
        <v>150</v>
      </c>
      <c r="I121" s="3">
        <v>59.925615517241297</v>
      </c>
      <c r="J121" s="16">
        <v>14.192852620689701</v>
      </c>
      <c r="K121" s="16">
        <v>6.0104035172413797</v>
      </c>
      <c r="L121" s="16">
        <f t="shared" si="11"/>
        <v>4.9148702793102981</v>
      </c>
      <c r="M121" s="3">
        <v>69.944286241379302</v>
      </c>
      <c r="T121" s="3">
        <v>3.3803234482758602</v>
      </c>
      <c r="U121" s="3">
        <v>45.766570000000002</v>
      </c>
      <c r="V121" s="3">
        <v>-4.4468964137931</v>
      </c>
      <c r="W121" s="3">
        <v>26.248389413793099</v>
      </c>
      <c r="X121" s="3">
        <v>5.7029277931034503</v>
      </c>
      <c r="Y121" s="3">
        <v>25.278023482758599</v>
      </c>
      <c r="Z121" s="3">
        <v>25.398136206896499</v>
      </c>
      <c r="AA121" s="3">
        <v>0.49295458620689703</v>
      </c>
      <c r="AB121" s="3">
        <v>25.2475890344828</v>
      </c>
      <c r="AC121" s="3">
        <v>25.353777206896599</v>
      </c>
      <c r="AD121" s="3">
        <v>0.32175051724137899</v>
      </c>
      <c r="AE121" s="3">
        <v>25.2673505172414</v>
      </c>
      <c r="AF121" s="3">
        <v>27.333988620689698</v>
      </c>
      <c r="AG121" s="3">
        <v>3.2993083117619497E-2</v>
      </c>
      <c r="AH121" s="3">
        <v>1.4647174324324301E-2</v>
      </c>
      <c r="AI121" s="3">
        <v>0.181557085116064</v>
      </c>
      <c r="AJ121" s="3">
        <v>1.58962343699817E-2</v>
      </c>
      <c r="AK121" s="3">
        <v>7.6036744769857503</v>
      </c>
      <c r="AL121">
        <v>112</v>
      </c>
      <c r="AM121">
        <v>197</v>
      </c>
      <c r="AN121" s="1">
        <v>42667.431319444448</v>
      </c>
    </row>
    <row r="122" spans="7:40" x14ac:dyDescent="0.25">
      <c r="G122" s="4">
        <v>250.00062510344799</v>
      </c>
      <c r="H122">
        <v>300</v>
      </c>
      <c r="I122" s="3">
        <v>25.0626573103448</v>
      </c>
      <c r="J122" s="16">
        <v>15.1564955862069</v>
      </c>
      <c r="K122" s="16">
        <v>4.8962543103448297</v>
      </c>
      <c r="L122" s="16">
        <f t="shared" si="11"/>
        <v>3.9512273137930993</v>
      </c>
      <c r="M122" s="3">
        <v>69.989382413793095</v>
      </c>
      <c r="T122" s="3">
        <v>2.89778934482759</v>
      </c>
      <c r="U122" s="3">
        <v>47.483582034482801</v>
      </c>
      <c r="V122" s="3">
        <v>-3.7239354827586202</v>
      </c>
      <c r="W122" s="3">
        <v>26.272075620689701</v>
      </c>
      <c r="X122" s="3">
        <v>5.7630918275862104</v>
      </c>
      <c r="Y122" s="3">
        <v>25.2779421034483</v>
      </c>
      <c r="Z122" s="3">
        <v>25.399769586206901</v>
      </c>
      <c r="AA122" s="3">
        <v>0.49293113793103399</v>
      </c>
      <c r="AB122" s="3">
        <v>25.242531965517198</v>
      </c>
      <c r="AC122" s="3">
        <v>25.3342864827586</v>
      </c>
      <c r="AD122" s="3">
        <v>0.32184544827586198</v>
      </c>
      <c r="AE122" s="3">
        <v>25.2640732413793</v>
      </c>
      <c r="AF122" s="3">
        <v>27.407345517241399</v>
      </c>
      <c r="AG122" s="3">
        <v>5.5988900741861497E-2</v>
      </c>
      <c r="AH122" s="3">
        <v>3.1278126132648E-2</v>
      </c>
      <c r="AI122" s="3">
        <v>0.20661918080483099</v>
      </c>
      <c r="AJ122" s="3">
        <v>3.1044047000403901E-2</v>
      </c>
      <c r="AK122" s="3">
        <v>6.7451775796042401</v>
      </c>
      <c r="AL122">
        <v>114</v>
      </c>
      <c r="AM122">
        <v>197</v>
      </c>
      <c r="AN122" s="1">
        <v>42667.454247685186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8"/>
  <sheetViews>
    <sheetView tabSelected="1" topLeftCell="A22" zoomScaleNormal="100" workbookViewId="0">
      <selection activeCell="R46" sqref="R46"/>
    </sheetView>
  </sheetViews>
  <sheetFormatPr defaultRowHeight="12.75" x14ac:dyDescent="0.2"/>
  <cols>
    <col min="1" max="1" width="5.7109375" style="58" customWidth="1"/>
    <col min="2" max="6" width="5.7109375" style="38" customWidth="1"/>
    <col min="7" max="7" width="6.140625" style="58" bestFit="1" customWidth="1"/>
    <col min="8" max="8" width="9.28515625" style="59" bestFit="1" customWidth="1"/>
    <col min="9" max="11" width="9.28515625" style="38" bestFit="1" customWidth="1"/>
    <col min="12" max="12" width="10.42578125" style="38" customWidth="1"/>
    <col min="13" max="14" width="9.28515625" style="38" bestFit="1" customWidth="1"/>
    <col min="15" max="15" width="9.28515625" style="38" customWidth="1"/>
    <col min="16" max="20" width="9.28515625" style="38" bestFit="1" customWidth="1"/>
    <col min="21" max="21" width="9.28515625" style="38" customWidth="1"/>
    <col min="22" max="52" width="9.28515625" style="38" bestFit="1" customWidth="1"/>
    <col min="53" max="54" width="9.28515625" style="59" bestFit="1" customWidth="1"/>
    <col min="55" max="55" width="15.85546875" style="59" bestFit="1" customWidth="1"/>
    <col min="56" max="16384" width="9.140625" style="59"/>
  </cols>
  <sheetData>
    <row r="1" spans="1:55" x14ac:dyDescent="0.2">
      <c r="A1" s="58" t="s">
        <v>0</v>
      </c>
      <c r="B1" s="38" t="s">
        <v>1</v>
      </c>
      <c r="C1" s="38" t="s">
        <v>30</v>
      </c>
      <c r="E1" s="38" t="s">
        <v>25</v>
      </c>
      <c r="F1" s="38" t="s">
        <v>26</v>
      </c>
      <c r="G1" s="35" t="s">
        <v>0</v>
      </c>
      <c r="H1" s="35" t="s">
        <v>40</v>
      </c>
      <c r="I1" s="34" t="s">
        <v>41</v>
      </c>
      <c r="J1" s="34" t="s">
        <v>1</v>
      </c>
      <c r="K1" s="34" t="s">
        <v>2</v>
      </c>
      <c r="L1" s="38" t="s">
        <v>31</v>
      </c>
      <c r="M1" s="34" t="s">
        <v>3</v>
      </c>
      <c r="N1" s="36" t="s">
        <v>51</v>
      </c>
      <c r="O1" s="36"/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4" t="s">
        <v>4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9</v>
      </c>
      <c r="AG1" s="34" t="s">
        <v>10</v>
      </c>
      <c r="AH1" s="34" t="s">
        <v>11</v>
      </c>
      <c r="AI1" s="34" t="s">
        <v>12</v>
      </c>
      <c r="AJ1" s="34" t="s">
        <v>13</v>
      </c>
      <c r="AK1" s="34" t="s">
        <v>14</v>
      </c>
      <c r="AL1" s="34" t="s">
        <v>15</v>
      </c>
      <c r="AM1" s="34" t="s">
        <v>16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4" t="s">
        <v>50</v>
      </c>
      <c r="AW1" s="34" t="s">
        <v>18</v>
      </c>
      <c r="AX1" s="34" t="s">
        <v>19</v>
      </c>
      <c r="AY1" s="34" t="s">
        <v>20</v>
      </c>
      <c r="AZ1" s="34" t="s">
        <v>21</v>
      </c>
      <c r="BA1" s="35" t="s">
        <v>22</v>
      </c>
      <c r="BB1" s="35" t="s">
        <v>23</v>
      </c>
      <c r="BC1" s="35" t="s">
        <v>24</v>
      </c>
    </row>
    <row r="2" spans="1:55" x14ac:dyDescent="0.2">
      <c r="A2" s="59">
        <v>0</v>
      </c>
      <c r="B2" s="38">
        <v>9.5</v>
      </c>
      <c r="C2" s="38">
        <v>0</v>
      </c>
      <c r="G2" s="35">
        <v>149.99978268965501</v>
      </c>
      <c r="H2" s="35">
        <v>300</v>
      </c>
      <c r="I2" s="34">
        <v>0.1</v>
      </c>
      <c r="J2" s="34">
        <v>9.6453125517241407</v>
      </c>
      <c r="K2" s="34">
        <v>0</v>
      </c>
      <c r="M2" s="34">
        <v>0.41079300000000002</v>
      </c>
      <c r="N2" s="36">
        <f>M3</f>
        <v>30.157407275862099</v>
      </c>
      <c r="O2" s="36" t="s">
        <v>71</v>
      </c>
      <c r="P2" s="39">
        <f>K3</f>
        <v>1.81931465517241</v>
      </c>
      <c r="Q2" s="40">
        <f>K4</f>
        <v>2.1300223793103399</v>
      </c>
      <c r="R2" s="41">
        <f>K5</f>
        <v>0.87086482758620698</v>
      </c>
      <c r="S2" s="42">
        <f>K6</f>
        <v>1.20202810344828</v>
      </c>
      <c r="T2" s="43">
        <f>K7</f>
        <v>1.5404857586206899</v>
      </c>
      <c r="U2" s="36" t="s">
        <v>66</v>
      </c>
      <c r="V2" s="39">
        <f>L3</f>
        <v>1.1158781379310412</v>
      </c>
      <c r="W2" s="40">
        <f>L4</f>
        <v>1.1556847241379415</v>
      </c>
      <c r="X2" s="44">
        <f>L5</f>
        <v>1.1780888965517313</v>
      </c>
      <c r="Y2" s="42">
        <f>L6</f>
        <v>1.1604140000000012</v>
      </c>
      <c r="Z2" s="43">
        <f>L7</f>
        <v>0.99434210344828067</v>
      </c>
      <c r="AA2" s="34">
        <v>0.46645313793103399</v>
      </c>
      <c r="AB2" s="34">
        <v>-0.65557120689655202</v>
      </c>
      <c r="AC2" s="34">
        <v>1.89368127586207</v>
      </c>
      <c r="AD2" s="34">
        <v>24.5272993448276</v>
      </c>
      <c r="AE2" s="34">
        <v>5.1560153448275896</v>
      </c>
      <c r="AF2" s="34">
        <v>25.076186827586199</v>
      </c>
      <c r="AG2" s="34">
        <v>25.0151915862069</v>
      </c>
      <c r="AH2" s="34">
        <v>0.314255965517241</v>
      </c>
      <c r="AI2" s="34">
        <v>25.065905137931001</v>
      </c>
      <c r="AJ2" s="34">
        <v>24.973566655172402</v>
      </c>
      <c r="AK2" s="34">
        <v>0.38777241379310401</v>
      </c>
      <c r="AL2" s="34">
        <v>25.020101758620701</v>
      </c>
      <c r="AM2" s="34">
        <v>25.032488482758598</v>
      </c>
      <c r="AN2" s="34">
        <v>145.23776606896601</v>
      </c>
      <c r="AO2" s="34">
        <v>145.36875237931</v>
      </c>
      <c r="AP2" s="34">
        <v>25.384988448275902</v>
      </c>
      <c r="AQ2" s="34">
        <v>25.2142552068965</v>
      </c>
      <c r="AR2" s="34">
        <v>1.7377055611425701E-2</v>
      </c>
      <c r="AS2" s="34">
        <v>5.7071959751667798E-3</v>
      </c>
      <c r="AT2" s="34">
        <v>0</v>
      </c>
      <c r="AU2" s="34">
        <v>6.4466943854118997E-3</v>
      </c>
      <c r="AV2" s="34">
        <v>5.5665417257883803E-3</v>
      </c>
      <c r="AW2" s="34">
        <v>9.5677891028615694E-2</v>
      </c>
      <c r="AX2" s="34">
        <v>0.70285608230742302</v>
      </c>
      <c r="AY2" s="34">
        <v>0.46547790139858902</v>
      </c>
      <c r="AZ2" s="34">
        <v>3.0348081649325001</v>
      </c>
      <c r="BA2" s="35">
        <v>2</v>
      </c>
      <c r="BB2" s="35">
        <v>303</v>
      </c>
      <c r="BC2" s="45">
        <v>42685.699004629627</v>
      </c>
    </row>
    <row r="3" spans="1:55" x14ac:dyDescent="0.2">
      <c r="A3" s="59">
        <v>172.22697610344801</v>
      </c>
      <c r="B3" s="38">
        <v>2.31E-4</v>
      </c>
      <c r="C3" s="38">
        <v>1.03793103448276E-4</v>
      </c>
      <c r="D3" s="38">
        <f>C3*E4+F4</f>
        <v>-7.0609140585207217E-2</v>
      </c>
      <c r="G3" s="35">
        <v>150.00412255172401</v>
      </c>
      <c r="H3" s="60">
        <v>1000</v>
      </c>
      <c r="I3" s="39">
        <v>18.809185310344802</v>
      </c>
      <c r="J3" s="39">
        <v>8.5294344137930995</v>
      </c>
      <c r="K3" s="39">
        <v>1.81931465517241</v>
      </c>
      <c r="L3" s="61">
        <f>$J$2-J3</f>
        <v>1.1158781379310412</v>
      </c>
      <c r="M3" s="34">
        <v>30.157407275862099</v>
      </c>
      <c r="N3" s="36">
        <f>M12</f>
        <v>30.262838275862102</v>
      </c>
      <c r="O3" s="36"/>
      <c r="P3" s="39">
        <f>K12</f>
        <v>1.806133</v>
      </c>
      <c r="Q3" s="40">
        <f>K11</f>
        <v>2.1786278620689701</v>
      </c>
      <c r="R3" s="44">
        <f>R2</f>
        <v>0.87086482758620698</v>
      </c>
      <c r="S3" s="42">
        <f>K9</f>
        <v>1.21179148275862</v>
      </c>
      <c r="T3" s="43">
        <f>K8</f>
        <v>1.5463381034482799</v>
      </c>
      <c r="U3" s="36">
        <f>P2*E4+F4</f>
        <v>0.83177986590117436</v>
      </c>
      <c r="V3" s="39">
        <f>L12</f>
        <v>1.1857951724138012</v>
      </c>
      <c r="W3" s="40">
        <f>L11</f>
        <v>1.1898789655172415</v>
      </c>
      <c r="X3" s="44">
        <f>L10</f>
        <v>1.1780888965517313</v>
      </c>
      <c r="Y3" s="42">
        <f>L9</f>
        <v>1.1787175172413811</v>
      </c>
      <c r="Z3" s="43">
        <f>L8</f>
        <v>0.98423189655173005</v>
      </c>
      <c r="AA3" s="34">
        <v>1.7465329999999999</v>
      </c>
      <c r="AB3" s="34">
        <v>21.746240620689701</v>
      </c>
      <c r="AC3" s="34">
        <v>1.90025251724138</v>
      </c>
      <c r="AD3" s="34">
        <v>24.401285931034501</v>
      </c>
      <c r="AE3" s="34">
        <v>5.1881060000000003</v>
      </c>
      <c r="AF3" s="34">
        <v>25.085220586206901</v>
      </c>
      <c r="AG3" s="34">
        <v>25.024133068965501</v>
      </c>
      <c r="AH3" s="34">
        <v>0.314840551724138</v>
      </c>
      <c r="AI3" s="34">
        <v>25.072849999999999</v>
      </c>
      <c r="AJ3" s="34">
        <v>25.039324896551701</v>
      </c>
      <c r="AK3" s="34">
        <v>0.38708024137931002</v>
      </c>
      <c r="AL3" s="34">
        <v>25.0202048965517</v>
      </c>
      <c r="AM3" s="34">
        <v>25.865936275862101</v>
      </c>
      <c r="AN3" s="34">
        <v>145.43453448275901</v>
      </c>
      <c r="AO3" s="34">
        <v>145.56394751724099</v>
      </c>
      <c r="AP3" s="34">
        <v>25.413556344827601</v>
      </c>
      <c r="AQ3" s="34">
        <v>25.232107586206901</v>
      </c>
      <c r="AR3" s="34">
        <v>2.12632012406411E-2</v>
      </c>
      <c r="AS3" s="34">
        <v>6.7466052591315002E-3</v>
      </c>
      <c r="AT3" s="34">
        <v>7.4260347843044E-2</v>
      </c>
      <c r="AU3" s="34">
        <v>1.0743471227949501E-2</v>
      </c>
      <c r="AV3" s="34">
        <v>5.1718846389182697E-3</v>
      </c>
      <c r="AW3" s="34">
        <v>9.01060547092572E-2</v>
      </c>
      <c r="AX3" s="34">
        <v>0.22349190260073501</v>
      </c>
      <c r="AY3" s="34">
        <v>8.5463024103580407E-2</v>
      </c>
      <c r="AZ3" s="34">
        <v>2.1940632846249999</v>
      </c>
      <c r="BA3" s="35">
        <v>3</v>
      </c>
      <c r="BB3" s="35">
        <v>179</v>
      </c>
      <c r="BC3" s="45">
        <v>42685.719849537039</v>
      </c>
    </row>
    <row r="4" spans="1:55" x14ac:dyDescent="0.2">
      <c r="A4" s="59">
        <v>149.98360634482799</v>
      </c>
      <c r="B4" s="38">
        <v>7.6681679999999997</v>
      </c>
      <c r="C4" s="38">
        <v>3.21732575862069</v>
      </c>
      <c r="D4" s="38">
        <f>$B$2-B4</f>
        <v>1.8318320000000003</v>
      </c>
      <c r="E4" s="38">
        <f>INDEX(LINEST(D5:D6,C5:C6^{1}),1)</f>
        <v>0.49603321159819147</v>
      </c>
      <c r="F4" s="38">
        <f>INDEX(LINEST(D5:D6,C5:C6^{1}),2)</f>
        <v>-7.0660625411652411E-2</v>
      </c>
      <c r="G4" s="35">
        <v>150.00298555172401</v>
      </c>
      <c r="H4" s="62">
        <v>500</v>
      </c>
      <c r="I4" s="40">
        <v>24.6906247586207</v>
      </c>
      <c r="J4" s="40">
        <v>8.4896278275861992</v>
      </c>
      <c r="K4" s="40">
        <v>2.1300223793103399</v>
      </c>
      <c r="L4" s="63">
        <f t="shared" ref="L4:L50" si="0">$J$2-J4</f>
        <v>1.1556847241379415</v>
      </c>
      <c r="M4" s="34">
        <v>30.037692862069001</v>
      </c>
      <c r="N4" s="36">
        <f>M13</f>
        <v>35.1739666551724</v>
      </c>
      <c r="O4" s="36" t="s">
        <v>72</v>
      </c>
      <c r="P4" s="39">
        <f>K13</f>
        <v>2.0586747931034499</v>
      </c>
      <c r="Q4" s="40">
        <f>K14</f>
        <v>2.5274308620689601</v>
      </c>
      <c r="R4" s="41">
        <f>R5</f>
        <v>2.5203575862069001</v>
      </c>
      <c r="S4" s="42">
        <f>K16</f>
        <v>1.4198515517241399</v>
      </c>
      <c r="T4" s="43">
        <f>K17</f>
        <v>1.7871363793103501</v>
      </c>
      <c r="U4" s="36" t="s">
        <v>67</v>
      </c>
      <c r="V4" s="39">
        <f>L13</f>
        <v>1.368212241379311</v>
      </c>
      <c r="W4" s="40">
        <f>L14</f>
        <v>1.3612406551724199</v>
      </c>
      <c r="X4" s="44">
        <f>L15</f>
        <v>1.3140955517241402</v>
      </c>
      <c r="Y4" s="42">
        <f>L16</f>
        <v>1.3642108620689708</v>
      </c>
      <c r="Z4" s="43">
        <f>L17</f>
        <v>1.1863402758620705</v>
      </c>
      <c r="AA4" s="34">
        <v>1.95202434482759</v>
      </c>
      <c r="AB4" s="34">
        <v>20.8344100689655</v>
      </c>
      <c r="AC4" s="34">
        <v>1.4526644827586199</v>
      </c>
      <c r="AD4" s="34">
        <v>24.365741275862099</v>
      </c>
      <c r="AE4" s="34">
        <v>5.1467004137931003</v>
      </c>
      <c r="AF4" s="34">
        <v>25.083918482758602</v>
      </c>
      <c r="AG4" s="34">
        <v>25.021827034482801</v>
      </c>
      <c r="AH4" s="34">
        <v>0.316390965517241</v>
      </c>
      <c r="AI4" s="34">
        <v>25.068997724137901</v>
      </c>
      <c r="AJ4" s="34">
        <v>25.0442241034483</v>
      </c>
      <c r="AK4" s="34">
        <v>0.38755875862069</v>
      </c>
      <c r="AL4" s="34">
        <v>25.0198630344828</v>
      </c>
      <c r="AM4" s="34">
        <v>25.830872793103399</v>
      </c>
      <c r="AN4" s="34">
        <v>145.508084</v>
      </c>
      <c r="AO4" s="34">
        <v>145.63836255172399</v>
      </c>
      <c r="AP4" s="34">
        <v>25.418323000000001</v>
      </c>
      <c r="AQ4" s="34">
        <v>25.2396055517241</v>
      </c>
      <c r="AR4" s="34">
        <v>4.44252630265781E-2</v>
      </c>
      <c r="AS4" s="34">
        <v>2.1157580526758101E-2</v>
      </c>
      <c r="AT4" s="34">
        <v>0.115822898138206</v>
      </c>
      <c r="AU4" s="34">
        <v>7.1493546420528702E-3</v>
      </c>
      <c r="AV4" s="34">
        <v>6.9978011170021299E-3</v>
      </c>
      <c r="AW4" s="34">
        <v>1.6144358919523299E-2</v>
      </c>
      <c r="AX4" s="34">
        <v>0.19416434639438901</v>
      </c>
      <c r="AY4" s="34">
        <v>3.3772252893890999E-2</v>
      </c>
      <c r="AZ4" s="34">
        <v>2.9306875395776402</v>
      </c>
      <c r="BA4" s="35">
        <v>4</v>
      </c>
      <c r="BB4" s="35">
        <v>178</v>
      </c>
      <c r="BC4" s="45">
        <v>42685.740555555552</v>
      </c>
    </row>
    <row r="5" spans="1:55" x14ac:dyDescent="0.2">
      <c r="A5" s="59">
        <v>149.99967062069001</v>
      </c>
      <c r="B5" s="38">
        <v>6.3808939999999996</v>
      </c>
      <c r="C5" s="38">
        <v>6.4305505172413797</v>
      </c>
      <c r="D5" s="38">
        <f t="shared" ref="D5:D6" si="1">$B$2-B5</f>
        <v>3.1191060000000004</v>
      </c>
      <c r="E5" s="38">
        <v>6</v>
      </c>
      <c r="F5" s="38">
        <f>E5*E4+F4</f>
        <v>2.9055386441774962</v>
      </c>
      <c r="G5" s="35">
        <v>149.999807896552</v>
      </c>
      <c r="H5" s="64">
        <v>300</v>
      </c>
      <c r="I5" s="44">
        <v>10.440970137931</v>
      </c>
      <c r="J5" s="44">
        <v>8.5001030689655206</v>
      </c>
      <c r="K5" s="41">
        <v>0.87086482758620698</v>
      </c>
      <c r="L5" s="65">
        <f t="shared" ref="L5" si="2">L10</f>
        <v>1.1780888965517313</v>
      </c>
      <c r="M5" s="34">
        <v>30.176906034482801</v>
      </c>
      <c r="N5" s="36">
        <f>M22</f>
        <v>34.793415344827601</v>
      </c>
      <c r="O5" s="36"/>
      <c r="P5" s="39">
        <f>K22</f>
        <v>2.1058373448275902</v>
      </c>
      <c r="Q5" s="40">
        <f>K21</f>
        <v>2.1531133793103399</v>
      </c>
      <c r="R5" s="44">
        <f>K20</f>
        <v>2.5203575862069001</v>
      </c>
      <c r="S5" s="47">
        <f>S4</f>
        <v>1.4198515517241399</v>
      </c>
      <c r="T5" s="66">
        <f>T4</f>
        <v>1.7871363793103501</v>
      </c>
      <c r="U5" s="36"/>
      <c r="V5" s="39">
        <f>L22</f>
        <v>1.3861221724137902</v>
      </c>
      <c r="W5" s="40">
        <f>L21</f>
        <v>1.3927357241379301</v>
      </c>
      <c r="X5" s="44">
        <f>L20</f>
        <v>1.3598601379310402</v>
      </c>
      <c r="Y5" s="42">
        <f>L19</f>
        <v>1.3771206551724102</v>
      </c>
      <c r="Z5" s="43">
        <f>L18</f>
        <v>1.1661264827586209</v>
      </c>
      <c r="AA5" s="34">
        <v>2.3269301724137899</v>
      </c>
      <c r="AB5" s="34">
        <v>19.707921724137901</v>
      </c>
      <c r="AC5" s="34">
        <v>2.8471598620689602</v>
      </c>
      <c r="AD5" s="34">
        <v>24.240094413793098</v>
      </c>
      <c r="AE5" s="34">
        <v>5.1674653103448298</v>
      </c>
      <c r="AF5" s="34">
        <v>25.069551172413799</v>
      </c>
      <c r="AG5" s="34">
        <v>25.011366620689699</v>
      </c>
      <c r="AH5" s="34">
        <v>0.31349455172413798</v>
      </c>
      <c r="AI5" s="34">
        <v>25.0592098965517</v>
      </c>
      <c r="AJ5" s="34">
        <v>25.051885103448299</v>
      </c>
      <c r="AK5" s="34">
        <v>0.387239</v>
      </c>
      <c r="AL5" s="34">
        <v>25.013433724137901</v>
      </c>
      <c r="AM5" s="34">
        <v>25.782611448275901</v>
      </c>
      <c r="AN5" s="34">
        <v>145.49463893103399</v>
      </c>
      <c r="AO5" s="34">
        <v>145.627312448276</v>
      </c>
      <c r="AP5" s="34">
        <v>25.403601517241398</v>
      </c>
      <c r="AQ5" s="34">
        <v>25.2216891724138</v>
      </c>
      <c r="AR5" s="34">
        <v>3.1925243371088499E-2</v>
      </c>
      <c r="AS5" s="34">
        <v>8.9537499918245101E-3</v>
      </c>
      <c r="AT5" s="34">
        <v>1.6936296416943698E-2</v>
      </c>
      <c r="AU5" s="34">
        <v>5.6351075126902898E-3</v>
      </c>
      <c r="AV5" s="34">
        <v>5.6414425244782499E-3</v>
      </c>
      <c r="AW5" s="34">
        <v>3.9190312337572697E-2</v>
      </c>
      <c r="AX5" s="34">
        <v>0.15681065048663401</v>
      </c>
      <c r="AY5" s="34">
        <v>2.4851754785164399E-2</v>
      </c>
      <c r="AZ5" s="34">
        <v>1.9214689697595</v>
      </c>
      <c r="BA5" s="35">
        <v>5</v>
      </c>
      <c r="BB5" s="35">
        <v>179</v>
      </c>
      <c r="BC5" s="45">
        <v>42685.761412037034</v>
      </c>
    </row>
    <row r="6" spans="1:55" x14ac:dyDescent="0.2">
      <c r="A6" s="59">
        <v>150.00169531034501</v>
      </c>
      <c r="B6" s="38">
        <v>4.3033210000000004</v>
      </c>
      <c r="C6" s="38">
        <v>10.6189253103448</v>
      </c>
      <c r="D6" s="38">
        <f t="shared" si="1"/>
        <v>5.1966789999999996</v>
      </c>
      <c r="G6" s="35">
        <v>150.00034044827601</v>
      </c>
      <c r="H6" s="67">
        <v>150</v>
      </c>
      <c r="I6" s="48">
        <v>23.531216137931001</v>
      </c>
      <c r="J6" s="48">
        <v>8.4848985517241395</v>
      </c>
      <c r="K6" s="48">
        <v>1.20202810344828</v>
      </c>
      <c r="L6" s="42">
        <f t="shared" si="0"/>
        <v>1.1604140000000012</v>
      </c>
      <c r="M6" s="34">
        <v>30.188935206896598</v>
      </c>
      <c r="N6" s="36">
        <f>M23</f>
        <v>39.796743965517202</v>
      </c>
      <c r="O6" s="36" t="s">
        <v>73</v>
      </c>
      <c r="P6" s="39">
        <f>K23</f>
        <v>2.59396</v>
      </c>
      <c r="Q6" s="40">
        <f>K24</f>
        <v>2.4701035172413799</v>
      </c>
      <c r="R6" s="44">
        <f>K25</f>
        <v>2.8978604482758601</v>
      </c>
      <c r="S6" s="42">
        <f>K26</f>
        <v>3.04327879310345</v>
      </c>
      <c r="T6" s="43">
        <f>K27</f>
        <v>3.2963084137931</v>
      </c>
      <c r="U6" s="36" t="s">
        <v>68</v>
      </c>
      <c r="V6" s="39">
        <f>L23</f>
        <v>1.6107403793103501</v>
      </c>
      <c r="W6" s="40">
        <f>L24</f>
        <v>1.59880303448276</v>
      </c>
      <c r="X6" s="44">
        <f>L25</f>
        <v>1.5645214137931109</v>
      </c>
      <c r="Y6" s="42">
        <f>L26</f>
        <v>1.590171655172421</v>
      </c>
      <c r="Z6" s="43">
        <f>L27</f>
        <v>1.3637119310344907</v>
      </c>
      <c r="AA6" s="34">
        <v>2.4816517241379299</v>
      </c>
      <c r="AB6" s="34">
        <v>18.4863583448276</v>
      </c>
      <c r="AC6" s="34">
        <v>2.6211260689655198</v>
      </c>
      <c r="AD6" s="34">
        <v>24.176380758620699</v>
      </c>
      <c r="AE6" s="34">
        <v>5.1678582758620699</v>
      </c>
      <c r="AF6" s="34">
        <v>25.0745156896552</v>
      </c>
      <c r="AG6" s="34">
        <v>25.015045137931001</v>
      </c>
      <c r="AH6" s="34">
        <v>0.31637106896551698</v>
      </c>
      <c r="AI6" s="34">
        <v>25.062931862069</v>
      </c>
      <c r="AJ6" s="34">
        <v>25.0619009655172</v>
      </c>
      <c r="AK6" s="34">
        <v>0.38849575862069002</v>
      </c>
      <c r="AL6" s="34">
        <v>25.013536793103501</v>
      </c>
      <c r="AM6" s="34">
        <v>25.735409172413799</v>
      </c>
      <c r="AN6" s="34">
        <v>145.47177337931001</v>
      </c>
      <c r="AO6" s="34">
        <v>145.601322586207</v>
      </c>
      <c r="AP6" s="34">
        <v>25.4081420344828</v>
      </c>
      <c r="AQ6" s="34">
        <v>25.228790241379301</v>
      </c>
      <c r="AR6" s="34">
        <v>2.5697746393681602E-2</v>
      </c>
      <c r="AS6" s="34">
        <v>8.4767404613713803E-3</v>
      </c>
      <c r="AT6" s="34">
        <v>2.05175856840717E-2</v>
      </c>
      <c r="AU6" s="34">
        <v>8.5119528416514201E-3</v>
      </c>
      <c r="AV6" s="34">
        <v>6.8639568178892304E-3</v>
      </c>
      <c r="AW6" s="34">
        <v>3.0337471684591999E-2</v>
      </c>
      <c r="AX6" s="34">
        <v>0.15180716564827301</v>
      </c>
      <c r="AY6" s="34">
        <v>3.5775478087286199E-2</v>
      </c>
      <c r="AZ6" s="34">
        <v>2.8528035574347301</v>
      </c>
      <c r="BA6" s="35">
        <v>6</v>
      </c>
      <c r="BB6" s="35">
        <v>179</v>
      </c>
      <c r="BC6" s="45">
        <v>42685.78224537037</v>
      </c>
    </row>
    <row r="7" spans="1:55" x14ac:dyDescent="0.2">
      <c r="A7" s="59">
        <v>149.998746172414</v>
      </c>
      <c r="B7" s="38">
        <v>9.6032240000000009</v>
      </c>
      <c r="C7" s="38">
        <v>1.7358620689655199E-4</v>
      </c>
      <c r="D7" s="38">
        <f>C7*E4+F4</f>
        <v>-7.0574520887956363E-2</v>
      </c>
      <c r="G7" s="35">
        <v>149.99955224137901</v>
      </c>
      <c r="H7" s="68">
        <v>100</v>
      </c>
      <c r="I7" s="43">
        <v>42.622600068965497</v>
      </c>
      <c r="J7" s="43">
        <v>8.65097044827586</v>
      </c>
      <c r="K7" s="43">
        <v>1.5404857586206899</v>
      </c>
      <c r="L7" s="69">
        <f t="shared" si="0"/>
        <v>0.99434210344828067</v>
      </c>
      <c r="M7" s="34">
        <v>30.204821965517201</v>
      </c>
      <c r="N7" s="36">
        <f>M32</f>
        <v>40.009616793103397</v>
      </c>
      <c r="O7" s="36"/>
      <c r="P7" s="39">
        <f>K32</f>
        <v>2.5764953103448298</v>
      </c>
      <c r="Q7" s="40">
        <f>K31</f>
        <v>2.4796942758620699</v>
      </c>
      <c r="R7" s="44">
        <f>K30</f>
        <v>2.8834921724137899</v>
      </c>
      <c r="S7" s="42">
        <f>K29</f>
        <v>3.0425712758620702</v>
      </c>
      <c r="T7" s="43">
        <f>K28</f>
        <v>3.3042803793103399</v>
      </c>
      <c r="U7" s="36"/>
      <c r="V7" s="39">
        <f>L32</f>
        <v>1.6106434827586202</v>
      </c>
      <c r="W7" s="40">
        <f>L31</f>
        <v>1.5852683793103512</v>
      </c>
      <c r="X7" s="44">
        <f>L30</f>
        <v>1.5621566896551702</v>
      </c>
      <c r="Y7" s="42">
        <f>L29</f>
        <v>1.5852743793103503</v>
      </c>
      <c r="Z7" s="43">
        <f>L28</f>
        <v>1.3639509655172404</v>
      </c>
      <c r="AA7" s="34">
        <v>2.9089728275862101</v>
      </c>
      <c r="AB7" s="34">
        <v>17.916897103448299</v>
      </c>
      <c r="AC7" s="34">
        <v>2.9659966896551699</v>
      </c>
      <c r="AD7" s="34">
        <v>24.079738137930999</v>
      </c>
      <c r="AE7" s="34">
        <v>5.1497158275862098</v>
      </c>
      <c r="AF7" s="34">
        <v>25.072920448275902</v>
      </c>
      <c r="AG7" s="34">
        <v>25.014296413793101</v>
      </c>
      <c r="AH7" s="34">
        <v>0.314844655172414</v>
      </c>
      <c r="AI7" s="34">
        <v>25.059139275862101</v>
      </c>
      <c r="AJ7" s="34">
        <v>25.077472689655199</v>
      </c>
      <c r="AK7" s="34">
        <v>0.387175620689655</v>
      </c>
      <c r="AL7" s="34">
        <v>25.014063068965498</v>
      </c>
      <c r="AM7" s="34">
        <v>25.7176799310345</v>
      </c>
      <c r="AN7" s="34">
        <v>145.45397844827599</v>
      </c>
      <c r="AO7" s="34">
        <v>145.589864793103</v>
      </c>
      <c r="AP7" s="34">
        <v>25.414089241379301</v>
      </c>
      <c r="AQ7" s="34">
        <v>25.2266923793103</v>
      </c>
      <c r="AR7" s="34">
        <v>2.7075072913374201E-2</v>
      </c>
      <c r="AS7" s="34">
        <v>7.9639298082926392E-3</v>
      </c>
      <c r="AT7" s="34">
        <v>1.44493350609371E-2</v>
      </c>
      <c r="AU7" s="34">
        <v>7.3162485376407696E-3</v>
      </c>
      <c r="AV7" s="34">
        <v>8.0589568379615898E-3</v>
      </c>
      <c r="AW7" s="34">
        <v>2.2382889315271201E-2</v>
      </c>
      <c r="AX7" s="34">
        <v>0.13069129457755199</v>
      </c>
      <c r="AY7" s="34">
        <v>3.3889022238103299E-2</v>
      </c>
      <c r="AZ7" s="34">
        <v>2.5596328783308002</v>
      </c>
      <c r="BA7" s="35">
        <v>7</v>
      </c>
      <c r="BB7" s="35">
        <v>179</v>
      </c>
      <c r="BC7" s="45">
        <v>42685.803090277775</v>
      </c>
    </row>
    <row r="8" spans="1:55" x14ac:dyDescent="0.2">
      <c r="A8" s="59">
        <v>199.99976486206899</v>
      </c>
      <c r="B8" s="38">
        <v>14.400376</v>
      </c>
      <c r="C8" s="38">
        <v>1.7451724137931E-4</v>
      </c>
      <c r="D8" s="38">
        <f>C8*E9+F9</f>
        <v>8.3165862769549417E-2</v>
      </c>
      <c r="G8" s="35">
        <v>150.000131655172</v>
      </c>
      <c r="H8" s="68">
        <v>100</v>
      </c>
      <c r="I8" s="43">
        <v>42.653361034482799</v>
      </c>
      <c r="J8" s="43">
        <v>8.6610806551724107</v>
      </c>
      <c r="K8" s="43">
        <v>1.5463381034482799</v>
      </c>
      <c r="L8" s="69">
        <f t="shared" si="0"/>
        <v>0.98423189655173005</v>
      </c>
      <c r="M8" s="34">
        <v>30.214808896551698</v>
      </c>
      <c r="N8" s="36">
        <f>M33</f>
        <v>45.033193137931001</v>
      </c>
      <c r="O8" s="36" t="s">
        <v>74</v>
      </c>
      <c r="P8" s="39">
        <f>P9</f>
        <v>2.98177468965517</v>
      </c>
      <c r="Q8" s="40">
        <f>K34</f>
        <v>2.7985030000000002</v>
      </c>
      <c r="R8" s="44">
        <f>K35</f>
        <v>3.2426457586206898</v>
      </c>
      <c r="S8" s="42">
        <f>K36</f>
        <v>3.4191992413793102</v>
      </c>
      <c r="T8" s="43">
        <f>K37</f>
        <v>3.71746086206897</v>
      </c>
      <c r="U8" s="36" t="s">
        <v>69</v>
      </c>
      <c r="V8" s="39">
        <f>L33</f>
        <v>1.7857706551724206</v>
      </c>
      <c r="W8" s="40">
        <f>L34</f>
        <v>1.7991548275862108</v>
      </c>
      <c r="X8" s="44">
        <f>L35</f>
        <v>1.7620400344827605</v>
      </c>
      <c r="Y8" s="42">
        <f>L36</f>
        <v>1.7831682413793111</v>
      </c>
      <c r="Z8" s="43">
        <f>L37</f>
        <v>1.5262565172413805</v>
      </c>
      <c r="AA8" s="34">
        <v>2.9410467931034501</v>
      </c>
      <c r="AB8" s="34">
        <v>18.000795827586199</v>
      </c>
      <c r="AC8" s="34">
        <v>4.7255064137931004</v>
      </c>
      <c r="AD8" s="34">
        <v>24.052352517241399</v>
      </c>
      <c r="AE8" s="34">
        <v>5.1680990689655202</v>
      </c>
      <c r="AF8" s="34">
        <v>25.071764862068999</v>
      </c>
      <c r="AG8" s="34">
        <v>25.018582551724101</v>
      </c>
      <c r="AH8" s="34">
        <v>0.31738217241379302</v>
      </c>
      <c r="AI8" s="34">
        <v>25.057533275862099</v>
      </c>
      <c r="AJ8" s="34">
        <v>25.076566551724099</v>
      </c>
      <c r="AK8" s="34">
        <v>0.38809893103448301</v>
      </c>
      <c r="AL8" s="34">
        <v>25.011784310344801</v>
      </c>
      <c r="AM8" s="34">
        <v>25.7162853448276</v>
      </c>
      <c r="AN8" s="34">
        <v>145.45673651724101</v>
      </c>
      <c r="AO8" s="34">
        <v>145.59020841379299</v>
      </c>
      <c r="AP8" s="34">
        <v>25.4135873793103</v>
      </c>
      <c r="AQ8" s="34">
        <v>25.232749827586201</v>
      </c>
      <c r="AR8" s="34">
        <v>2.9463650442938201E-2</v>
      </c>
      <c r="AS8" s="34">
        <v>7.9253324753689805E-3</v>
      </c>
      <c r="AT8" s="34">
        <v>1.65614234057887E-2</v>
      </c>
      <c r="AU8" s="34">
        <v>7.3539820085966497E-3</v>
      </c>
      <c r="AV8" s="34">
        <v>6.6572152310298699E-3</v>
      </c>
      <c r="AW8" s="34">
        <v>1.0730077537247399E-3</v>
      </c>
      <c r="AX8" s="34">
        <v>0.139094294381362</v>
      </c>
      <c r="AY8" s="34">
        <v>2.5236796777322601E-2</v>
      </c>
      <c r="AZ8" s="34">
        <v>1.5641065090573201</v>
      </c>
      <c r="BA8" s="35">
        <v>8</v>
      </c>
      <c r="BB8" s="35">
        <v>179</v>
      </c>
      <c r="BC8" s="45">
        <v>42685.823923611111</v>
      </c>
    </row>
    <row r="9" spans="1:55" x14ac:dyDescent="0.2">
      <c r="A9" s="59">
        <v>200.00056137931</v>
      </c>
      <c r="B9" s="38">
        <v>12.781288999999999</v>
      </c>
      <c r="C9" s="38">
        <v>2.9261405862069001</v>
      </c>
      <c r="D9" s="38">
        <f>$B$8-B9</f>
        <v>1.6190870000000004</v>
      </c>
      <c r="E9" s="38">
        <f>INDEX(LINEST(D9:D11,C9:C11^{1}),1)</f>
        <v>0.52500813892426879</v>
      </c>
      <c r="F9" s="38">
        <f>INDEX(LINEST(D9:D11,C9:C11^{1}),2)</f>
        <v>8.3074239797442662E-2</v>
      </c>
      <c r="G9" s="35">
        <v>150.00051562069001</v>
      </c>
      <c r="H9" s="67">
        <v>150</v>
      </c>
      <c r="I9" s="48">
        <v>23.469495793103501</v>
      </c>
      <c r="J9" s="48">
        <v>8.4665950344827596</v>
      </c>
      <c r="K9" s="48">
        <v>1.21179148275862</v>
      </c>
      <c r="L9" s="42">
        <f t="shared" si="0"/>
        <v>1.1787175172413811</v>
      </c>
      <c r="M9" s="34">
        <v>30.227020448275901</v>
      </c>
      <c r="N9" s="36">
        <f>M42</f>
        <v>45.224576655172399</v>
      </c>
      <c r="O9" s="36"/>
      <c r="P9" s="39">
        <f>K42</f>
        <v>2.98177468965517</v>
      </c>
      <c r="Q9" s="40">
        <f>K41</f>
        <v>2.7995263448275902</v>
      </c>
      <c r="R9" s="44">
        <f>K40</f>
        <v>3.2461269655172398</v>
      </c>
      <c r="S9" s="47">
        <f>S8</f>
        <v>3.4191992413793102</v>
      </c>
      <c r="T9" s="43">
        <f>K38</f>
        <v>3.72026579310345</v>
      </c>
      <c r="U9" s="36"/>
      <c r="V9" s="39">
        <f>L42</f>
        <v>1.7797396896551811</v>
      </c>
      <c r="W9" s="40">
        <f>L41</f>
        <v>1.9376366551724109</v>
      </c>
      <c r="X9" s="44">
        <f>L40</f>
        <v>1.7448217586206907</v>
      </c>
      <c r="Y9" s="42">
        <f>L39</f>
        <v>1.7814165862069009</v>
      </c>
      <c r="Z9" s="43">
        <f>L38</f>
        <v>1.5321646896551702</v>
      </c>
      <c r="AA9" s="34">
        <v>2.3760717241379301</v>
      </c>
      <c r="AB9" s="34">
        <v>18.545609379310299</v>
      </c>
      <c r="AC9" s="34">
        <v>1.6545353103448299</v>
      </c>
      <c r="AD9" s="34">
        <v>23.976315034482798</v>
      </c>
      <c r="AE9" s="34">
        <v>5.1626633448275898</v>
      </c>
      <c r="AF9" s="34">
        <v>25.0725461034483</v>
      </c>
      <c r="AG9" s="34">
        <v>25.010427965517199</v>
      </c>
      <c r="AH9" s="34">
        <v>0.31390475862069001</v>
      </c>
      <c r="AI9" s="34">
        <v>25.0568985517241</v>
      </c>
      <c r="AJ9" s="34">
        <v>25.052145551724099</v>
      </c>
      <c r="AK9" s="34">
        <v>0.38766620689655201</v>
      </c>
      <c r="AL9" s="34">
        <v>25.009494724137902</v>
      </c>
      <c r="AM9" s="34">
        <v>25.733960137931</v>
      </c>
      <c r="AN9" s="34">
        <v>145.476937034483</v>
      </c>
      <c r="AO9" s="34">
        <v>145.610929793103</v>
      </c>
      <c r="AP9" s="34">
        <v>25.410966034482801</v>
      </c>
      <c r="AQ9" s="34">
        <v>25.229875068965502</v>
      </c>
      <c r="AR9" s="34">
        <v>1.9768310858434401E-2</v>
      </c>
      <c r="AS9" s="34">
        <v>7.8834710277359294E-3</v>
      </c>
      <c r="AT9" s="34">
        <v>1.50743636812868E-2</v>
      </c>
      <c r="AU9" s="34">
        <v>5.6474451323221698E-3</v>
      </c>
      <c r="AV9" s="34">
        <v>7.8364689900652894E-3</v>
      </c>
      <c r="AW9" s="34">
        <v>2.19264331285428E-2</v>
      </c>
      <c r="AX9" s="34">
        <v>0.152376934089716</v>
      </c>
      <c r="AY9" s="34">
        <v>3.4117119758169098E-2</v>
      </c>
      <c r="AZ9" s="34">
        <v>1.95149392584716</v>
      </c>
      <c r="BA9" s="35">
        <v>9</v>
      </c>
      <c r="BB9" s="35">
        <v>179</v>
      </c>
      <c r="BC9" s="45">
        <v>42685.844756944447</v>
      </c>
    </row>
    <row r="10" spans="1:55" x14ac:dyDescent="0.2">
      <c r="A10" s="59">
        <v>199.99993103448301</v>
      </c>
      <c r="B10" s="38">
        <v>11.238799</v>
      </c>
      <c r="C10" s="38">
        <v>5.8629365862069003</v>
      </c>
      <c r="D10" s="38">
        <f t="shared" ref="D10:D11" si="3">$B$8-B10</f>
        <v>3.1615769999999994</v>
      </c>
      <c r="G10" s="35">
        <v>149.99923548275899</v>
      </c>
      <c r="H10" s="64">
        <v>300</v>
      </c>
      <c r="I10" s="44">
        <v>24.1807824137931</v>
      </c>
      <c r="J10" s="44">
        <v>8.4672236551724094</v>
      </c>
      <c r="K10" s="44">
        <v>2.1499654482758599</v>
      </c>
      <c r="L10" s="65">
        <f t="shared" si="0"/>
        <v>1.1780888965517313</v>
      </c>
      <c r="M10" s="34">
        <v>30.2359594137931</v>
      </c>
      <c r="N10" s="36">
        <f>M43</f>
        <v>50.270588724137902</v>
      </c>
      <c r="O10" s="36" t="s">
        <v>75</v>
      </c>
      <c r="P10" s="39">
        <f>K43</f>
        <v>3.26409451724138</v>
      </c>
      <c r="Q10" s="40">
        <f>K44</f>
        <v>3.1182884827586199</v>
      </c>
      <c r="R10" s="41">
        <f>R11</f>
        <v>3.5973454137931</v>
      </c>
      <c r="S10" s="42">
        <f>K46</f>
        <v>3.8095413793103399</v>
      </c>
      <c r="T10" s="43">
        <f>K47</f>
        <v>4.1316507241379297</v>
      </c>
      <c r="U10" s="36" t="s">
        <v>70</v>
      </c>
      <c r="V10" s="39">
        <f>L43</f>
        <v>1.9706075517241404</v>
      </c>
      <c r="W10" s="40">
        <f>L44</f>
        <v>1.983099862068971</v>
      </c>
      <c r="X10" s="44">
        <f>L45</f>
        <v>1.9376366551724109</v>
      </c>
      <c r="Y10" s="42">
        <f>L46</f>
        <v>1.9765743793103505</v>
      </c>
      <c r="Z10" s="43">
        <f>L47</f>
        <v>1.6800863448275907</v>
      </c>
      <c r="AA10" s="34">
        <v>2.1226810344827598</v>
      </c>
      <c r="AB10" s="34">
        <v>20.5096902413793</v>
      </c>
      <c r="AC10" s="34">
        <v>3.3032771724137899</v>
      </c>
      <c r="AD10" s="34">
        <v>23.819907103448301</v>
      </c>
      <c r="AE10" s="34">
        <v>5.1795981724137903</v>
      </c>
      <c r="AF10" s="34">
        <v>25.062741896551699</v>
      </c>
      <c r="AG10" s="34">
        <v>25.005349586206901</v>
      </c>
      <c r="AH10" s="34">
        <v>0.316690586206897</v>
      </c>
      <c r="AI10" s="34">
        <v>25.0526284482759</v>
      </c>
      <c r="AJ10" s="34">
        <v>25.035092758620699</v>
      </c>
      <c r="AK10" s="34">
        <v>0.38792648275862102</v>
      </c>
      <c r="AL10" s="34">
        <v>25.002121310344801</v>
      </c>
      <c r="AM10" s="34">
        <v>25.800151068965501</v>
      </c>
      <c r="AN10" s="34">
        <v>145.507086931034</v>
      </c>
      <c r="AO10" s="34">
        <v>145.637006068966</v>
      </c>
      <c r="AP10" s="34">
        <v>25.3990009655172</v>
      </c>
      <c r="AQ10" s="34">
        <v>25.216105551724102</v>
      </c>
      <c r="AR10" s="34">
        <v>2.0822335102439499E-2</v>
      </c>
      <c r="AS10" s="34">
        <v>7.2651917221161202E-3</v>
      </c>
      <c r="AT10" s="34">
        <v>1.2855693654221199E-2</v>
      </c>
      <c r="AU10" s="34">
        <v>7.6573321899121999E-3</v>
      </c>
      <c r="AV10" s="34">
        <v>6.6393841531675497E-3</v>
      </c>
      <c r="AW10" s="34">
        <v>1.18922289018802E-2</v>
      </c>
      <c r="AX10" s="34">
        <v>0.163460346520516</v>
      </c>
      <c r="AY10" s="34">
        <v>3.3876089730084498E-2</v>
      </c>
      <c r="AZ10" s="34">
        <v>2.1840112942464298</v>
      </c>
      <c r="BA10" s="35">
        <v>10</v>
      </c>
      <c r="BB10" s="35">
        <v>179</v>
      </c>
      <c r="BC10" s="45">
        <v>42685.865601851852</v>
      </c>
    </row>
    <row r="11" spans="1:55" x14ac:dyDescent="0.2">
      <c r="A11" s="59">
        <v>200.00045831034501</v>
      </c>
      <c r="B11" s="38">
        <v>9.2103699999999993</v>
      </c>
      <c r="C11" s="38">
        <v>9.7276782068965506</v>
      </c>
      <c r="D11" s="38">
        <f t="shared" si="3"/>
        <v>5.1900060000000003</v>
      </c>
      <c r="G11" s="35">
        <v>150.00113865517201</v>
      </c>
      <c r="H11" s="62">
        <v>500</v>
      </c>
      <c r="I11" s="40">
        <v>24.810714896551701</v>
      </c>
      <c r="J11" s="40">
        <v>8.4554335862068992</v>
      </c>
      <c r="K11" s="40">
        <v>2.1786278620689701</v>
      </c>
      <c r="L11" s="63">
        <f t="shared" si="0"/>
        <v>1.1898789655172415</v>
      </c>
      <c r="M11" s="34">
        <v>30.251696965517301</v>
      </c>
      <c r="N11" s="36">
        <f>M51</f>
        <v>50.414581724137904</v>
      </c>
      <c r="O11" s="36"/>
      <c r="P11" s="39">
        <f>K52</f>
        <v>3.1456982413793102</v>
      </c>
      <c r="Q11" s="40">
        <f>K51</f>
        <v>3.1213145862068998</v>
      </c>
      <c r="R11" s="44">
        <f>K50</f>
        <v>3.5973454137931</v>
      </c>
      <c r="S11" s="42">
        <f>K49</f>
        <v>3.8057378965517201</v>
      </c>
      <c r="T11" s="43">
        <f>K48</f>
        <v>4.1269748965517197</v>
      </c>
      <c r="U11" s="43"/>
      <c r="V11" s="39">
        <f>L52</f>
        <v>2.0057206206896607</v>
      </c>
      <c r="W11" s="40">
        <f>L51</f>
        <v>1.9913979310344807</v>
      </c>
      <c r="X11" s="44">
        <f>L50</f>
        <v>1.9361929655172405</v>
      </c>
      <c r="Y11" s="42">
        <f>L49</f>
        <v>1.9816326206896608</v>
      </c>
      <c r="Z11" s="43">
        <f>L48</f>
        <v>1.6791046206896603</v>
      </c>
      <c r="AA11" s="34">
        <v>1.8606261034482801</v>
      </c>
      <c r="AB11" s="34">
        <v>21.1475181724138</v>
      </c>
      <c r="AC11" s="34">
        <v>1.16588048275862</v>
      </c>
      <c r="AD11" s="34">
        <v>23.660800344827599</v>
      </c>
      <c r="AE11" s="34">
        <v>5.1760267586206901</v>
      </c>
      <c r="AF11" s="34">
        <v>25.0664529655172</v>
      </c>
      <c r="AG11" s="34">
        <v>25.003342172413799</v>
      </c>
      <c r="AH11" s="34">
        <v>0.31446458620689699</v>
      </c>
      <c r="AI11" s="34">
        <v>25.049356827586202</v>
      </c>
      <c r="AJ11" s="34">
        <v>25.020253689655199</v>
      </c>
      <c r="AK11" s="34">
        <v>0.38765506896551699</v>
      </c>
      <c r="AL11" s="34">
        <v>25.003862896551698</v>
      </c>
      <c r="AM11" s="34">
        <v>25.826118724137899</v>
      </c>
      <c r="AN11" s="34">
        <v>145.52094137930999</v>
      </c>
      <c r="AO11" s="34">
        <v>145.65295055172399</v>
      </c>
      <c r="AP11" s="34">
        <v>25.397416344827601</v>
      </c>
      <c r="AQ11" s="34">
        <v>25.216043965517201</v>
      </c>
      <c r="AR11" s="34">
        <v>2.2544586861003701E-2</v>
      </c>
      <c r="AS11" s="34">
        <v>8.0673113050410694E-3</v>
      </c>
      <c r="AT11" s="34">
        <v>1.1426580782477999E-2</v>
      </c>
      <c r="AU11" s="34">
        <v>6.5519339866615001E-3</v>
      </c>
      <c r="AV11" s="34">
        <v>6.40201476972859E-3</v>
      </c>
      <c r="AW11" s="34">
        <v>7.4326678293302204E-3</v>
      </c>
      <c r="AX11" s="34">
        <v>0.204421113089853</v>
      </c>
      <c r="AY11" s="34">
        <v>2.4089100745170299E-2</v>
      </c>
      <c r="AZ11" s="34">
        <v>2.9883838224364201</v>
      </c>
      <c r="BA11" s="35">
        <v>11</v>
      </c>
      <c r="BB11" s="35">
        <v>179</v>
      </c>
      <c r="BC11" s="45">
        <v>42685.886435185188</v>
      </c>
    </row>
    <row r="12" spans="1:55" x14ac:dyDescent="0.2">
      <c r="A12" s="59">
        <v>199.99936603448299</v>
      </c>
      <c r="B12" s="38">
        <v>14.281412</v>
      </c>
      <c r="C12" s="38">
        <v>1.9472413793103399E-4</v>
      </c>
      <c r="G12" s="35">
        <v>149.999317551724</v>
      </c>
      <c r="H12" s="60">
        <v>1000</v>
      </c>
      <c r="I12" s="39">
        <v>18.6971146206897</v>
      </c>
      <c r="J12" s="39">
        <v>8.4595173793103395</v>
      </c>
      <c r="K12" s="39">
        <v>1.806133</v>
      </c>
      <c r="L12" s="61">
        <f t="shared" si="0"/>
        <v>1.1857951724138012</v>
      </c>
      <c r="M12" s="34">
        <v>30.262838275862102</v>
      </c>
      <c r="N12" s="36"/>
      <c r="O12" s="36"/>
      <c r="P12" s="34">
        <v>12</v>
      </c>
      <c r="Q12" s="34">
        <v>12</v>
      </c>
      <c r="R12" s="34">
        <v>12</v>
      </c>
      <c r="S12" s="34">
        <v>12</v>
      </c>
      <c r="T12" s="34">
        <v>12</v>
      </c>
      <c r="U12" s="34"/>
      <c r="V12" s="34">
        <f>P12*P18+V18</f>
        <v>6.4055949920556792</v>
      </c>
      <c r="W12" s="34">
        <f>Q12*Q18+W18</f>
        <v>6.1701542244377716</v>
      </c>
      <c r="X12" s="34">
        <f>R12*R18+X18</f>
        <v>7.2053999120046903</v>
      </c>
      <c r="Y12" s="34">
        <f>S12*S18+Y18</f>
        <v>6.1722040329992556</v>
      </c>
      <c r="Z12" s="34">
        <f>T12*T18+Z18</f>
        <v>2.8539162625395433</v>
      </c>
      <c r="AA12" s="34">
        <v>1.76930906896552</v>
      </c>
      <c r="AB12" s="34">
        <v>21.721562689655201</v>
      </c>
      <c r="AC12" s="34">
        <v>3.56668824137931</v>
      </c>
      <c r="AD12" s="34">
        <v>23.4948302758621</v>
      </c>
      <c r="AE12" s="34">
        <v>5.1748200000000004</v>
      </c>
      <c r="AF12" s="34">
        <v>25.058325413793099</v>
      </c>
      <c r="AG12" s="34">
        <v>25.002311310344801</v>
      </c>
      <c r="AH12" s="34">
        <v>0.31503613793103402</v>
      </c>
      <c r="AI12" s="34">
        <v>25.042813413793102</v>
      </c>
      <c r="AJ12" s="34">
        <v>25.009071551724102</v>
      </c>
      <c r="AK12" s="34">
        <v>0.38821065517241399</v>
      </c>
      <c r="AL12" s="34">
        <v>24.996929103448299</v>
      </c>
      <c r="AM12" s="34">
        <v>25.839555862068998</v>
      </c>
      <c r="AN12" s="34">
        <v>145.52514482758599</v>
      </c>
      <c r="AO12" s="34">
        <v>145.660964965517</v>
      </c>
      <c r="AP12" s="34">
        <v>25.390480344827601</v>
      </c>
      <c r="AQ12" s="34">
        <v>25.2127284482759</v>
      </c>
      <c r="AR12" s="34">
        <v>2.1091499365373901E-2</v>
      </c>
      <c r="AS12" s="34">
        <v>8.9181289282332394E-3</v>
      </c>
      <c r="AT12" s="34">
        <v>6.4598033901703197E-2</v>
      </c>
      <c r="AU12" s="34">
        <v>6.3250426371102304E-3</v>
      </c>
      <c r="AV12" s="34">
        <v>6.6068151478492496E-3</v>
      </c>
      <c r="AW12" s="34">
        <v>1.0938281778657201E-2</v>
      </c>
      <c r="AX12" s="34">
        <v>0.24283057883154199</v>
      </c>
      <c r="AY12" s="34">
        <v>2.3334338768290701E-2</v>
      </c>
      <c r="AZ12" s="34">
        <v>2.5094122763123998</v>
      </c>
      <c r="BA12" s="35">
        <v>12</v>
      </c>
      <c r="BB12" s="35">
        <v>179</v>
      </c>
      <c r="BC12" s="45">
        <v>42685.907280092593</v>
      </c>
    </row>
    <row r="13" spans="1:55" x14ac:dyDescent="0.2">
      <c r="A13" s="59">
        <v>249.99924906896601</v>
      </c>
      <c r="B13" s="38">
        <v>19.598196999999999</v>
      </c>
      <c r="C13" s="38">
        <v>1.8951724137931001E-4</v>
      </c>
      <c r="D13" s="38">
        <f>C13*E14+F14</f>
        <v>7.3231702782470695E-2</v>
      </c>
      <c r="G13" s="35">
        <v>150.00076031034499</v>
      </c>
      <c r="H13" s="60">
        <v>1000</v>
      </c>
      <c r="I13" s="39">
        <v>21.9523664482759</v>
      </c>
      <c r="J13" s="39">
        <v>8.2771003103448297</v>
      </c>
      <c r="K13" s="39">
        <v>2.0586747931034499</v>
      </c>
      <c r="L13" s="61">
        <f t="shared" si="0"/>
        <v>1.368212241379311</v>
      </c>
      <c r="M13" s="34">
        <v>35.1739666551724</v>
      </c>
      <c r="N13" s="36"/>
      <c r="O13" s="36"/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/>
      <c r="V13" s="34">
        <f>P13*P18+V18</f>
        <v>-0.24975501453919469</v>
      </c>
      <c r="W13" s="34">
        <f>Q13*Q18+W18</f>
        <v>7.8932376922871361E-2</v>
      </c>
      <c r="X13" s="34">
        <f>R13*R18+X18</f>
        <v>0.86334495013239709</v>
      </c>
      <c r="Y13" s="34">
        <f>S13*S18+Y18</f>
        <v>3.1183115578954812E-2</v>
      </c>
      <c r="Z13" s="34">
        <f>T13*T18+Z18</f>
        <v>0.10862860351984072</v>
      </c>
      <c r="AA13" s="34">
        <v>1.92656344827586</v>
      </c>
      <c r="AB13" s="34">
        <v>25.518908413793099</v>
      </c>
      <c r="AC13" s="34">
        <v>2.4618702413793101</v>
      </c>
      <c r="AD13" s="34">
        <v>23.289511793103401</v>
      </c>
      <c r="AE13" s="34">
        <v>5.1917373448275903</v>
      </c>
      <c r="AF13" s="34">
        <v>25.058395965517199</v>
      </c>
      <c r="AG13" s="34">
        <v>24.9985404482759</v>
      </c>
      <c r="AH13" s="34">
        <v>0.314019620689655</v>
      </c>
      <c r="AI13" s="34">
        <v>25.040941586206898</v>
      </c>
      <c r="AJ13" s="34">
        <v>25.0157016206897</v>
      </c>
      <c r="AK13" s="34">
        <v>0.38798424137930998</v>
      </c>
      <c r="AL13" s="34">
        <v>24.989430896551699</v>
      </c>
      <c r="AM13" s="34">
        <v>25.972958034482801</v>
      </c>
      <c r="AN13" s="34">
        <v>145.56441896551701</v>
      </c>
      <c r="AO13" s="34">
        <v>145.705261172414</v>
      </c>
      <c r="AP13" s="34">
        <v>25.3851832068965</v>
      </c>
      <c r="AQ13" s="34">
        <v>25.206434241379299</v>
      </c>
      <c r="AR13" s="34">
        <v>2.1843254883249799E-2</v>
      </c>
      <c r="AS13" s="34">
        <v>9.3436530146425601E-3</v>
      </c>
      <c r="AT13" s="34">
        <v>7.06882345017181E-2</v>
      </c>
      <c r="AU13" s="34">
        <v>8.2044587241934201E-3</v>
      </c>
      <c r="AV13" s="34">
        <v>6.9164833735008303E-3</v>
      </c>
      <c r="AW13" s="34">
        <v>1.39897063346695E-2</v>
      </c>
      <c r="AX13" s="34">
        <v>0.176949281043006</v>
      </c>
      <c r="AY13" s="34">
        <v>2.46870028179129E-2</v>
      </c>
      <c r="AZ13" s="34">
        <v>4.0202461353733403</v>
      </c>
      <c r="BA13" s="35">
        <v>13</v>
      </c>
      <c r="BB13" s="35">
        <v>179</v>
      </c>
      <c r="BC13" s="45">
        <v>42685.928113425929</v>
      </c>
    </row>
    <row r="14" spans="1:55" x14ac:dyDescent="0.2">
      <c r="A14" s="59">
        <v>249.99980686206899</v>
      </c>
      <c r="B14" s="38">
        <v>18.087679999999999</v>
      </c>
      <c r="C14" s="38">
        <v>2.65104227586207</v>
      </c>
      <c r="D14" s="38">
        <f>$B$13-B14</f>
        <v>1.5105170000000001</v>
      </c>
      <c r="E14" s="38">
        <f>INDEX(LINEST(D14:D16,C14:C16^{1}),1)</f>
        <v>0.54521967225945245</v>
      </c>
      <c r="F14" s="38">
        <f>INDEX(LINEST(D14:D16,C14:C16^{1}),2)</f>
        <v>7.3128374254238349E-2</v>
      </c>
      <c r="G14" s="35">
        <v>150.00021455172401</v>
      </c>
      <c r="H14" s="62">
        <v>500</v>
      </c>
      <c r="I14" s="40">
        <v>29.548890586206898</v>
      </c>
      <c r="J14" s="40">
        <v>8.2840718965517208</v>
      </c>
      <c r="K14" s="40">
        <v>2.5274308620689601</v>
      </c>
      <c r="L14" s="63">
        <f t="shared" si="0"/>
        <v>1.3612406551724199</v>
      </c>
      <c r="M14" s="34">
        <v>34.909335620689703</v>
      </c>
      <c r="N14" s="36"/>
      <c r="O14" s="36"/>
      <c r="AA14" s="34">
        <v>1.91173151724138</v>
      </c>
      <c r="AB14" s="34">
        <v>24.790560689655202</v>
      </c>
      <c r="AC14" s="34">
        <v>0.33776837931034498</v>
      </c>
      <c r="AD14" s="34">
        <v>23.1333506551724</v>
      </c>
      <c r="AE14" s="34">
        <v>5.1788254137931</v>
      </c>
      <c r="AF14" s="34">
        <v>25.0607669310345</v>
      </c>
      <c r="AG14" s="34">
        <v>24.9948837241379</v>
      </c>
      <c r="AH14" s="34">
        <v>0.31607334482758598</v>
      </c>
      <c r="AI14" s="34">
        <v>25.043486241379298</v>
      </c>
      <c r="AJ14" s="34">
        <v>25.015994586206901</v>
      </c>
      <c r="AK14" s="34">
        <v>0.38742982758620698</v>
      </c>
      <c r="AL14" s="34">
        <v>24.9902013448276</v>
      </c>
      <c r="AM14" s="34">
        <v>25.947944344827601</v>
      </c>
      <c r="AN14" s="34">
        <v>145.57485224137901</v>
      </c>
      <c r="AO14" s="34">
        <v>145.71229765517199</v>
      </c>
      <c r="AP14" s="34">
        <v>25.385146241379299</v>
      </c>
      <c r="AQ14" s="34">
        <v>25.206353344827601</v>
      </c>
      <c r="AR14" s="34">
        <v>2.3100345949743799E-2</v>
      </c>
      <c r="AS14" s="34">
        <v>7.3464240879225701E-3</v>
      </c>
      <c r="AT14" s="34">
        <v>1.83290255445538E-2</v>
      </c>
      <c r="AU14" s="34">
        <v>5.7495708905821001E-3</v>
      </c>
      <c r="AV14" s="34">
        <v>6.89062710459795E-3</v>
      </c>
      <c r="AW14" s="34">
        <v>1.1029162286592901E-2</v>
      </c>
      <c r="AX14" s="34">
        <v>0.18767772842657801</v>
      </c>
      <c r="AY14" s="34">
        <v>2.4815325292325399E-2</v>
      </c>
      <c r="AZ14" s="34">
        <v>6.6112740014361702</v>
      </c>
      <c r="BA14" s="35">
        <v>14</v>
      </c>
      <c r="BB14" s="35">
        <v>179</v>
      </c>
      <c r="BC14" s="45">
        <v>42685.948958333334</v>
      </c>
    </row>
    <row r="15" spans="1:55" x14ac:dyDescent="0.2">
      <c r="A15" s="59">
        <v>249.99957375862101</v>
      </c>
      <c r="B15" s="38">
        <v>16.607481</v>
      </c>
      <c r="C15" s="38">
        <v>5.3254152413793099</v>
      </c>
      <c r="D15" s="38">
        <f t="shared" ref="D15:D16" si="4">$B$13-B15</f>
        <v>2.990715999999999</v>
      </c>
      <c r="E15" s="38">
        <v>6</v>
      </c>
      <c r="F15" s="38">
        <f>E15*E14+F14</f>
        <v>3.344446407810953</v>
      </c>
      <c r="G15" s="35">
        <v>149.99992106896599</v>
      </c>
      <c r="H15" s="64">
        <v>300</v>
      </c>
      <c r="I15" s="44">
        <v>12.642757586206899</v>
      </c>
      <c r="J15" s="44">
        <v>8.3312170000000005</v>
      </c>
      <c r="K15" s="44">
        <v>1.0291256896551699</v>
      </c>
      <c r="L15" s="65">
        <f t="shared" si="0"/>
        <v>1.3140955517241402</v>
      </c>
      <c r="M15" s="34">
        <v>34.713144896551697</v>
      </c>
      <c r="N15" s="36"/>
      <c r="O15" s="36"/>
      <c r="AA15" s="34">
        <v>2.1760745862069002</v>
      </c>
      <c r="AB15" s="34">
        <v>23.323075034482802</v>
      </c>
      <c r="AC15" s="34">
        <v>2.31444355172414</v>
      </c>
      <c r="AD15" s="34">
        <v>23.009982793103401</v>
      </c>
      <c r="AE15" s="34">
        <v>5.1810159310344801</v>
      </c>
      <c r="AF15" s="34">
        <v>25.0592044137931</v>
      </c>
      <c r="AG15" s="34">
        <v>24.998160655172398</v>
      </c>
      <c r="AH15" s="34">
        <v>0.31575896551724097</v>
      </c>
      <c r="AI15" s="34">
        <v>25.0404750344828</v>
      </c>
      <c r="AJ15" s="34">
        <v>25.025071724137899</v>
      </c>
      <c r="AK15" s="34">
        <v>0.38755862068965502</v>
      </c>
      <c r="AL15" s="34">
        <v>24.985090620689601</v>
      </c>
      <c r="AM15" s="34">
        <v>25.888132689655201</v>
      </c>
      <c r="AN15" s="34">
        <v>145.55733513793101</v>
      </c>
      <c r="AO15" s="34">
        <v>145.687924586207</v>
      </c>
      <c r="AP15" s="34">
        <v>25.378394931034499</v>
      </c>
      <c r="AQ15" s="34">
        <v>25.2026608275862</v>
      </c>
      <c r="AR15" s="34">
        <v>2.24709763079456E-2</v>
      </c>
      <c r="AS15" s="34">
        <v>5.7075517680472403E-3</v>
      </c>
      <c r="AT15" s="34">
        <v>2.0622749023911102E-2</v>
      </c>
      <c r="AU15" s="34">
        <v>7.0270514951953703E-3</v>
      </c>
      <c r="AV15" s="34">
        <v>5.8991844056284796E-3</v>
      </c>
      <c r="AW15" s="34">
        <v>4.5361269413905697E-2</v>
      </c>
      <c r="AX15" s="34">
        <v>0.17307367802732601</v>
      </c>
      <c r="AY15" s="34">
        <v>2.1533746779684199E-2</v>
      </c>
      <c r="AZ15" s="34">
        <v>3.0768929398239302</v>
      </c>
      <c r="BA15" s="35">
        <v>15</v>
      </c>
      <c r="BB15" s="35">
        <v>179</v>
      </c>
      <c r="BC15" s="45">
        <v>42685.96979166667</v>
      </c>
    </row>
    <row r="16" spans="1:55" x14ac:dyDescent="0.2">
      <c r="A16" s="59">
        <v>249.99921175862099</v>
      </c>
      <c r="B16" s="38">
        <v>14.698169</v>
      </c>
      <c r="C16" s="38">
        <v>8.8642332068965501</v>
      </c>
      <c r="D16" s="38">
        <f t="shared" si="4"/>
        <v>4.9000279999999989</v>
      </c>
      <c r="G16" s="35">
        <v>150.000384103448</v>
      </c>
      <c r="H16" s="67">
        <v>150</v>
      </c>
      <c r="I16" s="48">
        <v>28.617809103448302</v>
      </c>
      <c r="J16" s="48">
        <v>8.2811016896551699</v>
      </c>
      <c r="K16" s="48">
        <v>1.4198515517241399</v>
      </c>
      <c r="L16" s="42">
        <f t="shared" si="0"/>
        <v>1.3642108620689708</v>
      </c>
      <c r="M16" s="34">
        <v>34.617206413793099</v>
      </c>
      <c r="AA16" s="34">
        <v>2.2381340000000001</v>
      </c>
      <c r="AB16" s="34">
        <v>21.5434987586207</v>
      </c>
      <c r="AC16" s="34">
        <v>0.90029910344827602</v>
      </c>
      <c r="AD16" s="34">
        <v>22.874229137931</v>
      </c>
      <c r="AE16" s="34">
        <v>5.1989814827586196</v>
      </c>
      <c r="AF16" s="34">
        <v>25.055455310344801</v>
      </c>
      <c r="AG16" s="34">
        <v>24.991194206896601</v>
      </c>
      <c r="AH16" s="34">
        <v>0.31573282758620702</v>
      </c>
      <c r="AI16" s="34">
        <v>25.0403990344828</v>
      </c>
      <c r="AJ16" s="34">
        <v>25.028934689655198</v>
      </c>
      <c r="AK16" s="34">
        <v>0.38814768965517199</v>
      </c>
      <c r="AL16" s="34">
        <v>24.987369137931001</v>
      </c>
      <c r="AM16" s="34">
        <v>25.822444655172401</v>
      </c>
      <c r="AN16" s="34">
        <v>145.528140896552</v>
      </c>
      <c r="AO16" s="34">
        <v>145.649800793103</v>
      </c>
      <c r="AP16" s="34">
        <v>25.372130862069</v>
      </c>
      <c r="AQ16" s="34">
        <v>25.191197137930999</v>
      </c>
      <c r="AR16" s="34">
        <v>2.10950334288806E-2</v>
      </c>
      <c r="AS16" s="34">
        <v>6.1410618342122303E-3</v>
      </c>
      <c r="AT16" s="34">
        <v>2.2289338196179301E-2</v>
      </c>
      <c r="AU16" s="34">
        <v>6.4797491508619999E-3</v>
      </c>
      <c r="AV16" s="34">
        <v>7.7672477998933301E-3</v>
      </c>
      <c r="AW16" s="34">
        <v>2.9821229975068201E-2</v>
      </c>
      <c r="AX16" s="34">
        <v>0.15896947899533601</v>
      </c>
      <c r="AY16" s="34">
        <v>3.69377046763886E-2</v>
      </c>
      <c r="AZ16" s="34">
        <v>4.11723422619992</v>
      </c>
      <c r="BA16" s="35">
        <v>16</v>
      </c>
      <c r="BB16" s="35">
        <v>179</v>
      </c>
      <c r="BC16" s="45">
        <v>42685.990636574075</v>
      </c>
    </row>
    <row r="17" spans="1:55" x14ac:dyDescent="0.2">
      <c r="A17" s="59">
        <v>249.997916793103</v>
      </c>
      <c r="B17" s="38">
        <v>19.560697000000001</v>
      </c>
      <c r="C17" s="38">
        <v>1.69586206896552E-4</v>
      </c>
      <c r="D17" s="38">
        <f>C17*E14+F14</f>
        <v>7.3220835990382205E-2</v>
      </c>
      <c r="G17" s="35">
        <v>150.001087655172</v>
      </c>
      <c r="H17" s="68">
        <v>100</v>
      </c>
      <c r="I17" s="43">
        <v>51.761263655172399</v>
      </c>
      <c r="J17" s="43">
        <v>8.4589722758620702</v>
      </c>
      <c r="K17" s="43">
        <v>1.7871363793103501</v>
      </c>
      <c r="L17" s="69">
        <f t="shared" si="0"/>
        <v>1.1863402758620705</v>
      </c>
      <c r="M17" s="34">
        <v>34.663622344827601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U17" s="34"/>
      <c r="V17" s="34">
        <f>P17*P18+V18</f>
        <v>3.0779199887582425</v>
      </c>
      <c r="W17" s="34">
        <f>Q17*Q18+W18</f>
        <v>3.1245433006803216</v>
      </c>
      <c r="X17" s="34">
        <f>R17*R18+X18</f>
        <v>4.0343724310685438</v>
      </c>
      <c r="Y17" s="34">
        <f>S17*S18+Y18</f>
        <v>3.1016935742891052</v>
      </c>
      <c r="Z17" s="34">
        <f>T17*T18+Z18</f>
        <v>1.481272433029692</v>
      </c>
      <c r="AA17" s="34">
        <v>2.7529115517241398</v>
      </c>
      <c r="AB17" s="34">
        <v>20.7749468965517</v>
      </c>
      <c r="AC17" s="34">
        <v>0.28114251724138001</v>
      </c>
      <c r="AD17" s="34">
        <v>22.733533896551702</v>
      </c>
      <c r="AE17" s="34">
        <v>5.1812332758620698</v>
      </c>
      <c r="AF17" s="34">
        <v>25.052427655172401</v>
      </c>
      <c r="AG17" s="34">
        <v>24.986761586206899</v>
      </c>
      <c r="AH17" s="34">
        <v>0.31457662068965497</v>
      </c>
      <c r="AI17" s="34">
        <v>25.034588206896501</v>
      </c>
      <c r="AJ17" s="34">
        <v>25.0463454482759</v>
      </c>
      <c r="AK17" s="34">
        <v>0.38597599999999999</v>
      </c>
      <c r="AL17" s="34">
        <v>24.9802997241379</v>
      </c>
      <c r="AM17" s="34">
        <v>25.791430137930998</v>
      </c>
      <c r="AN17" s="34">
        <v>145.50686486206899</v>
      </c>
      <c r="AO17" s="34">
        <v>145.62792755172401</v>
      </c>
      <c r="AP17" s="34">
        <v>25.3685493103448</v>
      </c>
      <c r="AQ17" s="34">
        <v>25.190490172413799</v>
      </c>
      <c r="AR17" s="34">
        <v>3.0635873113875101E-2</v>
      </c>
      <c r="AS17" s="34">
        <v>7.3182001616834396E-3</v>
      </c>
      <c r="AT17" s="34">
        <v>2.75000917025255E-2</v>
      </c>
      <c r="AU17" s="34">
        <v>7.37940307228301E-3</v>
      </c>
      <c r="AV17" s="34">
        <v>7.27047338211182E-3</v>
      </c>
      <c r="AW17" s="34">
        <v>2.2907685764703901E-2</v>
      </c>
      <c r="AX17" s="34">
        <v>0.15280261310380999</v>
      </c>
      <c r="AY17" s="34">
        <v>3.4438780199509501E-2</v>
      </c>
      <c r="AZ17" s="34">
        <v>5.5518528610702402</v>
      </c>
      <c r="BA17" s="35">
        <v>17</v>
      </c>
      <c r="BB17" s="35">
        <v>179</v>
      </c>
      <c r="BC17" s="45">
        <v>42686.011469907404</v>
      </c>
    </row>
    <row r="18" spans="1:55" x14ac:dyDescent="0.2">
      <c r="A18" s="59">
        <v>300.002216206897</v>
      </c>
      <c r="B18" s="38">
        <v>25.570302999999999</v>
      </c>
      <c r="C18" s="38">
        <v>1.11344827586207E-4</v>
      </c>
      <c r="D18" s="38">
        <f>C18*E19+F19</f>
        <v>1.8965546513329681E-2</v>
      </c>
      <c r="G18" s="70">
        <v>149.998394137931</v>
      </c>
      <c r="H18" s="68">
        <v>100</v>
      </c>
      <c r="I18" s="43">
        <v>51.647486379310301</v>
      </c>
      <c r="J18" s="43">
        <v>8.4791860689655199</v>
      </c>
      <c r="K18" s="43">
        <v>-2</v>
      </c>
      <c r="L18" s="69">
        <f t="shared" si="0"/>
        <v>1.1661264827586209</v>
      </c>
      <c r="M18" s="34">
        <v>34.693483793103503</v>
      </c>
      <c r="P18" s="49">
        <f>INDEX(LINEST(V2:V11,P2:P11^{1}),1)</f>
        <v>0.5546125005495729</v>
      </c>
      <c r="Q18" s="49">
        <f>INDEX(LINEST(W2:W4,Q2:Q4^{1}),1)</f>
        <v>0.50760182062624171</v>
      </c>
      <c r="R18" s="49">
        <f>INDEX(LINEST(X6:X11,R6:R11^{1}),1)</f>
        <v>0.52850458015602442</v>
      </c>
      <c r="S18" s="49">
        <f>INDEX(LINEST(Y6:Y11,S6:S11^{1}),1)</f>
        <v>0.51175174311835836</v>
      </c>
      <c r="T18" s="49">
        <f>INDEX(LINEST(Z2:Z11,T2:T11^{1}),1)</f>
        <v>0.22877397158497523</v>
      </c>
      <c r="U18" s="49"/>
      <c r="V18" s="36">
        <f>INDEX(LINEST(P2:P11,V2:V11^{1}),2)</f>
        <v>-0.24975501453919469</v>
      </c>
      <c r="W18" s="36">
        <f>INDEX(LINEST(W2:W4,Q2:Q4^{1}),2)</f>
        <v>7.8932376922871361E-2</v>
      </c>
      <c r="X18" s="36">
        <f>INDEX(LINEST(X2:X11,R2:R11^{1}),2)</f>
        <v>0.86334495013239709</v>
      </c>
      <c r="Y18" s="36">
        <f>INDEX(LINEST(Y6:Y11,S6:S11^{1}),2)</f>
        <v>3.1183115578954812E-2</v>
      </c>
      <c r="Z18" s="49">
        <f>INDEX(LINEST(Z6:Z11,T6:T11^{1}),2)</f>
        <v>0.10862860351984072</v>
      </c>
      <c r="AA18" s="34">
        <v>2.7381125172413801</v>
      </c>
      <c r="AB18" s="34">
        <v>20.7726401034483</v>
      </c>
      <c r="AC18" s="34">
        <v>2.4692961034482801</v>
      </c>
      <c r="AD18" s="34">
        <v>22.609132620689699</v>
      </c>
      <c r="AE18" s="34">
        <v>5.1757051379310299</v>
      </c>
      <c r="AF18" s="34">
        <v>25.043453689655198</v>
      </c>
      <c r="AG18" s="34">
        <v>24.983641896551699</v>
      </c>
      <c r="AH18" s="34">
        <v>0.31763348275862102</v>
      </c>
      <c r="AI18" s="34">
        <v>25.030122896551699</v>
      </c>
      <c r="AJ18" s="34">
        <v>25.039807586206901</v>
      </c>
      <c r="AK18" s="34">
        <v>0.38867886206896601</v>
      </c>
      <c r="AL18" s="34">
        <v>24.976160068965498</v>
      </c>
      <c r="AM18" s="34">
        <v>25.7824758275862</v>
      </c>
      <c r="AN18" s="34">
        <v>145.513541896552</v>
      </c>
      <c r="AO18" s="34">
        <v>145.63556855172399</v>
      </c>
      <c r="AP18" s="34">
        <v>25.364836206896602</v>
      </c>
      <c r="AQ18" s="34">
        <v>25.186340724137899</v>
      </c>
      <c r="AR18" s="34">
        <v>2.8832219891373499E-2</v>
      </c>
      <c r="AS18" s="34">
        <v>7.0871369761182097E-3</v>
      </c>
      <c r="AT18" s="34">
        <v>0</v>
      </c>
      <c r="AU18" s="34">
        <v>6.7665149418323703E-3</v>
      </c>
      <c r="AV18" s="34">
        <v>6.99471165814914E-3</v>
      </c>
      <c r="AW18" s="34">
        <v>6.9917537011144498E-4</v>
      </c>
      <c r="AX18" s="34">
        <v>0.12970528301001399</v>
      </c>
      <c r="AY18" s="34">
        <v>2.2443933564901E-2</v>
      </c>
      <c r="AZ18" s="34">
        <v>4.4991021640542002</v>
      </c>
      <c r="BA18" s="35">
        <v>18</v>
      </c>
      <c r="BB18" s="35">
        <v>179</v>
      </c>
      <c r="BC18" s="45">
        <v>42686.03230324074</v>
      </c>
    </row>
    <row r="19" spans="1:55" x14ac:dyDescent="0.2">
      <c r="A19" s="59">
        <v>299.999076</v>
      </c>
      <c r="B19" s="38">
        <v>23.79758</v>
      </c>
      <c r="C19" s="38">
        <v>3.0868235862068998</v>
      </c>
      <c r="D19" s="38">
        <f>$B$18-B19</f>
        <v>1.7727229999999992</v>
      </c>
      <c r="E19" s="38">
        <f>INDEX(LINEST(D19:D21,C19:C21^{1}),1)</f>
        <v>0.57474390866147029</v>
      </c>
      <c r="F19" s="38">
        <f>INDEX(LINEST(D19:D21,C19:C21^{1}),2)</f>
        <v>1.8901551751913548E-2</v>
      </c>
      <c r="G19" s="35">
        <v>149.99942965517201</v>
      </c>
      <c r="H19" s="67">
        <v>150</v>
      </c>
      <c r="I19" s="48">
        <v>28.484985999999999</v>
      </c>
      <c r="J19" s="48">
        <v>8.2681918965517305</v>
      </c>
      <c r="K19" s="48">
        <v>-2</v>
      </c>
      <c r="L19" s="42">
        <f t="shared" si="0"/>
        <v>1.3771206551724102</v>
      </c>
      <c r="M19" s="34">
        <v>34.7123823103448</v>
      </c>
      <c r="P19" s="51" t="s">
        <v>38</v>
      </c>
      <c r="Q19" s="34"/>
      <c r="R19" s="34"/>
      <c r="S19" s="34"/>
      <c r="T19" s="34"/>
      <c r="U19" s="34"/>
      <c r="V19" s="51">
        <f>(V17-$F$5)/P17+1</f>
        <v>1.028730224096791</v>
      </c>
      <c r="W19" s="51">
        <f>(W17-$F$5)/Q17+1</f>
        <v>1.0365007760838043</v>
      </c>
      <c r="X19" s="51">
        <f>(X17-$F$5)/R17+1</f>
        <v>1.1881389644818412</v>
      </c>
      <c r="Y19" s="51">
        <f>(Y17-$F$5)/S17+1</f>
        <v>1.0326924883519348</v>
      </c>
      <c r="Z19" s="51">
        <f>(Z17-$F$5)/T17+1</f>
        <v>0.76262229814203264</v>
      </c>
      <c r="AA19" s="34">
        <v>2.1974415862068999</v>
      </c>
      <c r="AB19" s="34">
        <v>21.4434111724138</v>
      </c>
      <c r="AC19" s="34">
        <v>1.37967544827586</v>
      </c>
      <c r="AD19" s="34">
        <v>22.481509965517201</v>
      </c>
      <c r="AE19" s="34">
        <v>5.1709808275862104</v>
      </c>
      <c r="AF19" s="34">
        <v>25.0443814482759</v>
      </c>
      <c r="AG19" s="34">
        <v>24.981856862069002</v>
      </c>
      <c r="AH19" s="34">
        <v>0.31585024137931</v>
      </c>
      <c r="AI19" s="34">
        <v>25.029064999999999</v>
      </c>
      <c r="AJ19" s="34">
        <v>25.014828137931001</v>
      </c>
      <c r="AK19" s="34">
        <v>0.387112862068966</v>
      </c>
      <c r="AL19" s="34">
        <v>24.970327586206899</v>
      </c>
      <c r="AM19" s="34">
        <v>25.804514241379302</v>
      </c>
      <c r="AN19" s="34">
        <v>145.53598913793101</v>
      </c>
      <c r="AO19" s="34">
        <v>145.65840106896499</v>
      </c>
      <c r="AP19" s="34">
        <v>25.369683137930998</v>
      </c>
      <c r="AQ19" s="34">
        <v>25.1973777586207</v>
      </c>
      <c r="AR19" s="34">
        <v>2.24525897448258E-2</v>
      </c>
      <c r="AS19" s="34">
        <v>7.8232679053101602E-3</v>
      </c>
      <c r="AT19" s="34">
        <v>0</v>
      </c>
      <c r="AU19" s="34">
        <v>5.42983405477234E-3</v>
      </c>
      <c r="AV19" s="34">
        <v>7.3556918775766998E-3</v>
      </c>
      <c r="AW19" s="34">
        <v>2.3151604345121601E-2</v>
      </c>
      <c r="AX19" s="34">
        <v>0.172915476737517</v>
      </c>
      <c r="AY19" s="34">
        <v>3.2234611125068001E-2</v>
      </c>
      <c r="AZ19" s="34">
        <v>6.1924446187338296</v>
      </c>
      <c r="BA19" s="35">
        <v>19</v>
      </c>
      <c r="BB19" s="35">
        <v>179</v>
      </c>
      <c r="BC19" s="45">
        <v>42686.053148148145</v>
      </c>
    </row>
    <row r="20" spans="1:55" x14ac:dyDescent="0.2">
      <c r="A20" s="59">
        <v>299.999270724138</v>
      </c>
      <c r="B20" s="38">
        <v>22.191852000000001</v>
      </c>
      <c r="C20" s="38">
        <v>5.7821881724137896</v>
      </c>
      <c r="D20" s="38">
        <f t="shared" ref="D20:D21" si="5">$B$18-B20</f>
        <v>3.3784509999999983</v>
      </c>
      <c r="E20" s="38">
        <v>6</v>
      </c>
      <c r="F20" s="38">
        <f>E20*E19+F19</f>
        <v>3.4673650037207353</v>
      </c>
      <c r="G20" s="35">
        <v>150.00117813793099</v>
      </c>
      <c r="H20" s="64">
        <v>300</v>
      </c>
      <c r="I20" s="44">
        <v>12.609027448275899</v>
      </c>
      <c r="J20" s="44">
        <v>8.2854524137931005</v>
      </c>
      <c r="K20" s="44">
        <v>2.5203575862069001</v>
      </c>
      <c r="L20" s="65">
        <f t="shared" si="0"/>
        <v>1.3598601379310402</v>
      </c>
      <c r="M20" s="34">
        <v>34.7480320689655</v>
      </c>
      <c r="AA20" s="34">
        <v>1.6279894827586201</v>
      </c>
      <c r="AB20" s="34">
        <v>22.953326103448301</v>
      </c>
      <c r="AC20" s="34">
        <v>0.178362827586207</v>
      </c>
      <c r="AD20" s="34">
        <v>22.379500034482799</v>
      </c>
      <c r="AE20" s="34">
        <v>5.1771738965517198</v>
      </c>
      <c r="AF20" s="34">
        <v>25.049790896551698</v>
      </c>
      <c r="AG20" s="34">
        <v>24.9837177241379</v>
      </c>
      <c r="AH20" s="34">
        <v>0.31626982758620698</v>
      </c>
      <c r="AI20" s="34">
        <v>25.028191413793099</v>
      </c>
      <c r="AJ20" s="34">
        <v>24.988405620689701</v>
      </c>
      <c r="AK20" s="34">
        <v>0.38751517241379302</v>
      </c>
      <c r="AL20" s="34">
        <v>24.974841517241401</v>
      </c>
      <c r="AM20" s="34">
        <v>25.8648129310345</v>
      </c>
      <c r="AN20" s="34">
        <v>145.55691213793099</v>
      </c>
      <c r="AO20" s="34">
        <v>145.68475862068999</v>
      </c>
      <c r="AP20" s="34">
        <v>25.375318931034499</v>
      </c>
      <c r="AQ20" s="34">
        <v>25.195927137931001</v>
      </c>
      <c r="AR20" s="34">
        <v>2.3564754122908298E-2</v>
      </c>
      <c r="AS20" s="34">
        <v>8.2282164155183003E-3</v>
      </c>
      <c r="AT20" s="34">
        <v>2.4275013933220801E-2</v>
      </c>
      <c r="AU20" s="34">
        <v>7.8679192159848699E-3</v>
      </c>
      <c r="AV20" s="34">
        <v>7.8010001345292599E-3</v>
      </c>
      <c r="AW20" s="34">
        <v>3.1863955443301901E-2</v>
      </c>
      <c r="AX20" s="34">
        <v>0.20555404184071999</v>
      </c>
      <c r="AY20" s="34">
        <v>3.8958035793984699E-2</v>
      </c>
      <c r="AZ20" s="34">
        <v>6.1021626711348702</v>
      </c>
      <c r="BA20" s="35">
        <v>20</v>
      </c>
      <c r="BB20" s="35">
        <v>179</v>
      </c>
      <c r="BC20" s="45">
        <v>42686.073981481481</v>
      </c>
    </row>
    <row r="21" spans="1:55" x14ac:dyDescent="0.2">
      <c r="A21" s="59">
        <v>300.00143951724101</v>
      </c>
      <c r="B21" s="38">
        <v>20.272606</v>
      </c>
      <c r="C21" s="38">
        <v>9.2123740344827603</v>
      </c>
      <c r="D21" s="38">
        <f t="shared" si="5"/>
        <v>5.2976969999999994</v>
      </c>
      <c r="G21" s="35">
        <v>150.001141827586</v>
      </c>
      <c r="H21" s="62">
        <v>500</v>
      </c>
      <c r="I21" s="40">
        <v>29.8305498275862</v>
      </c>
      <c r="J21" s="40">
        <v>8.2525768275862106</v>
      </c>
      <c r="K21" s="40">
        <v>2.1531133793103399</v>
      </c>
      <c r="L21" s="63">
        <f t="shared" si="0"/>
        <v>1.3927357241379301</v>
      </c>
      <c r="M21" s="34">
        <v>34.771336137931002</v>
      </c>
      <c r="AA21" s="34">
        <v>1.3745750689655201</v>
      </c>
      <c r="AB21" s="34">
        <v>24.658184793103501</v>
      </c>
      <c r="AC21" s="34">
        <v>-0.22917727586206901</v>
      </c>
      <c r="AD21" s="34">
        <v>22.354706068965498</v>
      </c>
      <c r="AE21" s="34">
        <v>5.1815127931034501</v>
      </c>
      <c r="AF21" s="34">
        <v>25.050642689655199</v>
      </c>
      <c r="AG21" s="34">
        <v>24.983565896551699</v>
      </c>
      <c r="AH21" s="34">
        <v>0.31608924137930999</v>
      </c>
      <c r="AI21" s="34">
        <v>25.030334551724099</v>
      </c>
      <c r="AJ21" s="34">
        <v>24.978862034482798</v>
      </c>
      <c r="AK21" s="34">
        <v>0.38730527586206898</v>
      </c>
      <c r="AL21" s="34">
        <v>24.972948137930999</v>
      </c>
      <c r="AM21" s="34">
        <v>25.925199413793099</v>
      </c>
      <c r="AN21" s="34">
        <v>145.57989710344799</v>
      </c>
      <c r="AO21" s="34">
        <v>145.706948068966</v>
      </c>
      <c r="AP21" s="34">
        <v>25.373260413793101</v>
      </c>
      <c r="AQ21" s="34">
        <v>25.1980572068966</v>
      </c>
      <c r="AR21" s="34">
        <v>2.4894437951443599E-2</v>
      </c>
      <c r="AS21" s="34">
        <v>8.2244172492831995E-3</v>
      </c>
      <c r="AT21" s="34">
        <v>2.3301543194961701E-2</v>
      </c>
      <c r="AU21" s="34">
        <v>6.1366669677533504E-3</v>
      </c>
      <c r="AV21" s="34">
        <v>5.36948073218756E-3</v>
      </c>
      <c r="AW21" s="34">
        <v>3.7489365802666298E-2</v>
      </c>
      <c r="AX21" s="34">
        <v>0.22372923227934799</v>
      </c>
      <c r="AY21" s="34">
        <v>1.9399156866246201E-2</v>
      </c>
      <c r="AZ21" s="34">
        <v>411.97712386823702</v>
      </c>
      <c r="BA21" s="35">
        <v>21</v>
      </c>
      <c r="BB21" s="35">
        <v>179</v>
      </c>
      <c r="BC21" s="45">
        <v>42686.094826388886</v>
      </c>
    </row>
    <row r="22" spans="1:55" x14ac:dyDescent="0.2">
      <c r="A22" s="59">
        <v>299.99950537930999</v>
      </c>
      <c r="B22" s="38">
        <v>25.627821999999998</v>
      </c>
      <c r="C22" s="38">
        <v>6.4241379310344795E-5</v>
      </c>
      <c r="D22" s="38">
        <f>C22*E19+F19</f>
        <v>1.8938474093356181E-2</v>
      </c>
      <c r="G22" s="35">
        <v>149.99990631034501</v>
      </c>
      <c r="H22" s="60">
        <v>1000</v>
      </c>
      <c r="I22" s="39">
        <v>22.446835034482799</v>
      </c>
      <c r="J22" s="39">
        <v>8.2591903793103505</v>
      </c>
      <c r="K22" s="39">
        <v>2.1058373448275902</v>
      </c>
      <c r="L22" s="61">
        <f t="shared" si="0"/>
        <v>1.3861221724137902</v>
      </c>
      <c r="M22" s="34">
        <v>34.793415344827601</v>
      </c>
      <c r="AA22" s="34">
        <v>1.47826396551724</v>
      </c>
      <c r="AB22" s="34">
        <v>25.111099551724099</v>
      </c>
      <c r="AC22" s="34">
        <v>-0.317804793103448</v>
      </c>
      <c r="AD22" s="34">
        <v>22.264079862069</v>
      </c>
      <c r="AE22" s="34">
        <v>5.1748101379310301</v>
      </c>
      <c r="AF22" s="34">
        <v>25.0508542758621</v>
      </c>
      <c r="AG22" s="34">
        <v>24.983772034482701</v>
      </c>
      <c r="AH22" s="34">
        <v>0.31468655172413801</v>
      </c>
      <c r="AI22" s="34">
        <v>25.023601275862099</v>
      </c>
      <c r="AJ22" s="34">
        <v>24.976778517241399</v>
      </c>
      <c r="AK22" s="34">
        <v>0.38635496551724102</v>
      </c>
      <c r="AL22" s="34">
        <v>24.972318724137899</v>
      </c>
      <c r="AM22" s="34">
        <v>25.943950000000001</v>
      </c>
      <c r="AN22" s="34">
        <v>145.59566786206901</v>
      </c>
      <c r="AO22" s="34">
        <v>145.71993389655199</v>
      </c>
      <c r="AP22" s="34">
        <v>25.371587655172402</v>
      </c>
      <c r="AQ22" s="34">
        <v>25.1970118965517</v>
      </c>
      <c r="AR22" s="34">
        <v>2.2015050450001902E-2</v>
      </c>
      <c r="AS22" s="34">
        <v>8.1055199293262707E-3</v>
      </c>
      <c r="AT22" s="34">
        <v>0.494877178122476</v>
      </c>
      <c r="AU22" s="34">
        <v>6.4096875778158697E-3</v>
      </c>
      <c r="AV22" s="34">
        <v>6.1344580246271404E-3</v>
      </c>
      <c r="AW22" s="34">
        <v>1.04631016533489E-2</v>
      </c>
      <c r="AX22" s="34">
        <v>0.25467305905607801</v>
      </c>
      <c r="AY22" s="34">
        <v>2.0627345107040101E-2</v>
      </c>
      <c r="AZ22" s="34">
        <v>8.7949886663482104</v>
      </c>
      <c r="BA22" s="35">
        <v>22</v>
      </c>
      <c r="BB22" s="35">
        <v>179</v>
      </c>
      <c r="BC22" s="45">
        <v>42686.115659722222</v>
      </c>
    </row>
    <row r="23" spans="1:55" x14ac:dyDescent="0.2">
      <c r="A23" s="59">
        <v>349.99945903448298</v>
      </c>
      <c r="B23" s="38">
        <v>32.185910999999997</v>
      </c>
      <c r="C23" s="38">
        <v>5.8068965517241401E-5</v>
      </c>
      <c r="D23" s="38">
        <f>C23*E24+F24</f>
        <v>0.15140599038448646</v>
      </c>
      <c r="G23" s="35">
        <v>150.00071662069001</v>
      </c>
      <c r="H23" s="60">
        <v>1000</v>
      </c>
      <c r="I23" s="39">
        <v>25.725951965517201</v>
      </c>
      <c r="J23" s="39">
        <v>8.0345721724137906</v>
      </c>
      <c r="K23" s="39">
        <v>2.59396</v>
      </c>
      <c r="L23" s="61">
        <f t="shared" si="0"/>
        <v>1.6107403793103501</v>
      </c>
      <c r="M23" s="34">
        <v>39.796743965517202</v>
      </c>
      <c r="AA23" s="34">
        <v>1.5656760000000001</v>
      </c>
      <c r="AB23" s="34">
        <v>28.870798103448301</v>
      </c>
      <c r="AC23" s="34">
        <v>-0.63249603448275904</v>
      </c>
      <c r="AD23" s="34">
        <v>22.1755579655172</v>
      </c>
      <c r="AE23" s="34">
        <v>5.1747981379310399</v>
      </c>
      <c r="AF23" s="34">
        <v>25.0478538965517</v>
      </c>
      <c r="AG23" s="34">
        <v>24.978948793103498</v>
      </c>
      <c r="AH23" s="34">
        <v>0.31404679310344802</v>
      </c>
      <c r="AI23" s="34">
        <v>25.026981413793099</v>
      </c>
      <c r="AJ23" s="34">
        <v>24.985253206896498</v>
      </c>
      <c r="AK23" s="34">
        <v>0.38667979310344802</v>
      </c>
      <c r="AL23" s="34">
        <v>24.9685317241379</v>
      </c>
      <c r="AM23" s="34">
        <v>26.080867793103501</v>
      </c>
      <c r="AN23" s="34">
        <v>145.62972817241399</v>
      </c>
      <c r="AO23" s="34">
        <v>145.75707113793101</v>
      </c>
      <c r="AP23" s="34">
        <v>25.371476068965499</v>
      </c>
      <c r="AQ23" s="34">
        <v>25.199826206896599</v>
      </c>
      <c r="AR23" s="34">
        <v>1.8364433483734201E-2</v>
      </c>
      <c r="AS23" s="34">
        <v>8.2299081621227208E-3</v>
      </c>
      <c r="AT23" s="34">
        <v>0.50182395202922303</v>
      </c>
      <c r="AU23" s="34">
        <v>7.0605398788380399E-3</v>
      </c>
      <c r="AV23" s="34">
        <v>5.9849395496450698E-3</v>
      </c>
      <c r="AW23" s="34">
        <v>1.1709309306922501E-2</v>
      </c>
      <c r="AX23" s="34">
        <v>0.20827181771634001</v>
      </c>
      <c r="AY23" s="34">
        <v>1.79756310028816E-2</v>
      </c>
      <c r="AZ23" s="34">
        <v>11.0243488493402</v>
      </c>
      <c r="BA23" s="35">
        <v>23</v>
      </c>
      <c r="BB23" s="35">
        <v>179</v>
      </c>
      <c r="BC23" s="45">
        <v>42686.136504629627</v>
      </c>
    </row>
    <row r="24" spans="1:55" x14ac:dyDescent="0.2">
      <c r="A24" s="59">
        <v>349.999568551724</v>
      </c>
      <c r="B24" s="38">
        <v>30.53162</v>
      </c>
      <c r="C24" s="38">
        <v>2.7624051034482799</v>
      </c>
      <c r="E24" s="38">
        <f>INDEX(LINEST(D25:D26,C25:C26^{1}),1)</f>
        <v>0.58945382528448642</v>
      </c>
      <c r="F24" s="38">
        <f>INDEX(LINEST(D25:D26,C25:C26^{1}),2)</f>
        <v>0.15137176141063202</v>
      </c>
      <c r="G24" s="35">
        <v>149.998910827586</v>
      </c>
      <c r="H24" s="62">
        <v>500</v>
      </c>
      <c r="I24" s="40">
        <v>33.927725034482698</v>
      </c>
      <c r="J24" s="40">
        <v>8.0465095172413807</v>
      </c>
      <c r="K24" s="40">
        <v>2.4701035172413799</v>
      </c>
      <c r="L24" s="63">
        <f t="shared" si="0"/>
        <v>1.59880303448276</v>
      </c>
      <c r="M24" s="34">
        <v>39.811061241379299</v>
      </c>
      <c r="AA24" s="34">
        <v>1.6890605862068999</v>
      </c>
      <c r="AB24" s="34">
        <v>28.071214137931001</v>
      </c>
      <c r="AC24" s="34">
        <v>1.4012778275862099</v>
      </c>
      <c r="AD24" s="34">
        <v>22.138120000000001</v>
      </c>
      <c r="AE24" s="34">
        <v>5.1561528965517196</v>
      </c>
      <c r="AF24" s="34">
        <v>25.0414787241379</v>
      </c>
      <c r="AG24" s="34">
        <v>24.9790844137931</v>
      </c>
      <c r="AH24" s="34">
        <v>0.313272620689655</v>
      </c>
      <c r="AI24" s="34">
        <v>25.022787482758599</v>
      </c>
      <c r="AJ24" s="34">
        <v>24.986408896551701</v>
      </c>
      <c r="AK24" s="34">
        <v>0.38638248275862103</v>
      </c>
      <c r="AL24" s="34">
        <v>24.9653849310345</v>
      </c>
      <c r="AM24" s="34">
        <v>26.048401689655201</v>
      </c>
      <c r="AN24" s="34">
        <v>145.63295613793099</v>
      </c>
      <c r="AO24" s="34">
        <v>145.760810034483</v>
      </c>
      <c r="AP24" s="34">
        <v>25.371509551724099</v>
      </c>
      <c r="AQ24" s="34">
        <v>25.199046275862099</v>
      </c>
      <c r="AR24" s="34">
        <v>1.8226049445956499E-2</v>
      </c>
      <c r="AS24" s="34">
        <v>8.3468757866566792E-3</v>
      </c>
      <c r="AT24" s="34">
        <v>2.3383922010324701E-2</v>
      </c>
      <c r="AU24" s="34">
        <v>6.8414617516217103E-3</v>
      </c>
      <c r="AV24" s="34">
        <v>7.0962273858597002E-3</v>
      </c>
      <c r="AW24" s="34">
        <v>1.06787808819011E-2</v>
      </c>
      <c r="AX24" s="34">
        <v>0.20719753485884601</v>
      </c>
      <c r="AY24" s="34">
        <v>1.9763440910311E-2</v>
      </c>
      <c r="AZ24" s="34">
        <v>6.1069356398032797</v>
      </c>
      <c r="BA24" s="35">
        <v>24</v>
      </c>
      <c r="BB24" s="35">
        <v>179</v>
      </c>
      <c r="BC24" s="45">
        <v>42686.157337962963</v>
      </c>
    </row>
    <row r="25" spans="1:55" x14ac:dyDescent="0.2">
      <c r="A25" s="59">
        <v>350.00014103448302</v>
      </c>
      <c r="B25" s="38">
        <v>28.972787</v>
      </c>
      <c r="C25" s="38">
        <v>5.1942189655172397</v>
      </c>
      <c r="D25" s="38">
        <f>$B$23-B25</f>
        <v>3.213123999999997</v>
      </c>
      <c r="G25" s="35">
        <v>150.00057082758599</v>
      </c>
      <c r="H25" s="64">
        <v>300</v>
      </c>
      <c r="I25" s="44">
        <v>14.3417812758621</v>
      </c>
      <c r="J25" s="44">
        <v>8.0807911379310298</v>
      </c>
      <c r="K25" s="44">
        <v>2.8978604482758601</v>
      </c>
      <c r="L25" s="65">
        <f t="shared" si="0"/>
        <v>1.5645214137931109</v>
      </c>
      <c r="M25" s="34">
        <v>39.842250448275898</v>
      </c>
      <c r="AA25" s="34">
        <v>2.1649663448275902</v>
      </c>
      <c r="AB25" s="34">
        <v>26.3979506896552</v>
      </c>
      <c r="AC25" s="34">
        <v>-0.47032272413793103</v>
      </c>
      <c r="AD25" s="34">
        <v>22.1021905172414</v>
      </c>
      <c r="AE25" s="34">
        <v>5.14932486206897</v>
      </c>
      <c r="AF25" s="34">
        <v>25.0479244482759</v>
      </c>
      <c r="AG25" s="34">
        <v>24.980017482758601</v>
      </c>
      <c r="AH25" s="34">
        <v>0.31431110344827601</v>
      </c>
      <c r="AI25" s="34">
        <v>25.019700310344799</v>
      </c>
      <c r="AJ25" s="34">
        <v>25.0044706896552</v>
      </c>
      <c r="AK25" s="34">
        <v>0.38529958620689703</v>
      </c>
      <c r="AL25" s="34">
        <v>24.966524344827601</v>
      </c>
      <c r="AM25" s="34">
        <v>25.9898472758621</v>
      </c>
      <c r="AN25" s="34">
        <v>145.61432251724099</v>
      </c>
      <c r="AO25" s="34">
        <v>145.74171448275899</v>
      </c>
      <c r="AP25" s="34">
        <v>25.372535793103399</v>
      </c>
      <c r="AQ25" s="34">
        <v>25.200353344827601</v>
      </c>
      <c r="AR25" s="34">
        <v>3.4118255051530703E-2</v>
      </c>
      <c r="AS25" s="34">
        <v>1.1164406298108699E-2</v>
      </c>
      <c r="AT25" s="34">
        <v>3.3426161364435603E-2</v>
      </c>
      <c r="AU25" s="34">
        <v>8.4290401695924604E-3</v>
      </c>
      <c r="AV25" s="34">
        <v>7.5738192873773796E-3</v>
      </c>
      <c r="AW25" s="34">
        <v>3.8078678710496201E-2</v>
      </c>
      <c r="AX25" s="34">
        <v>0.165961376695309</v>
      </c>
      <c r="AY25" s="34">
        <v>1.8609417426601899E-2</v>
      </c>
      <c r="AZ25" s="34">
        <v>8.0255747961478399</v>
      </c>
      <c r="BA25" s="35">
        <v>25</v>
      </c>
      <c r="BB25" s="35">
        <v>179</v>
      </c>
      <c r="BC25" s="45">
        <v>42686.178182870368</v>
      </c>
    </row>
    <row r="26" spans="1:55" x14ac:dyDescent="0.2">
      <c r="A26" s="59">
        <v>349.99999051724097</v>
      </c>
      <c r="B26" s="38">
        <v>27.13766</v>
      </c>
      <c r="C26" s="38">
        <v>8.3074857241379299</v>
      </c>
      <c r="D26" s="38">
        <f>$B$23-B26</f>
        <v>5.0482509999999969</v>
      </c>
      <c r="G26" s="35">
        <v>150.00104817241399</v>
      </c>
      <c r="H26" s="67">
        <v>150</v>
      </c>
      <c r="I26" s="48">
        <v>32.2844807241379</v>
      </c>
      <c r="J26" s="48">
        <v>8.0551408965517197</v>
      </c>
      <c r="K26" s="48">
        <v>3.04327879310345</v>
      </c>
      <c r="L26" s="42">
        <f t="shared" si="0"/>
        <v>1.590171655172421</v>
      </c>
      <c r="M26" s="34">
        <v>39.863097793103499</v>
      </c>
      <c r="AA26" s="34">
        <v>2.17806786206897</v>
      </c>
      <c r="AB26" s="34">
        <v>24.521797413793099</v>
      </c>
      <c r="AC26" s="34">
        <v>0.54216306896551703</v>
      </c>
      <c r="AD26" s="34">
        <v>22.075846172413801</v>
      </c>
      <c r="AE26" s="34">
        <v>5.1776412413793098</v>
      </c>
      <c r="AF26" s="34">
        <v>25.041695793103401</v>
      </c>
      <c r="AG26" s="34">
        <v>24.9772127241379</v>
      </c>
      <c r="AH26" s="34">
        <v>0.31546613793103501</v>
      </c>
      <c r="AI26" s="34">
        <v>25.026194689655199</v>
      </c>
      <c r="AJ26" s="34">
        <v>25.011686620689598</v>
      </c>
      <c r="AK26" s="34">
        <v>0.38673272413793103</v>
      </c>
      <c r="AL26" s="34">
        <v>24.9663072758621</v>
      </c>
      <c r="AM26" s="34">
        <v>25.916461758620699</v>
      </c>
      <c r="AN26" s="34">
        <v>145.57867127586201</v>
      </c>
      <c r="AO26" s="34">
        <v>145.706852413793</v>
      </c>
      <c r="AP26" s="34">
        <v>25.3725593448276</v>
      </c>
      <c r="AQ26" s="34">
        <v>25.198740965517199</v>
      </c>
      <c r="AR26" s="34">
        <v>2.5326963359743802E-2</v>
      </c>
      <c r="AS26" s="34">
        <v>5.7307396460085803E-3</v>
      </c>
      <c r="AT26" s="34">
        <v>2.4521064140242601E-2</v>
      </c>
      <c r="AU26" s="34">
        <v>6.6129116459043404E-3</v>
      </c>
      <c r="AV26" s="34">
        <v>6.65843148632314E-3</v>
      </c>
      <c r="AW26" s="34">
        <v>3.0457684260523199E-2</v>
      </c>
      <c r="AX26" s="34">
        <v>0.15078911457571401</v>
      </c>
      <c r="AY26" s="34">
        <v>3.3034134499108601E-2</v>
      </c>
      <c r="AZ26" s="34">
        <v>5.6138987268751599</v>
      </c>
      <c r="BA26" s="35">
        <v>26</v>
      </c>
      <c r="BB26" s="35">
        <v>179</v>
      </c>
      <c r="BC26" s="45">
        <v>42686.199016203704</v>
      </c>
    </row>
    <row r="27" spans="1:55" x14ac:dyDescent="0.2">
      <c r="A27" s="59">
        <v>350.00008417241401</v>
      </c>
      <c r="B27" s="38">
        <v>32.106293999999998</v>
      </c>
      <c r="C27" s="38">
        <v>8.5620689655172404E-5</v>
      </c>
      <c r="G27" s="35">
        <v>150.00016937930999</v>
      </c>
      <c r="H27" s="68">
        <v>100</v>
      </c>
      <c r="I27" s="43">
        <v>58.315004413793098</v>
      </c>
      <c r="J27" s="43">
        <v>8.28160062068965</v>
      </c>
      <c r="K27" s="43">
        <v>3.2963084137931</v>
      </c>
      <c r="L27" s="69">
        <f t="shared" si="0"/>
        <v>1.3637119310344907</v>
      </c>
      <c r="M27" s="34">
        <v>39.889486758620698</v>
      </c>
      <c r="AA27" s="34">
        <v>2.61065775862069</v>
      </c>
      <c r="AB27" s="34">
        <v>23.704827137931002</v>
      </c>
      <c r="AC27" s="34">
        <v>0.920517275862069</v>
      </c>
      <c r="AD27" s="34">
        <v>22.0820921034483</v>
      </c>
      <c r="AE27" s="34">
        <v>5.1542077241379296</v>
      </c>
      <c r="AF27" s="34">
        <v>25.0456727586207</v>
      </c>
      <c r="AG27" s="34">
        <v>24.981677793103401</v>
      </c>
      <c r="AH27" s="34">
        <v>0.31504479310344802</v>
      </c>
      <c r="AI27" s="34">
        <v>25.022825448275899</v>
      </c>
      <c r="AJ27" s="34">
        <v>25.0276216551724</v>
      </c>
      <c r="AK27" s="34">
        <v>0.38613789655172398</v>
      </c>
      <c r="AL27" s="34">
        <v>24.963854896551702</v>
      </c>
      <c r="AM27" s="34">
        <v>25.884491103448301</v>
      </c>
      <c r="AN27" s="34">
        <v>145.55288544827599</v>
      </c>
      <c r="AO27" s="34">
        <v>145.67904393103399</v>
      </c>
      <c r="AP27" s="34">
        <v>25.373195310344801</v>
      </c>
      <c r="AQ27" s="34">
        <v>25.1954873793104</v>
      </c>
      <c r="AR27" s="34">
        <v>3.7834613394223102E-2</v>
      </c>
      <c r="AS27" s="34">
        <v>7.3265307119448203E-3</v>
      </c>
      <c r="AT27" s="34">
        <v>1.9946156246578001E-2</v>
      </c>
      <c r="AU27" s="34">
        <v>7.0667737448792903E-3</v>
      </c>
      <c r="AV27" s="34">
        <v>7.03961575976704E-3</v>
      </c>
      <c r="AW27" s="34">
        <v>2.2316477173988901E-2</v>
      </c>
      <c r="AX27" s="34">
        <v>0.13712321499249899</v>
      </c>
      <c r="AY27" s="34">
        <v>2.8089571347371001E-2</v>
      </c>
      <c r="AZ27" s="34">
        <v>5.0554770446567501</v>
      </c>
      <c r="BA27" s="35">
        <v>27</v>
      </c>
      <c r="BB27" s="35">
        <v>179</v>
      </c>
      <c r="BC27" s="45">
        <v>42686.219849537039</v>
      </c>
    </row>
    <row r="28" spans="1:55" x14ac:dyDescent="0.2">
      <c r="A28" s="59">
        <v>400.00009782758599</v>
      </c>
      <c r="B28" s="38">
        <v>39.426904</v>
      </c>
      <c r="C28" s="38">
        <v>8.2068965517241395E-5</v>
      </c>
      <c r="G28" s="35">
        <v>149.99878662069</v>
      </c>
      <c r="H28" s="68">
        <v>100</v>
      </c>
      <c r="I28" s="43">
        <v>58.362898931034501</v>
      </c>
      <c r="J28" s="43">
        <v>8.2813615862069003</v>
      </c>
      <c r="K28" s="43">
        <v>3.3042803793103399</v>
      </c>
      <c r="L28" s="69">
        <f t="shared" si="0"/>
        <v>1.3639509655172404</v>
      </c>
      <c r="M28" s="34">
        <v>39.917496724137898</v>
      </c>
      <c r="AA28" s="34">
        <v>3.02831734482759</v>
      </c>
      <c r="AB28" s="34">
        <v>23.864855275862102</v>
      </c>
      <c r="AC28" s="34">
        <v>-0.224383</v>
      </c>
      <c r="AD28" s="34">
        <v>22.083802655172398</v>
      </c>
      <c r="AE28" s="34">
        <v>5.1626662068965503</v>
      </c>
      <c r="AF28" s="34">
        <v>25.0443652068966</v>
      </c>
      <c r="AG28" s="34">
        <v>24.977516413793101</v>
      </c>
      <c r="AH28" s="34">
        <v>0.31306089655172398</v>
      </c>
      <c r="AI28" s="34">
        <v>25.0166727586207</v>
      </c>
      <c r="AJ28" s="34">
        <v>25.041397344827601</v>
      </c>
      <c r="AK28" s="34">
        <v>0.38598331034482802</v>
      </c>
      <c r="AL28" s="34">
        <v>24.9641966896552</v>
      </c>
      <c r="AM28" s="34">
        <v>25.890162413793099</v>
      </c>
      <c r="AN28" s="34">
        <v>145.55654534482801</v>
      </c>
      <c r="AO28" s="34">
        <v>145.68465872413799</v>
      </c>
      <c r="AP28" s="34">
        <v>25.375086827586198</v>
      </c>
      <c r="AQ28" s="34">
        <v>25.198818689655202</v>
      </c>
      <c r="AR28" s="34">
        <v>2.7026466940740099E-2</v>
      </c>
      <c r="AS28" s="34">
        <v>8.6653540339306102E-3</v>
      </c>
      <c r="AT28" s="34">
        <v>0.95313262988015202</v>
      </c>
      <c r="AU28" s="34">
        <v>7.3959272885868897E-3</v>
      </c>
      <c r="AV28" s="34">
        <v>7.15746178413841E-3</v>
      </c>
      <c r="AW28" s="34">
        <v>1.3560943144181601E-3</v>
      </c>
      <c r="AX28" s="34">
        <v>0.14153860763247</v>
      </c>
      <c r="AY28" s="34">
        <v>1.7362827029451001E-2</v>
      </c>
      <c r="AZ28" s="34">
        <v>6.0508260421210798</v>
      </c>
      <c r="BA28" s="35">
        <v>28</v>
      </c>
      <c r="BB28" s="35">
        <v>179</v>
      </c>
      <c r="BC28" s="45">
        <v>42686.240694444445</v>
      </c>
    </row>
    <row r="29" spans="1:55" x14ac:dyDescent="0.2">
      <c r="A29" s="59">
        <v>400.00014417241402</v>
      </c>
      <c r="B29" s="38">
        <v>37.379432000000001</v>
      </c>
      <c r="C29" s="38">
        <v>3.25953817241379</v>
      </c>
      <c r="D29" s="38">
        <f>$B$28-B29</f>
        <v>2.0474719999999991</v>
      </c>
      <c r="E29" s="38">
        <f>INDEX(LINEST(D29:D31,C29:C31^{1}),1)</f>
        <v>0.6136565355469259</v>
      </c>
      <c r="F29" s="38">
        <f>INDEX(LINEST(D29:D31,C29:C31^{1}),2)</f>
        <v>5.7592630820866297E-2</v>
      </c>
      <c r="G29" s="35">
        <v>150.00004737930999</v>
      </c>
      <c r="H29" s="67">
        <v>150</v>
      </c>
      <c r="I29" s="48">
        <v>32.174904620689702</v>
      </c>
      <c r="J29" s="48">
        <v>8.0600381724137904</v>
      </c>
      <c r="K29" s="48">
        <v>3.0425712758620702</v>
      </c>
      <c r="L29" s="42">
        <f>$J$2-J29</f>
        <v>1.5852743793103503</v>
      </c>
      <c r="M29" s="34">
        <v>39.942578758620698</v>
      </c>
      <c r="AA29" s="34">
        <v>2.50493196551724</v>
      </c>
      <c r="AB29" s="34">
        <v>24.4906314137931</v>
      </c>
      <c r="AC29" s="34">
        <v>2.4372499655172399</v>
      </c>
      <c r="AD29" s="34">
        <v>22.027631137930999</v>
      </c>
      <c r="AE29" s="34">
        <v>5.1536796896551698</v>
      </c>
      <c r="AF29" s="34">
        <v>25.038511</v>
      </c>
      <c r="AG29" s="34">
        <v>24.978644965517201</v>
      </c>
      <c r="AH29" s="34">
        <v>0.312960344827586</v>
      </c>
      <c r="AI29" s="34">
        <v>25.0191957586207</v>
      </c>
      <c r="AJ29" s="34">
        <v>25.0203622068965</v>
      </c>
      <c r="AK29" s="34">
        <v>0.38533899999999999</v>
      </c>
      <c r="AL29" s="34">
        <v>24.965683379310299</v>
      </c>
      <c r="AM29" s="34">
        <v>25.9170533448276</v>
      </c>
      <c r="AN29" s="34">
        <v>145.58129624137899</v>
      </c>
      <c r="AO29" s="34">
        <v>145.707965793103</v>
      </c>
      <c r="AP29" s="34">
        <v>25.3739211034483</v>
      </c>
      <c r="AQ29" s="34">
        <v>25.198418724137898</v>
      </c>
      <c r="AR29" s="34">
        <v>2.2074384902693402E-2</v>
      </c>
      <c r="AS29" s="34">
        <v>8.3455833291155596E-3</v>
      </c>
      <c r="AT29" s="34">
        <v>1.9555003711725302E-2</v>
      </c>
      <c r="AU29" s="34">
        <v>7.7566241520752102E-3</v>
      </c>
      <c r="AV29" s="34">
        <v>6.1134133321653896E-3</v>
      </c>
      <c r="AW29" s="34">
        <v>2.1815153497671502E-2</v>
      </c>
      <c r="AX29" s="34">
        <v>0.14709838375498099</v>
      </c>
      <c r="AY29" s="34">
        <v>2.86910756723073E-2</v>
      </c>
      <c r="AZ29" s="34">
        <v>9.2858374619300896</v>
      </c>
      <c r="BA29" s="35">
        <v>29</v>
      </c>
      <c r="BB29" s="35">
        <v>179</v>
      </c>
      <c r="BC29" s="45">
        <v>42686.26152777778</v>
      </c>
    </row>
    <row r="30" spans="1:55" x14ac:dyDescent="0.2">
      <c r="A30" s="59">
        <v>400.00112179310298</v>
      </c>
      <c r="B30" s="38">
        <v>35.827213999999998</v>
      </c>
      <c r="C30" s="38">
        <v>5.7419749310344796</v>
      </c>
      <c r="D30" s="38">
        <f t="shared" ref="D30:D31" si="6">$B$28-B30</f>
        <v>3.5996900000000025</v>
      </c>
      <c r="E30" s="38">
        <v>6</v>
      </c>
      <c r="F30" s="38">
        <f>E30*E29+F29</f>
        <v>3.7395318441024217</v>
      </c>
      <c r="G30" s="35">
        <v>150.00018058620699</v>
      </c>
      <c r="H30" s="64">
        <v>300</v>
      </c>
      <c r="I30" s="44">
        <v>14.2602617931034</v>
      </c>
      <c r="J30" s="44">
        <v>8.0831558620689705</v>
      </c>
      <c r="K30" s="44">
        <v>2.8834921724137899</v>
      </c>
      <c r="L30" s="65">
        <f t="shared" si="0"/>
        <v>1.5621566896551702</v>
      </c>
      <c r="M30" s="34">
        <v>39.964373482758603</v>
      </c>
      <c r="AA30" s="34">
        <v>2.1312061034482799</v>
      </c>
      <c r="AB30" s="34">
        <v>26.588922</v>
      </c>
      <c r="AC30" s="34">
        <v>-0.12778624137930999</v>
      </c>
      <c r="AD30" s="34">
        <v>21.950871862069</v>
      </c>
      <c r="AE30" s="34">
        <v>5.1642797586206903</v>
      </c>
      <c r="AF30" s="34">
        <v>25.0428080344828</v>
      </c>
      <c r="AG30" s="34">
        <v>24.9761708965517</v>
      </c>
      <c r="AH30" s="34">
        <v>0.31421575862069001</v>
      </c>
      <c r="AI30" s="34">
        <v>25.020009517241402</v>
      </c>
      <c r="AJ30" s="34">
        <v>25.002815758620699</v>
      </c>
      <c r="AK30" s="34">
        <v>0.38623965517241399</v>
      </c>
      <c r="AL30" s="34">
        <v>24.963193034482799</v>
      </c>
      <c r="AM30" s="34">
        <v>25.991160724137899</v>
      </c>
      <c r="AN30" s="34">
        <v>145.60587599999999</v>
      </c>
      <c r="AO30" s="34">
        <v>145.73411141379299</v>
      </c>
      <c r="AP30" s="34">
        <v>25.3708095517242</v>
      </c>
      <c r="AQ30" s="34">
        <v>25.195599999999999</v>
      </c>
      <c r="AR30" s="34">
        <v>4.3388007078315499E-2</v>
      </c>
      <c r="AS30" s="34">
        <v>8.3673541932722008E-3</v>
      </c>
      <c r="AT30" s="34">
        <v>3.9200486518047403E-2</v>
      </c>
      <c r="AU30" s="34">
        <v>7.0911198314878004E-3</v>
      </c>
      <c r="AV30" s="34">
        <v>6.8478646597206396E-3</v>
      </c>
      <c r="AW30" s="34">
        <v>3.1389181975300003E-2</v>
      </c>
      <c r="AX30" s="34">
        <v>0.17438135529578799</v>
      </c>
      <c r="AY30" s="34">
        <v>3.3320616888723599E-2</v>
      </c>
      <c r="AZ30" s="34">
        <v>16.6960942662677</v>
      </c>
      <c r="BA30" s="35">
        <v>30</v>
      </c>
      <c r="BB30" s="35">
        <v>178</v>
      </c>
      <c r="BC30" s="45">
        <v>42686.282256944447</v>
      </c>
    </row>
    <row r="31" spans="1:55" x14ac:dyDescent="0.2">
      <c r="A31" s="59">
        <v>399.99888237930998</v>
      </c>
      <c r="B31" s="38">
        <v>33.915340999999998</v>
      </c>
      <c r="C31" s="38">
        <v>8.9009233103448295</v>
      </c>
      <c r="D31" s="38">
        <f t="shared" si="6"/>
        <v>5.5115630000000024</v>
      </c>
      <c r="G31" s="35">
        <v>149.99928813793099</v>
      </c>
      <c r="H31" s="62">
        <v>500</v>
      </c>
      <c r="I31" s="40">
        <v>33.666465103448303</v>
      </c>
      <c r="J31" s="40">
        <v>8.0600441724137895</v>
      </c>
      <c r="K31" s="40">
        <v>2.4796942758620699</v>
      </c>
      <c r="L31" s="63">
        <f>$J$2-J31</f>
        <v>1.5852683793103512</v>
      </c>
      <c r="M31" s="34">
        <v>39.988241310344797</v>
      </c>
      <c r="AA31" s="34">
        <v>1.75108334482759</v>
      </c>
      <c r="AB31" s="34">
        <v>27.934368965517201</v>
      </c>
      <c r="AC31" s="34">
        <v>1.4070998965517201</v>
      </c>
      <c r="AD31" s="34">
        <v>21.920082655172401</v>
      </c>
      <c r="AE31" s="34">
        <v>5.15314096551724</v>
      </c>
      <c r="AF31" s="34">
        <v>25.040892827586202</v>
      </c>
      <c r="AG31" s="34">
        <v>24.978791517241401</v>
      </c>
      <c r="AH31" s="34">
        <v>0.31489244827586199</v>
      </c>
      <c r="AI31" s="34">
        <v>25.021463517241401</v>
      </c>
      <c r="AJ31" s="34">
        <v>24.986837517241401</v>
      </c>
      <c r="AK31" s="34">
        <v>0.38414475862068997</v>
      </c>
      <c r="AL31" s="34">
        <v>24.9610878965517</v>
      </c>
      <c r="AM31" s="34">
        <v>26.044754517241401</v>
      </c>
      <c r="AN31" s="34">
        <v>145.62759134482801</v>
      </c>
      <c r="AO31" s="34">
        <v>145.755697310345</v>
      </c>
      <c r="AP31" s="34">
        <v>25.3665917931034</v>
      </c>
      <c r="AQ31" s="34">
        <v>25.189132586206899</v>
      </c>
      <c r="AR31" s="34">
        <v>2.3917609389610298E-2</v>
      </c>
      <c r="AS31" s="34">
        <v>8.0308409622675998E-3</v>
      </c>
      <c r="AT31" s="34">
        <v>2.4983526613798199E-2</v>
      </c>
      <c r="AU31" s="34">
        <v>5.62239635723784E-3</v>
      </c>
      <c r="AV31" s="34">
        <v>5.4299158854058003E-3</v>
      </c>
      <c r="AW31" s="34">
        <v>3.6837279419444001E-2</v>
      </c>
      <c r="AX31" s="34">
        <v>0.204109261169098</v>
      </c>
      <c r="AY31" s="34">
        <v>1.6763009209956201E-2</v>
      </c>
      <c r="AZ31" s="34">
        <v>13.2733283079745</v>
      </c>
      <c r="BA31" s="35">
        <v>31</v>
      </c>
      <c r="BB31" s="35">
        <v>179</v>
      </c>
      <c r="BC31" s="45">
        <v>42686.303090277775</v>
      </c>
    </row>
    <row r="32" spans="1:55" x14ac:dyDescent="0.2">
      <c r="A32" s="59">
        <v>399.998809827586</v>
      </c>
      <c r="B32" s="38">
        <v>39.378346999999998</v>
      </c>
      <c r="C32" s="38">
        <v>1.11E-4</v>
      </c>
      <c r="D32" s="38">
        <f>C32*E29+F29</f>
        <v>5.7660746696312007E-2</v>
      </c>
      <c r="G32" s="35">
        <v>149.99977799999999</v>
      </c>
      <c r="H32" s="60">
        <v>1000</v>
      </c>
      <c r="I32" s="39">
        <v>25.419831241379299</v>
      </c>
      <c r="J32" s="39">
        <v>8.0346690689655205</v>
      </c>
      <c r="K32" s="39">
        <v>2.5764953103448298</v>
      </c>
      <c r="L32" s="61">
        <f t="shared" si="0"/>
        <v>1.6106434827586202</v>
      </c>
      <c r="M32" s="34">
        <v>40.009616793103397</v>
      </c>
      <c r="AA32" s="34">
        <v>1.5147976206896601</v>
      </c>
      <c r="AB32" s="34">
        <v>28.668642379310299</v>
      </c>
      <c r="AC32" s="34">
        <v>0.53121758620689696</v>
      </c>
      <c r="AD32" s="34">
        <v>21.8907667586207</v>
      </c>
      <c r="AE32" s="34">
        <v>5.1338409310344799</v>
      </c>
      <c r="AF32" s="34">
        <v>25.038830999999998</v>
      </c>
      <c r="AG32" s="34">
        <v>24.974212206896599</v>
      </c>
      <c r="AH32" s="34">
        <v>0.31384258620689598</v>
      </c>
      <c r="AI32" s="34">
        <v>25.021219413793101</v>
      </c>
      <c r="AJ32" s="34">
        <v>24.9765180689655</v>
      </c>
      <c r="AK32" s="34">
        <v>0.38505610344827601</v>
      </c>
      <c r="AL32" s="34">
        <v>24.963410068965501</v>
      </c>
      <c r="AM32" s="34">
        <v>26.071896379310299</v>
      </c>
      <c r="AN32" s="34">
        <v>145.64732668965499</v>
      </c>
      <c r="AO32" s="34">
        <v>145.77235410344801</v>
      </c>
      <c r="AP32" s="34">
        <v>25.368206344827598</v>
      </c>
      <c r="AQ32" s="34">
        <v>25.191368206896598</v>
      </c>
      <c r="AR32" s="34">
        <v>2.0034585465279399E-2</v>
      </c>
      <c r="AS32" s="34">
        <v>8.5548469529995504E-3</v>
      </c>
      <c r="AT32" s="34">
        <v>0.516439421964907</v>
      </c>
      <c r="AU32" s="34">
        <v>7.0123150712203403E-3</v>
      </c>
      <c r="AV32" s="34">
        <v>6.8297053619597696E-3</v>
      </c>
      <c r="AW32" s="34">
        <v>1.03220819060981E-2</v>
      </c>
      <c r="AX32" s="34">
        <v>0.24865630438847799</v>
      </c>
      <c r="AY32" s="34">
        <v>2.07412887421373E-2</v>
      </c>
      <c r="AZ32" s="34">
        <v>24.6613669835167</v>
      </c>
      <c r="BA32" s="35">
        <v>32</v>
      </c>
      <c r="BB32" s="35">
        <v>179</v>
      </c>
      <c r="BC32" s="45">
        <v>42686.323935185188</v>
      </c>
    </row>
    <row r="33" spans="1:55" x14ac:dyDescent="0.2">
      <c r="A33" s="59">
        <v>449.99995586206899</v>
      </c>
      <c r="B33" s="38">
        <v>47.441574000000003</v>
      </c>
      <c r="C33" s="38">
        <v>9.9068965517241402E-5</v>
      </c>
      <c r="G33" s="35">
        <v>150.001160206897</v>
      </c>
      <c r="H33" s="60">
        <v>1000</v>
      </c>
      <c r="I33" s="39">
        <v>28.520851862069001</v>
      </c>
      <c r="J33" s="39">
        <v>7.8595418965517201</v>
      </c>
      <c r="K33" s="39">
        <v>-2</v>
      </c>
      <c r="L33" s="61">
        <f>$J$2-J33</f>
        <v>1.7857706551724206</v>
      </c>
      <c r="M33" s="34">
        <v>45.033193137931001</v>
      </c>
      <c r="AA33" s="34">
        <v>1.8302673448275899</v>
      </c>
      <c r="AB33" s="34">
        <v>32.529422206896598</v>
      </c>
      <c r="AC33" s="34">
        <v>-0.724999965517241</v>
      </c>
      <c r="AD33" s="34">
        <v>21.888528137931001</v>
      </c>
      <c r="AE33" s="34">
        <v>5.1785731379310302</v>
      </c>
      <c r="AF33" s="34">
        <v>25.0442945517241</v>
      </c>
      <c r="AG33" s="34">
        <v>24.9753571034483</v>
      </c>
      <c r="AH33" s="34">
        <v>0.31543982758620698</v>
      </c>
      <c r="AI33" s="34">
        <v>25.013856862069002</v>
      </c>
      <c r="AJ33" s="34">
        <v>24.982795448275901</v>
      </c>
      <c r="AK33" s="34">
        <v>0.38584948275862102</v>
      </c>
      <c r="AL33" s="34">
        <v>24.959009931034501</v>
      </c>
      <c r="AM33" s="34">
        <v>26.208955</v>
      </c>
      <c r="AN33" s="34">
        <v>145.683512172414</v>
      </c>
      <c r="AO33" s="34">
        <v>145.81012010344801</v>
      </c>
      <c r="AP33" s="34">
        <v>25.370157793103498</v>
      </c>
      <c r="AQ33" s="34">
        <v>25.1944235172414</v>
      </c>
      <c r="AR33" s="34">
        <v>3.9931707202920698E-2</v>
      </c>
      <c r="AS33" s="34">
        <v>7.5247515435000797E-3</v>
      </c>
      <c r="AT33" s="34">
        <v>0</v>
      </c>
      <c r="AU33" s="34">
        <v>6.0641714236922602E-3</v>
      </c>
      <c r="AV33" s="34">
        <v>5.9520906945844301E-3</v>
      </c>
      <c r="AW33" s="34">
        <v>1.1867883089900401E-2</v>
      </c>
      <c r="AX33" s="34">
        <v>0.213845276371184</v>
      </c>
      <c r="AY33" s="34">
        <v>2.0499686624465899E-2</v>
      </c>
      <c r="AZ33" s="34">
        <v>5.2722753416096797</v>
      </c>
      <c r="BA33" s="35">
        <v>33</v>
      </c>
      <c r="BB33" s="35">
        <v>179</v>
      </c>
      <c r="BC33" s="45">
        <v>42686.344768518517</v>
      </c>
    </row>
    <row r="34" spans="1:55" x14ac:dyDescent="0.2">
      <c r="A34" s="59">
        <v>450.00004520689703</v>
      </c>
      <c r="B34" s="38">
        <v>45.559530000000002</v>
      </c>
      <c r="C34" s="38">
        <v>3.11049665517241</v>
      </c>
      <c r="D34" s="38">
        <f>$B$33-B34</f>
        <v>1.8820440000000005</v>
      </c>
      <c r="E34" s="38">
        <f>INDEX(LINEST(D34:D36,C34:C36^{1}),1)</f>
        <v>0.61320536208964327</v>
      </c>
      <c r="F34" s="38">
        <f>INDEX(LINEST(D34:D36,C34:C36^{1}),2)</f>
        <v>-1.8682406457553924E-2</v>
      </c>
      <c r="G34" s="35">
        <v>150.000197862069</v>
      </c>
      <c r="H34" s="62">
        <v>500</v>
      </c>
      <c r="I34" s="40">
        <v>37.813766034482803</v>
      </c>
      <c r="J34" s="40">
        <v>7.8461577241379299</v>
      </c>
      <c r="K34" s="40">
        <v>2.7985030000000002</v>
      </c>
      <c r="L34" s="63">
        <f t="shared" si="0"/>
        <v>1.7991548275862108</v>
      </c>
      <c r="M34" s="34">
        <v>45.044601275862099</v>
      </c>
      <c r="AA34" s="34">
        <v>1.9615600689655199</v>
      </c>
      <c r="AB34" s="34">
        <v>31.6472228965517</v>
      </c>
      <c r="AC34" s="34">
        <v>0.40277268965517199</v>
      </c>
      <c r="AD34" s="34">
        <v>21.882700724137901</v>
      </c>
      <c r="AE34" s="34">
        <v>5.1337962413793097</v>
      </c>
      <c r="AF34" s="34">
        <v>25.043784689655201</v>
      </c>
      <c r="AG34" s="34">
        <v>24.978352000000001</v>
      </c>
      <c r="AH34" s="34">
        <v>0.31326806896551701</v>
      </c>
      <c r="AI34" s="34">
        <v>25.021696793103501</v>
      </c>
      <c r="AJ34" s="34">
        <v>24.9972274482759</v>
      </c>
      <c r="AK34" s="34">
        <v>0.38540986206896499</v>
      </c>
      <c r="AL34" s="34">
        <v>24.9655531034483</v>
      </c>
      <c r="AM34" s="34">
        <v>26.184504172413799</v>
      </c>
      <c r="AN34" s="34">
        <v>145.68724165517199</v>
      </c>
      <c r="AO34" s="34">
        <v>145.81198175862099</v>
      </c>
      <c r="AP34" s="34">
        <v>25.3767036206897</v>
      </c>
      <c r="AQ34" s="34">
        <v>25.196787896551701</v>
      </c>
      <c r="AR34" s="34">
        <v>2.5709983913831301E-2</v>
      </c>
      <c r="AS34" s="34">
        <v>8.6044425363473506E-3</v>
      </c>
      <c r="AT34" s="34">
        <v>2.9838737629615499E-2</v>
      </c>
      <c r="AU34" s="34">
        <v>7.5254379113116401E-3</v>
      </c>
      <c r="AV34" s="34">
        <v>8.9202299295310095E-3</v>
      </c>
      <c r="AW34" s="34">
        <v>1.1387224212135399E-2</v>
      </c>
      <c r="AX34" s="34">
        <v>0.19432603838590901</v>
      </c>
      <c r="AY34" s="34">
        <v>1.83012853376784E-2</v>
      </c>
      <c r="AZ34" s="34">
        <v>13.6171220390648</v>
      </c>
      <c r="BA34" s="35">
        <v>34</v>
      </c>
      <c r="BB34" s="35">
        <v>179</v>
      </c>
      <c r="BC34" s="45">
        <v>42686.365601851852</v>
      </c>
    </row>
    <row r="35" spans="1:55" x14ac:dyDescent="0.2">
      <c r="A35" s="59">
        <v>450.00033144827597</v>
      </c>
      <c r="B35" s="38">
        <v>44.085228000000001</v>
      </c>
      <c r="C35" s="38">
        <v>5.4845801034482804</v>
      </c>
      <c r="D35" s="38">
        <f>$B$33-B35</f>
        <v>3.3563460000000021</v>
      </c>
      <c r="G35" s="35">
        <v>150.00125389655199</v>
      </c>
      <c r="H35" s="64">
        <v>300</v>
      </c>
      <c r="I35" s="44">
        <v>15.924305620689699</v>
      </c>
      <c r="J35" s="44">
        <v>7.8832725172413802</v>
      </c>
      <c r="K35" s="44">
        <v>3.2426457586206898</v>
      </c>
      <c r="L35" s="65">
        <f t="shared" si="0"/>
        <v>1.7620400344827605</v>
      </c>
      <c r="M35" s="34">
        <v>45.070607827586201</v>
      </c>
      <c r="AA35" s="34">
        <v>2.3403252758620701</v>
      </c>
      <c r="AB35" s="34">
        <v>29.7494953793103</v>
      </c>
      <c r="AC35" s="34">
        <v>0.48635172413793099</v>
      </c>
      <c r="AD35" s="34">
        <v>21.956823551724099</v>
      </c>
      <c r="AE35" s="34">
        <v>5.1577408620689704</v>
      </c>
      <c r="AF35" s="34">
        <v>25.0448589655172</v>
      </c>
      <c r="AG35" s="34">
        <v>24.979681206896601</v>
      </c>
      <c r="AH35" s="34">
        <v>0.31414751724137902</v>
      </c>
      <c r="AI35" s="34">
        <v>25.0277247586207</v>
      </c>
      <c r="AJ35" s="34">
        <v>25.020394862069001</v>
      </c>
      <c r="AK35" s="34">
        <v>0.38515106896551699</v>
      </c>
      <c r="AL35" s="34">
        <v>24.968309413793101</v>
      </c>
      <c r="AM35" s="34">
        <v>26.116992137931</v>
      </c>
      <c r="AN35" s="34">
        <v>145.662615551724</v>
      </c>
      <c r="AO35" s="34">
        <v>145.78865099999999</v>
      </c>
      <c r="AP35" s="34">
        <v>25.3786765862069</v>
      </c>
      <c r="AQ35" s="34">
        <v>25.198959655172398</v>
      </c>
      <c r="AR35" s="34">
        <v>2.32328326499328E-2</v>
      </c>
      <c r="AS35" s="34">
        <v>7.2704027067470398E-3</v>
      </c>
      <c r="AT35" s="34">
        <v>2.9833227060314101E-2</v>
      </c>
      <c r="AU35" s="34">
        <v>5.5433406600303896E-3</v>
      </c>
      <c r="AV35" s="34">
        <v>7.6356329269877798E-3</v>
      </c>
      <c r="AW35" s="34">
        <v>4.0794244993526803E-2</v>
      </c>
      <c r="AX35" s="34">
        <v>0.146091586482722</v>
      </c>
      <c r="AY35" s="34">
        <v>2.0437427217865501E-2</v>
      </c>
      <c r="AZ35" s="34">
        <v>3.91532956555083</v>
      </c>
      <c r="BA35" s="35">
        <v>35</v>
      </c>
      <c r="BB35" s="35">
        <v>179</v>
      </c>
      <c r="BC35" s="45">
        <v>42686.386446759258</v>
      </c>
    </row>
    <row r="36" spans="1:55" x14ac:dyDescent="0.2">
      <c r="A36" s="59">
        <v>449.99934344827602</v>
      </c>
      <c r="B36" s="38">
        <v>42.244171000000001</v>
      </c>
      <c r="C36" s="38">
        <v>8.5147544137930993</v>
      </c>
      <c r="D36" s="38">
        <f>$B$33-B36</f>
        <v>5.1974030000000013</v>
      </c>
      <c r="G36" s="35">
        <v>149.99952965517201</v>
      </c>
      <c r="H36" s="67">
        <v>150</v>
      </c>
      <c r="I36" s="48">
        <v>35.949336586206897</v>
      </c>
      <c r="J36" s="48">
        <v>7.8621443103448296</v>
      </c>
      <c r="K36" s="48">
        <v>3.4191992413793102</v>
      </c>
      <c r="L36" s="42">
        <f t="shared" si="0"/>
        <v>1.7831682413793111</v>
      </c>
      <c r="M36" s="34">
        <v>45.092889655172399</v>
      </c>
      <c r="AA36" s="34">
        <v>2.6511901379310299</v>
      </c>
      <c r="AB36" s="34">
        <v>27.6154867931034</v>
      </c>
      <c r="AC36" s="34">
        <v>0.64136268965517196</v>
      </c>
      <c r="AD36" s="34">
        <v>22.2093076206897</v>
      </c>
      <c r="AE36" s="34">
        <v>5.13521772413793</v>
      </c>
      <c r="AF36" s="34">
        <v>25.0584069655172</v>
      </c>
      <c r="AG36" s="34">
        <v>24.993863655172401</v>
      </c>
      <c r="AH36" s="34">
        <v>0.31469565517241399</v>
      </c>
      <c r="AI36" s="34">
        <v>25.033714586206901</v>
      </c>
      <c r="AJ36" s="34">
        <v>25.040643068965501</v>
      </c>
      <c r="AK36" s="34">
        <v>0.38460575862069002</v>
      </c>
      <c r="AL36" s="34">
        <v>24.9791929655172</v>
      </c>
      <c r="AM36" s="34">
        <v>26.050100310344799</v>
      </c>
      <c r="AN36" s="34">
        <v>145.618225034483</v>
      </c>
      <c r="AO36" s="34">
        <v>145.743992758621</v>
      </c>
      <c r="AP36" s="34">
        <v>25.3953351034483</v>
      </c>
      <c r="AQ36" s="34">
        <v>25.217954655172399</v>
      </c>
      <c r="AR36" s="34">
        <v>3.1640430942513398E-2</v>
      </c>
      <c r="AS36" s="34">
        <v>9.3272088889483195E-3</v>
      </c>
      <c r="AT36" s="34">
        <v>0.973931863218362</v>
      </c>
      <c r="AU36" s="34">
        <v>8.4777595248548797E-3</v>
      </c>
      <c r="AV36" s="34">
        <v>8.52868137433631E-3</v>
      </c>
      <c r="AW36" s="34">
        <v>3.0633180953227E-2</v>
      </c>
      <c r="AX36" s="34">
        <v>0.153123662530738</v>
      </c>
      <c r="AY36" s="34">
        <v>3.2199535088080301E-2</v>
      </c>
      <c r="AZ36" s="34">
        <v>15.5317983086618</v>
      </c>
      <c r="BA36" s="35">
        <v>36</v>
      </c>
      <c r="BB36" s="35">
        <v>179</v>
      </c>
      <c r="BC36" s="45">
        <v>42686.407280092593</v>
      </c>
    </row>
    <row r="37" spans="1:55" x14ac:dyDescent="0.2">
      <c r="A37" s="59">
        <v>449.99883286206898</v>
      </c>
      <c r="B37" s="38">
        <v>47.490046999999997</v>
      </c>
      <c r="C37" s="38">
        <v>9.8206896551724098E-5</v>
      </c>
      <c r="G37" s="35">
        <v>150.00013624137901</v>
      </c>
      <c r="H37" s="68">
        <v>100</v>
      </c>
      <c r="I37" s="43">
        <v>65.044517931034505</v>
      </c>
      <c r="J37" s="43">
        <v>8.1190560344827603</v>
      </c>
      <c r="K37" s="43">
        <v>3.71746086206897</v>
      </c>
      <c r="L37" s="69">
        <f t="shared" si="0"/>
        <v>1.5262565172413805</v>
      </c>
      <c r="M37" s="34">
        <v>45.1212450689655</v>
      </c>
      <c r="AA37" s="34">
        <v>3.4240958965517199</v>
      </c>
      <c r="AB37" s="34">
        <v>27.214130586206899</v>
      </c>
      <c r="AC37" s="34">
        <v>1.45760213793104</v>
      </c>
      <c r="AD37" s="34">
        <v>22.440360379310299</v>
      </c>
      <c r="AE37" s="34">
        <v>5.1258413103448301</v>
      </c>
      <c r="AF37" s="34">
        <v>25.061298724137899</v>
      </c>
      <c r="AG37" s="34">
        <v>24.9985024827586</v>
      </c>
      <c r="AH37" s="34">
        <v>0.31482893103448301</v>
      </c>
      <c r="AI37" s="34">
        <v>25.042222034482801</v>
      </c>
      <c r="AJ37" s="34">
        <v>25.084922241379299</v>
      </c>
      <c r="AK37" s="34">
        <v>0.38741500000000001</v>
      </c>
      <c r="AL37" s="34">
        <v>24.986001931034501</v>
      </c>
      <c r="AM37" s="34">
        <v>26.034035655172399</v>
      </c>
      <c r="AN37" s="34">
        <v>145.59319958620699</v>
      </c>
      <c r="AO37" s="34">
        <v>145.71258437930999</v>
      </c>
      <c r="AP37" s="34">
        <v>25.397372758620701</v>
      </c>
      <c r="AQ37" s="34">
        <v>25.217134413793101</v>
      </c>
      <c r="AR37" s="34">
        <v>4.4182618209680301E-2</v>
      </c>
      <c r="AS37" s="34">
        <v>9.4992654833192507E-3</v>
      </c>
      <c r="AT37" s="34">
        <v>2.0982760492355802E-2</v>
      </c>
      <c r="AU37" s="34">
        <v>7.0476867622588004E-3</v>
      </c>
      <c r="AV37" s="34">
        <v>6.6272947944446096E-3</v>
      </c>
      <c r="AW37" s="34">
        <v>2.3000295500214998E-2</v>
      </c>
      <c r="AX37" s="34">
        <v>0.110829119402408</v>
      </c>
      <c r="AY37" s="34">
        <v>2.8741652270015398E-2</v>
      </c>
      <c r="AZ37" s="34">
        <v>7.3747583634889402</v>
      </c>
      <c r="BA37" s="35">
        <v>37</v>
      </c>
      <c r="BB37" s="35">
        <v>179</v>
      </c>
      <c r="BC37" s="45">
        <v>42686.428124999999</v>
      </c>
    </row>
    <row r="38" spans="1:55" x14ac:dyDescent="0.2">
      <c r="A38" s="59">
        <v>499.99916765517202</v>
      </c>
      <c r="B38" s="38">
        <v>56.458967000000001</v>
      </c>
      <c r="C38" s="38">
        <v>7.3793103448275895E-5</v>
      </c>
      <c r="G38" s="35">
        <v>149.999837448276</v>
      </c>
      <c r="H38" s="68">
        <v>100</v>
      </c>
      <c r="I38" s="43">
        <v>65.168688137930999</v>
      </c>
      <c r="J38" s="43">
        <v>8.1131478620689705</v>
      </c>
      <c r="K38" s="43">
        <v>3.72026579310345</v>
      </c>
      <c r="L38" s="69">
        <f t="shared" si="0"/>
        <v>1.5321646896551702</v>
      </c>
      <c r="M38" s="34">
        <v>45.142724482758602</v>
      </c>
      <c r="AA38" s="34">
        <v>3.5386043103448301</v>
      </c>
      <c r="AB38" s="34">
        <v>27.2131992413793</v>
      </c>
      <c r="AC38" s="34">
        <v>1.0295277931034501</v>
      </c>
      <c r="AD38" s="34">
        <v>22.7927124482759</v>
      </c>
      <c r="AE38" s="34">
        <v>5.1464179999999997</v>
      </c>
      <c r="AF38" s="34">
        <v>25.064358862069</v>
      </c>
      <c r="AG38" s="34">
        <v>25.000862620689698</v>
      </c>
      <c r="AH38" s="34">
        <v>0.314448965517241</v>
      </c>
      <c r="AI38" s="34">
        <v>25.044148137931</v>
      </c>
      <c r="AJ38" s="34">
        <v>25.0923933103448</v>
      </c>
      <c r="AK38" s="34">
        <v>0.3876</v>
      </c>
      <c r="AL38" s="34">
        <v>24.9917151034483</v>
      </c>
      <c r="AM38" s="34">
        <v>26.0398862413793</v>
      </c>
      <c r="AN38" s="34">
        <v>145.58793541379299</v>
      </c>
      <c r="AO38" s="34">
        <v>145.70577358620699</v>
      </c>
      <c r="AP38" s="34">
        <v>25.397503034482799</v>
      </c>
      <c r="AQ38" s="34">
        <v>25.211986551724099</v>
      </c>
      <c r="AR38" s="34">
        <v>3.3982436561398502E-2</v>
      </c>
      <c r="AS38" s="34">
        <v>8.0206296220004802E-3</v>
      </c>
      <c r="AT38" s="34">
        <v>2.3642704175111402E-2</v>
      </c>
      <c r="AU38" s="34">
        <v>6.4847353826342699E-3</v>
      </c>
      <c r="AV38" s="34">
        <v>7.2378307648524902E-3</v>
      </c>
      <c r="AW38" s="34">
        <v>1.58240117400881E-3</v>
      </c>
      <c r="AX38" s="34">
        <v>9.2192026642472905E-2</v>
      </c>
      <c r="AY38" s="34">
        <v>1.6287389650933001E-2</v>
      </c>
      <c r="AZ38" s="34">
        <v>4.8463759623626697</v>
      </c>
      <c r="BA38" s="35">
        <v>38</v>
      </c>
      <c r="BB38" s="35">
        <v>179</v>
      </c>
      <c r="BC38" s="45">
        <v>42686.448958333334</v>
      </c>
    </row>
    <row r="39" spans="1:55" x14ac:dyDescent="0.2">
      <c r="A39" s="59">
        <v>500.00090079310399</v>
      </c>
      <c r="B39" s="38">
        <v>54.646118000000001</v>
      </c>
      <c r="C39" s="38">
        <v>2.99433906896552</v>
      </c>
      <c r="D39" s="38">
        <f>$B$38-B39</f>
        <v>1.8128489999999999</v>
      </c>
      <c r="E39" s="38">
        <f>INDEX(LINEST(D39:D41,C39:C41^{1}),1)</f>
        <v>0.5831561999991336</v>
      </c>
      <c r="F39" s="38">
        <f>INDEX(LINEST(D39:D41,C39:C41^{1}),2)</f>
        <v>6.4574768490601731E-2</v>
      </c>
      <c r="G39" s="35">
        <v>150.001456931034</v>
      </c>
      <c r="H39" s="67">
        <v>150</v>
      </c>
      <c r="I39" s="48">
        <v>35.974992344827598</v>
      </c>
      <c r="J39" s="48">
        <v>7.8638959655172398</v>
      </c>
      <c r="K39" s="48">
        <v>-2</v>
      </c>
      <c r="L39" s="42">
        <f t="shared" si="0"/>
        <v>1.7814165862069009</v>
      </c>
      <c r="M39" s="34">
        <v>45.162162931034501</v>
      </c>
      <c r="AA39" s="34">
        <v>3.26842365517241</v>
      </c>
      <c r="AB39" s="34">
        <v>28.331389413793101</v>
      </c>
      <c r="AC39" s="34">
        <v>1.74737651724138</v>
      </c>
      <c r="AD39" s="34">
        <v>23.1316066896552</v>
      </c>
      <c r="AE39" s="34">
        <v>5.1692144827586199</v>
      </c>
      <c r="AF39" s="34">
        <v>25.066691862069</v>
      </c>
      <c r="AG39" s="34">
        <v>25.004823241379299</v>
      </c>
      <c r="AH39" s="34">
        <v>0.31370044827586202</v>
      </c>
      <c r="AI39" s="34">
        <v>25.0523192758621</v>
      </c>
      <c r="AJ39" s="34">
        <v>25.0884272413793</v>
      </c>
      <c r="AK39" s="34">
        <v>0.38734717241379302</v>
      </c>
      <c r="AL39" s="34">
        <v>25.000488241379301</v>
      </c>
      <c r="AM39" s="34">
        <v>26.089947689655201</v>
      </c>
      <c r="AN39" s="34">
        <v>145.61347910344799</v>
      </c>
      <c r="AO39" s="34">
        <v>145.74697289655199</v>
      </c>
      <c r="AP39" s="34">
        <v>25.414769034482799</v>
      </c>
      <c r="AQ39" s="34">
        <v>25.231361034482799</v>
      </c>
      <c r="AR39" s="34">
        <v>2.9075181882695499E-2</v>
      </c>
      <c r="AS39" s="34">
        <v>9.4035422180838296E-3</v>
      </c>
      <c r="AT39" s="34">
        <v>0</v>
      </c>
      <c r="AU39" s="34">
        <v>8.2422496964168097E-3</v>
      </c>
      <c r="AV39" s="34">
        <v>8.18046942181745E-3</v>
      </c>
      <c r="AW39" s="34">
        <v>2.1586204630860299E-2</v>
      </c>
      <c r="AX39" s="34">
        <v>0.11906109675413599</v>
      </c>
      <c r="AY39" s="34">
        <v>2.5730281387505199E-2</v>
      </c>
      <c r="AZ39" s="34">
        <v>3.4229079857220901</v>
      </c>
      <c r="BA39" s="35">
        <v>39</v>
      </c>
      <c r="BB39" s="35">
        <v>179</v>
      </c>
      <c r="BC39" s="45">
        <v>42686.46980324074</v>
      </c>
    </row>
    <row r="40" spans="1:55" x14ac:dyDescent="0.2">
      <c r="A40" s="59">
        <v>499.99866244827598</v>
      </c>
      <c r="B40" s="38">
        <v>53.315694000000001</v>
      </c>
      <c r="C40" s="38">
        <v>5.2858099655172399</v>
      </c>
      <c r="D40" s="38">
        <f t="shared" ref="D40:D41" si="7">$B$38-B40</f>
        <v>3.1432730000000006</v>
      </c>
      <c r="G40" s="35">
        <v>149.99919751724099</v>
      </c>
      <c r="H40" s="64">
        <v>300</v>
      </c>
      <c r="I40" s="44">
        <v>15.853519103448299</v>
      </c>
      <c r="J40" s="44">
        <v>7.90049079310345</v>
      </c>
      <c r="K40" s="44">
        <v>3.2461269655172398</v>
      </c>
      <c r="L40" s="65">
        <f t="shared" si="0"/>
        <v>1.7448217586206907</v>
      </c>
      <c r="M40" s="34">
        <v>45.184635310344802</v>
      </c>
      <c r="AA40" s="34">
        <v>2.8198450689655199</v>
      </c>
      <c r="AB40" s="34">
        <v>30.215613448275899</v>
      </c>
      <c r="AC40" s="34">
        <v>3.4905461724137901</v>
      </c>
      <c r="AD40" s="34">
        <v>23.4171903103448</v>
      </c>
      <c r="AE40" s="34">
        <v>5.1663446206896504</v>
      </c>
      <c r="AF40" s="34">
        <v>25.068710137930999</v>
      </c>
      <c r="AG40" s="34">
        <v>25.012077275862101</v>
      </c>
      <c r="AH40" s="34">
        <v>0.31420120689655201</v>
      </c>
      <c r="AI40" s="34">
        <v>25.0588354482759</v>
      </c>
      <c r="AJ40" s="34">
        <v>25.0738972068966</v>
      </c>
      <c r="AK40" s="34">
        <v>0.38670713793103401</v>
      </c>
      <c r="AL40" s="34">
        <v>25.007378724137901</v>
      </c>
      <c r="AM40" s="34">
        <v>26.168867551724102</v>
      </c>
      <c r="AN40" s="34">
        <v>145.640306551724</v>
      </c>
      <c r="AO40" s="34">
        <v>145.77060731034501</v>
      </c>
      <c r="AP40" s="34">
        <v>25.419426344827599</v>
      </c>
      <c r="AQ40" s="34">
        <v>25.234783620689701</v>
      </c>
      <c r="AR40" s="34">
        <v>2.40719009509303E-2</v>
      </c>
      <c r="AS40" s="34">
        <v>7.1630743808058896E-3</v>
      </c>
      <c r="AT40" s="34">
        <v>2.4857295537674899E-2</v>
      </c>
      <c r="AU40" s="34">
        <v>5.4524207063591399E-3</v>
      </c>
      <c r="AV40" s="34">
        <v>5.85391559189121E-3</v>
      </c>
      <c r="AW40" s="34">
        <v>3.1070854331592901E-2</v>
      </c>
      <c r="AX40" s="34">
        <v>0.12536362024478501</v>
      </c>
      <c r="AY40" s="34">
        <v>3.4390107753368503E-2</v>
      </c>
      <c r="AZ40" s="34">
        <v>2.3656264917415202</v>
      </c>
      <c r="BA40" s="35">
        <v>40</v>
      </c>
      <c r="BB40" s="35">
        <v>179</v>
      </c>
      <c r="BC40" s="45">
        <v>42686.490636574075</v>
      </c>
    </row>
    <row r="41" spans="1:55" x14ac:dyDescent="0.2">
      <c r="A41" s="59">
        <v>500.00085455172399</v>
      </c>
      <c r="B41" s="38">
        <v>51.601731000000001</v>
      </c>
      <c r="C41" s="38">
        <v>8.2156606551724103</v>
      </c>
      <c r="D41" s="38">
        <f t="shared" si="7"/>
        <v>4.8572360000000003</v>
      </c>
      <c r="G41" s="35">
        <v>149.999262862069</v>
      </c>
      <c r="H41" s="62">
        <v>500</v>
      </c>
      <c r="I41" s="40">
        <v>37.495965862068999</v>
      </c>
      <c r="J41" s="40">
        <v>7.8703973103448304</v>
      </c>
      <c r="K41" s="40">
        <v>2.7995263448275902</v>
      </c>
      <c r="L41" s="63">
        <f t="shared" ref="L41" si="8">L45</f>
        <v>1.9376366551724109</v>
      </c>
      <c r="M41" s="34">
        <v>45.203964275862099</v>
      </c>
      <c r="AA41" s="34">
        <v>2.8827063448275898</v>
      </c>
      <c r="AB41" s="34">
        <v>32.150127758620698</v>
      </c>
      <c r="AC41" s="34">
        <v>1.8889436206896599</v>
      </c>
      <c r="AD41" s="34">
        <v>23.663629379310301</v>
      </c>
      <c r="AE41" s="34">
        <v>5.1785096206896597</v>
      </c>
      <c r="AF41" s="34">
        <v>25.076083724137899</v>
      </c>
      <c r="AG41" s="34">
        <v>25.014963620689699</v>
      </c>
      <c r="AH41" s="34">
        <v>0.31373327586206901</v>
      </c>
      <c r="AI41" s="34">
        <v>25.060365344827598</v>
      </c>
      <c r="AJ41" s="34">
        <v>25.078215931034499</v>
      </c>
      <c r="AK41" s="34">
        <v>0.38581627586206901</v>
      </c>
      <c r="AL41" s="34">
        <v>25.0148605862069</v>
      </c>
      <c r="AM41" s="34">
        <v>26.2512683793104</v>
      </c>
      <c r="AN41" s="34">
        <v>145.66521317241401</v>
      </c>
      <c r="AO41" s="34">
        <v>145.796665034483</v>
      </c>
      <c r="AP41" s="34">
        <v>25.4259139655172</v>
      </c>
      <c r="AQ41" s="34">
        <v>25.241316241379302</v>
      </c>
      <c r="AR41" s="34">
        <v>2.5415751843659701E-2</v>
      </c>
      <c r="AS41" s="34">
        <v>7.3759200324254098E-3</v>
      </c>
      <c r="AT41" s="34">
        <v>3.1375009329185098E-2</v>
      </c>
      <c r="AU41" s="34">
        <v>7.8357637387740601E-3</v>
      </c>
      <c r="AV41" s="34">
        <v>7.4717292050756603E-3</v>
      </c>
      <c r="AW41" s="34">
        <v>3.4939205149496298E-2</v>
      </c>
      <c r="AX41" s="34">
        <v>0.12947869869643899</v>
      </c>
      <c r="AY41" s="34">
        <v>1.5756132782015798E-2</v>
      </c>
      <c r="AZ41" s="34">
        <v>3.3256838248165899</v>
      </c>
      <c r="BA41" s="35">
        <v>41</v>
      </c>
      <c r="BB41" s="35">
        <v>179</v>
      </c>
      <c r="BC41" s="45">
        <v>42686.511481481481</v>
      </c>
    </row>
    <row r="42" spans="1:55" x14ac:dyDescent="0.2">
      <c r="A42" s="59"/>
      <c r="G42" s="35">
        <v>149.998363655172</v>
      </c>
      <c r="H42" s="60">
        <v>1000</v>
      </c>
      <c r="I42" s="39">
        <v>28.224074241379299</v>
      </c>
      <c r="J42" s="39">
        <v>7.8655728620689596</v>
      </c>
      <c r="K42" s="39">
        <v>2.98177468965517</v>
      </c>
      <c r="L42" s="61">
        <f t="shared" si="0"/>
        <v>1.7797396896551811</v>
      </c>
      <c r="M42" s="34">
        <v>45.224576655172399</v>
      </c>
      <c r="AA42" s="34">
        <v>2.75790472413793</v>
      </c>
      <c r="AB42" s="34">
        <v>32.701090206896502</v>
      </c>
      <c r="AC42" s="34">
        <v>2.3904615517241399</v>
      </c>
      <c r="AD42" s="34">
        <v>23.886723310344799</v>
      </c>
      <c r="AE42" s="34">
        <v>5.1694484137931003</v>
      </c>
      <c r="AF42" s="34">
        <v>25.082638034482802</v>
      </c>
      <c r="AG42" s="34">
        <v>25.023150896551702</v>
      </c>
      <c r="AH42" s="34">
        <v>0.31385779310344802</v>
      </c>
      <c r="AI42" s="34">
        <v>25.0707286206897</v>
      </c>
      <c r="AJ42" s="34">
        <v>25.082458965517201</v>
      </c>
      <c r="AK42" s="34">
        <v>0.38514686206896598</v>
      </c>
      <c r="AL42" s="34">
        <v>25.023688137931</v>
      </c>
      <c r="AM42" s="34">
        <v>26.2831773448276</v>
      </c>
      <c r="AN42" s="34">
        <v>145.68096720689701</v>
      </c>
      <c r="AO42" s="34">
        <v>145.807031034483</v>
      </c>
      <c r="AP42" s="34">
        <v>25.432209103448301</v>
      </c>
      <c r="AQ42" s="34">
        <v>25.246966965517199</v>
      </c>
      <c r="AR42" s="34">
        <v>1.80913588174677E-2</v>
      </c>
      <c r="AS42" s="34">
        <v>7.3944928397443599E-3</v>
      </c>
      <c r="AT42" s="34">
        <v>0.36172266258803898</v>
      </c>
      <c r="AU42" s="34">
        <v>7.6542737037008203E-3</v>
      </c>
      <c r="AV42" s="34">
        <v>7.2349606856281397E-3</v>
      </c>
      <c r="AW42" s="34">
        <v>1.0308424494452E-2</v>
      </c>
      <c r="AX42" s="34">
        <v>0.140689457423718</v>
      </c>
      <c r="AY42" s="34">
        <v>1.95153640288886E-2</v>
      </c>
      <c r="AZ42" s="34">
        <v>2.5061887151426001</v>
      </c>
      <c r="BA42" s="35">
        <v>42</v>
      </c>
      <c r="BB42" s="35">
        <v>179</v>
      </c>
      <c r="BC42" s="45">
        <v>42686.532314814816</v>
      </c>
    </row>
    <row r="43" spans="1:55" x14ac:dyDescent="0.2">
      <c r="G43" s="35">
        <v>150.000034724138</v>
      </c>
      <c r="H43" s="60">
        <v>1000</v>
      </c>
      <c r="I43" s="39">
        <v>31.407943275862099</v>
      </c>
      <c r="J43" s="39">
        <v>7.6747050000000003</v>
      </c>
      <c r="K43" s="39">
        <v>3.26409451724138</v>
      </c>
      <c r="L43" s="61">
        <f t="shared" si="0"/>
        <v>1.9706075517241404</v>
      </c>
      <c r="M43" s="34">
        <v>50.270588724137902</v>
      </c>
      <c r="AA43" s="34">
        <v>3.3307343448275901</v>
      </c>
      <c r="AB43" s="34">
        <v>36.964113482758599</v>
      </c>
      <c r="AC43" s="34">
        <v>2.9164272068965502</v>
      </c>
      <c r="AD43" s="34">
        <v>24.141423689655198</v>
      </c>
      <c r="AE43" s="34">
        <v>5.1617863793103398</v>
      </c>
      <c r="AF43" s="34">
        <v>25.0868265862069</v>
      </c>
      <c r="AG43" s="34">
        <v>25.0282944827586</v>
      </c>
      <c r="AH43" s="34">
        <v>0.31355468965517203</v>
      </c>
      <c r="AI43" s="34">
        <v>25.071602034482801</v>
      </c>
      <c r="AJ43" s="34">
        <v>25.110401344827601</v>
      </c>
      <c r="AK43" s="34">
        <v>0.38680151724137901</v>
      </c>
      <c r="AL43" s="34">
        <v>25.025451344827601</v>
      </c>
      <c r="AM43" s="34">
        <v>26.437695275862101</v>
      </c>
      <c r="AN43" s="34">
        <v>145.71207451724101</v>
      </c>
      <c r="AO43" s="34">
        <v>145.83568127586199</v>
      </c>
      <c r="AP43" s="34">
        <v>25.434551689655201</v>
      </c>
      <c r="AQ43" s="34">
        <v>25.245842310344798</v>
      </c>
      <c r="AR43" s="34">
        <v>2.3443249976765598E-2</v>
      </c>
      <c r="AS43" s="34">
        <v>7.7528276527287299E-3</v>
      </c>
      <c r="AT43" s="34">
        <v>0.31111063113972698</v>
      </c>
      <c r="AU43" s="34">
        <v>5.9722470753476699E-3</v>
      </c>
      <c r="AV43" s="34">
        <v>6.55703669711479E-3</v>
      </c>
      <c r="AW43" s="34">
        <v>1.0087824157165901E-2</v>
      </c>
      <c r="AX43" s="34">
        <v>0.126199359941187</v>
      </c>
      <c r="AY43" s="34">
        <v>1.8752697196811299E-2</v>
      </c>
      <c r="AZ43" s="34">
        <v>2.18079804467998</v>
      </c>
      <c r="BA43" s="35">
        <v>43</v>
      </c>
      <c r="BB43" s="35">
        <v>179</v>
      </c>
      <c r="BC43" s="45">
        <v>42686.553148148145</v>
      </c>
    </row>
    <row r="44" spans="1:55" x14ac:dyDescent="0.2">
      <c r="G44" s="35">
        <v>150.000264758621</v>
      </c>
      <c r="H44" s="62">
        <v>500</v>
      </c>
      <c r="I44" s="40">
        <v>41.5666401034483</v>
      </c>
      <c r="J44" s="40">
        <v>7.6622126896551697</v>
      </c>
      <c r="K44" s="40">
        <v>3.1182884827586199</v>
      </c>
      <c r="L44" s="63">
        <f t="shared" si="0"/>
        <v>1.983099862068971</v>
      </c>
      <c r="M44" s="34">
        <v>50.285483448275897</v>
      </c>
      <c r="AA44" s="34">
        <v>3.6560706206896598</v>
      </c>
      <c r="AB44" s="34">
        <v>36.063461758620697</v>
      </c>
      <c r="AC44" s="34">
        <v>1.9126751034482801</v>
      </c>
      <c r="AD44" s="34">
        <v>24.436591310344799</v>
      </c>
      <c r="AE44" s="34">
        <v>5.1359093448275903</v>
      </c>
      <c r="AF44" s="34">
        <v>25.088937241379298</v>
      </c>
      <c r="AG44" s="34">
        <v>25.028202206896601</v>
      </c>
      <c r="AH44" s="34">
        <v>0.31566582758620698</v>
      </c>
      <c r="AI44" s="34">
        <v>25.077434689655199</v>
      </c>
      <c r="AJ44" s="34">
        <v>25.1302488275862</v>
      </c>
      <c r="AK44" s="34">
        <v>0.38666758620689701</v>
      </c>
      <c r="AL44" s="34">
        <v>25.0343060344828</v>
      </c>
      <c r="AM44" s="34">
        <v>26.413937517241401</v>
      </c>
      <c r="AN44" s="34">
        <v>145.709459965517</v>
      </c>
      <c r="AO44" s="34">
        <v>145.84885231034499</v>
      </c>
      <c r="AP44" s="34">
        <v>25.441199724137899</v>
      </c>
      <c r="AQ44" s="34">
        <v>25.2529582413793</v>
      </c>
      <c r="AR44" s="34">
        <v>2.02506496777238E-2</v>
      </c>
      <c r="AS44" s="34">
        <v>7.9554117795881795E-3</v>
      </c>
      <c r="AT44" s="34">
        <v>2.2857689457405399E-2</v>
      </c>
      <c r="AU44" s="34">
        <v>8.2027496989520998E-3</v>
      </c>
      <c r="AV44" s="34">
        <v>7.0128575866891902E-3</v>
      </c>
      <c r="AW44" s="34">
        <v>1.4412194166733E-2</v>
      </c>
      <c r="AX44" s="34">
        <v>0.111536116643993</v>
      </c>
      <c r="AY44" s="34">
        <v>1.9644237757761199E-2</v>
      </c>
      <c r="AZ44" s="34">
        <v>1.3868900219069</v>
      </c>
      <c r="BA44" s="35">
        <v>44</v>
      </c>
      <c r="BB44" s="35">
        <v>179</v>
      </c>
      <c r="BC44" s="45">
        <v>42686.573993055557</v>
      </c>
    </row>
    <row r="45" spans="1:55" x14ac:dyDescent="0.2">
      <c r="G45" s="35">
        <v>150.00013737930999</v>
      </c>
      <c r="H45" s="64">
        <v>300</v>
      </c>
      <c r="I45" s="44">
        <v>17.545821931034499</v>
      </c>
      <c r="J45" s="44">
        <v>7.7076758965517298</v>
      </c>
      <c r="K45" s="44">
        <v>-2</v>
      </c>
      <c r="L45" s="65">
        <f t="shared" si="0"/>
        <v>1.9376366551724109</v>
      </c>
      <c r="M45" s="34">
        <v>50.300729344827602</v>
      </c>
      <c r="AA45" s="34">
        <v>4.0270974827586201</v>
      </c>
      <c r="AB45" s="34">
        <v>33.861991965517198</v>
      </c>
      <c r="AC45" s="34">
        <v>4.2210587241379303</v>
      </c>
      <c r="AD45" s="34">
        <v>24.7011503448276</v>
      </c>
      <c r="AE45" s="34">
        <v>5.1712360000000004</v>
      </c>
      <c r="AF45" s="34">
        <v>25.089127068965499</v>
      </c>
      <c r="AG45" s="34">
        <v>25.034810689655199</v>
      </c>
      <c r="AH45" s="34">
        <v>0.31520813793103503</v>
      </c>
      <c r="AI45" s="34">
        <v>25.079447620689699</v>
      </c>
      <c r="AJ45" s="34">
        <v>25.149608241379301</v>
      </c>
      <c r="AK45" s="34">
        <v>0.38607703448275899</v>
      </c>
      <c r="AL45" s="34">
        <v>25.034599034482799</v>
      </c>
      <c r="AM45" s="34">
        <v>26.333573586206899</v>
      </c>
      <c r="AN45" s="34">
        <v>145.686491862069</v>
      </c>
      <c r="AO45" s="34">
        <v>145.82396931034501</v>
      </c>
      <c r="AP45" s="34">
        <v>25.448218724137899</v>
      </c>
      <c r="AQ45" s="34">
        <v>25.258870620689699</v>
      </c>
      <c r="AR45" s="34">
        <v>3.4234200358799899E-2</v>
      </c>
      <c r="AS45" s="34">
        <v>7.9880919138191706E-3</v>
      </c>
      <c r="AT45" s="34">
        <v>0</v>
      </c>
      <c r="AU45" s="34">
        <v>5.6601548234823202E-3</v>
      </c>
      <c r="AV45" s="34">
        <v>6.1817736797749297E-3</v>
      </c>
      <c r="AW45" s="34">
        <v>3.7505135068957397E-2</v>
      </c>
      <c r="AX45" s="34">
        <v>9.0393766430608799E-2</v>
      </c>
      <c r="AY45" s="34">
        <v>2.00490696524026E-2</v>
      </c>
      <c r="AZ45" s="34">
        <v>1.56279485261082</v>
      </c>
      <c r="BA45" s="35">
        <v>45</v>
      </c>
      <c r="BB45" s="35">
        <v>179</v>
      </c>
      <c r="BC45" s="45">
        <v>42686.594826388886</v>
      </c>
    </row>
    <row r="46" spans="1:55" x14ac:dyDescent="0.2">
      <c r="G46" s="35">
        <v>149.999415413793</v>
      </c>
      <c r="H46" s="67">
        <v>150</v>
      </c>
      <c r="I46" s="48">
        <v>39.742873275862102</v>
      </c>
      <c r="J46" s="48">
        <v>7.6687381724137902</v>
      </c>
      <c r="K46" s="48">
        <v>3.8095413793103399</v>
      </c>
      <c r="L46" s="42">
        <f t="shared" si="0"/>
        <v>1.9765743793103505</v>
      </c>
      <c r="M46" s="34">
        <v>50.317421379310296</v>
      </c>
      <c r="AA46" s="34">
        <v>4.3669837586206901</v>
      </c>
      <c r="AB46" s="34">
        <v>31.827073379310299</v>
      </c>
      <c r="AC46" s="34">
        <v>3.6275758965517202</v>
      </c>
      <c r="AD46" s="34">
        <v>24.894197275862101</v>
      </c>
      <c r="AE46" s="34">
        <v>5.0834876206896498</v>
      </c>
      <c r="AF46" s="34">
        <v>25.0890510344828</v>
      </c>
      <c r="AG46" s="34">
        <v>25.032515586206902</v>
      </c>
      <c r="AH46" s="34">
        <v>0.31467906896551701</v>
      </c>
      <c r="AI46" s="34">
        <v>25.081536551724099</v>
      </c>
      <c r="AJ46" s="34">
        <v>25.167236793103498</v>
      </c>
      <c r="AK46" s="34">
        <v>0.38571993103448299</v>
      </c>
      <c r="AL46" s="34">
        <v>25.0407245517241</v>
      </c>
      <c r="AM46" s="34">
        <v>26.264647413793099</v>
      </c>
      <c r="AN46" s="34">
        <v>145.63978793103499</v>
      </c>
      <c r="AO46" s="34">
        <v>145.777857862069</v>
      </c>
      <c r="AP46" s="34">
        <v>25.4498577241379</v>
      </c>
      <c r="AQ46" s="34">
        <v>25.2595464137931</v>
      </c>
      <c r="AR46" s="34">
        <v>2.55749524492772E-2</v>
      </c>
      <c r="AS46" s="34">
        <v>5.7846990321423798E-3</v>
      </c>
      <c r="AT46" s="34">
        <v>2.21913444579066E-2</v>
      </c>
      <c r="AU46" s="34">
        <v>7.5802132087617203E-3</v>
      </c>
      <c r="AV46" s="34">
        <v>6.3323054562610696E-3</v>
      </c>
      <c r="AW46" s="34">
        <v>3.0628794060884802E-2</v>
      </c>
      <c r="AX46" s="34">
        <v>8.3657808014120497E-2</v>
      </c>
      <c r="AY46" s="34">
        <v>3.1411808854949201E-2</v>
      </c>
      <c r="AZ46" s="34">
        <v>1.7087853040204299</v>
      </c>
      <c r="BA46" s="35">
        <v>46</v>
      </c>
      <c r="BB46" s="35">
        <v>179</v>
      </c>
      <c r="BC46" s="45">
        <v>42686.615671296298</v>
      </c>
    </row>
    <row r="47" spans="1:55" x14ac:dyDescent="0.2">
      <c r="G47" s="35">
        <v>150.00030093103501</v>
      </c>
      <c r="H47" s="68">
        <v>100</v>
      </c>
      <c r="I47" s="43">
        <v>71.912807379310394</v>
      </c>
      <c r="J47" s="43">
        <v>7.96522620689655</v>
      </c>
      <c r="K47" s="43">
        <v>4.1316507241379297</v>
      </c>
      <c r="L47" s="69">
        <f>$J$2-J47</f>
        <v>1.6800863448275907</v>
      </c>
      <c r="M47" s="34">
        <v>50.340145586206901</v>
      </c>
      <c r="AA47" s="34">
        <v>5.1567778965517199</v>
      </c>
      <c r="AB47" s="34">
        <v>30.6697195517241</v>
      </c>
      <c r="AC47" s="34">
        <v>4.3073610689655197</v>
      </c>
      <c r="AD47" s="34">
        <v>24.9765869310345</v>
      </c>
      <c r="AE47" s="34">
        <v>5.12662162068965</v>
      </c>
      <c r="AF47" s="34">
        <v>25.090727586206899</v>
      </c>
      <c r="AG47" s="34">
        <v>25.036915827586199</v>
      </c>
      <c r="AH47" s="34">
        <v>0.31531399999999998</v>
      </c>
      <c r="AI47" s="34">
        <v>25.0827519655172</v>
      </c>
      <c r="AJ47" s="34">
        <v>25.203861275862099</v>
      </c>
      <c r="AK47" s="34">
        <v>0.38570151724137902</v>
      </c>
      <c r="AL47" s="34">
        <v>25.040800517241401</v>
      </c>
      <c r="AM47" s="34">
        <v>26.222491344827599</v>
      </c>
      <c r="AN47" s="34">
        <v>145.60776968965499</v>
      </c>
      <c r="AO47" s="34">
        <v>145.744087965517</v>
      </c>
      <c r="AP47" s="34">
        <v>25.446527862069001</v>
      </c>
      <c r="AQ47" s="34">
        <v>25.255457034482799</v>
      </c>
      <c r="AR47" s="34">
        <v>4.4990296556393798E-2</v>
      </c>
      <c r="AS47" s="34">
        <v>7.1803635956398798E-3</v>
      </c>
      <c r="AT47" s="34">
        <v>2.3676932641626802E-2</v>
      </c>
      <c r="AU47" s="34">
        <v>8.0748359958040007E-3</v>
      </c>
      <c r="AV47" s="34">
        <v>6.4808368378073801E-3</v>
      </c>
      <c r="AW47" s="34">
        <v>2.3104338486921901E-2</v>
      </c>
      <c r="AX47" s="34">
        <v>7.3318000898123306E-2</v>
      </c>
      <c r="AY47" s="34">
        <v>2.8014137760201899E-2</v>
      </c>
      <c r="AZ47" s="34">
        <v>1.30323539891236</v>
      </c>
      <c r="BA47" s="35">
        <v>47</v>
      </c>
      <c r="BB47" s="35">
        <v>179</v>
      </c>
      <c r="BC47" s="45">
        <v>42686.636504629627</v>
      </c>
    </row>
    <row r="48" spans="1:55" x14ac:dyDescent="0.2">
      <c r="G48" s="35">
        <v>150.00006686206899</v>
      </c>
      <c r="H48" s="68">
        <v>100</v>
      </c>
      <c r="I48" s="43">
        <v>71.877151724137903</v>
      </c>
      <c r="J48" s="43">
        <v>7.9662079310344804</v>
      </c>
      <c r="K48" s="43">
        <v>4.1269748965517197</v>
      </c>
      <c r="L48" s="69">
        <f t="shared" si="0"/>
        <v>1.6791046206896603</v>
      </c>
      <c r="M48" s="34">
        <v>50.361976310344801</v>
      </c>
      <c r="AA48" s="34">
        <v>5.0908804482758603</v>
      </c>
      <c r="AB48" s="34">
        <v>30.614887</v>
      </c>
      <c r="AC48" s="34">
        <v>3.72619013793103</v>
      </c>
      <c r="AD48" s="34">
        <v>25.036080896551699</v>
      </c>
      <c r="AE48" s="34">
        <v>5.0793120344827596</v>
      </c>
      <c r="AF48" s="34">
        <v>25.0910641034483</v>
      </c>
      <c r="AG48" s="34">
        <v>25.0358794482759</v>
      </c>
      <c r="AH48" s="34">
        <v>0.31407165517241398</v>
      </c>
      <c r="AI48" s="34">
        <v>25.0826325517241</v>
      </c>
      <c r="AJ48" s="34">
        <v>25.201935137930999</v>
      </c>
      <c r="AK48" s="34">
        <v>0.38513951724137901</v>
      </c>
      <c r="AL48" s="34">
        <v>25.0411857241379</v>
      </c>
      <c r="AM48" s="34">
        <v>26.222252517241401</v>
      </c>
      <c r="AN48" s="34">
        <v>145.61196265517199</v>
      </c>
      <c r="AO48" s="34">
        <v>145.74670837931001</v>
      </c>
      <c r="AP48" s="34">
        <v>25.446554413793098</v>
      </c>
      <c r="AQ48" s="34">
        <v>25.252926551724102</v>
      </c>
      <c r="AR48" s="34">
        <v>4.0632898525569699E-2</v>
      </c>
      <c r="AS48" s="34">
        <v>5.96241507376233E-3</v>
      </c>
      <c r="AT48" s="34">
        <v>2.03529666246915E-2</v>
      </c>
      <c r="AU48" s="34">
        <v>6.4655969690051796E-3</v>
      </c>
      <c r="AV48" s="34">
        <v>5.2763588940190802E-3</v>
      </c>
      <c r="AW48" s="34">
        <v>1.701766395884E-3</v>
      </c>
      <c r="AX48" s="34">
        <v>7.6560478539908994E-2</v>
      </c>
      <c r="AY48" s="34">
        <v>1.6059796105537101E-2</v>
      </c>
      <c r="AZ48" s="34">
        <v>1.3585630399295601</v>
      </c>
      <c r="BA48" s="35">
        <v>48</v>
      </c>
      <c r="BB48" s="35">
        <v>179</v>
      </c>
      <c r="BC48" s="45">
        <v>42686.657349537039</v>
      </c>
    </row>
    <row r="49" spans="7:55" x14ac:dyDescent="0.2">
      <c r="G49" s="35">
        <v>149.99950393103501</v>
      </c>
      <c r="H49" s="67">
        <v>150</v>
      </c>
      <c r="I49" s="48">
        <v>39.663608379310297</v>
      </c>
      <c r="J49" s="48">
        <v>7.6636799310344799</v>
      </c>
      <c r="K49" s="48">
        <v>3.8057378965517201</v>
      </c>
      <c r="L49" s="42">
        <f t="shared" si="0"/>
        <v>1.9816326206896608</v>
      </c>
      <c r="M49" s="34">
        <v>50.3707099655173</v>
      </c>
      <c r="AA49" s="34">
        <v>4.4663475172413802</v>
      </c>
      <c r="AB49" s="34">
        <v>31.753532034482799</v>
      </c>
      <c r="AC49" s="34">
        <v>1.83748724137931</v>
      </c>
      <c r="AD49" s="34">
        <v>25.067031413793099</v>
      </c>
      <c r="AE49" s="34">
        <v>5.1098356206896502</v>
      </c>
      <c r="AF49" s="34">
        <v>25.094683034482799</v>
      </c>
      <c r="AG49" s="34">
        <v>25.032868172413799</v>
      </c>
      <c r="AH49" s="34">
        <v>0.31617437931034498</v>
      </c>
      <c r="AI49" s="34">
        <v>25.0795073793103</v>
      </c>
      <c r="AJ49" s="34">
        <v>25.168587793103502</v>
      </c>
      <c r="AK49" s="34">
        <v>0.38562210344827602</v>
      </c>
      <c r="AL49" s="34">
        <v>25.0427157931035</v>
      </c>
      <c r="AM49" s="34">
        <v>26.2644683103448</v>
      </c>
      <c r="AN49" s="34">
        <v>145.63546120689699</v>
      </c>
      <c r="AO49" s="34">
        <v>145.77441141379299</v>
      </c>
      <c r="AP49" s="34">
        <v>25.4454205862069</v>
      </c>
      <c r="AQ49" s="34">
        <v>25.250226517241401</v>
      </c>
      <c r="AR49" s="34">
        <v>2.83464946185439E-2</v>
      </c>
      <c r="AS49" s="34">
        <v>7.9634104825751697E-3</v>
      </c>
      <c r="AT49" s="34">
        <v>2.5148122614381301E-2</v>
      </c>
      <c r="AU49" s="34">
        <v>7.19540017284237E-3</v>
      </c>
      <c r="AV49" s="34">
        <v>6.4137032707445004E-3</v>
      </c>
      <c r="AW49" s="34">
        <v>2.1570270447015601E-2</v>
      </c>
      <c r="AX49" s="34">
        <v>7.9444928035264303E-2</v>
      </c>
      <c r="AY49" s="34">
        <v>2.54801329058949E-2</v>
      </c>
      <c r="AZ49" s="34">
        <v>1.39635521018786</v>
      </c>
      <c r="BA49" s="35">
        <v>49</v>
      </c>
      <c r="BB49" s="35">
        <v>179</v>
      </c>
      <c r="BC49" s="45">
        <v>42686.678182870368</v>
      </c>
    </row>
    <row r="50" spans="7:55" x14ac:dyDescent="0.2">
      <c r="G50" s="35">
        <v>149.99913710344799</v>
      </c>
      <c r="H50" s="64">
        <v>300</v>
      </c>
      <c r="I50" s="44">
        <v>17.507421724137899</v>
      </c>
      <c r="J50" s="44">
        <v>7.7091195862069002</v>
      </c>
      <c r="K50" s="44">
        <v>3.5973454137931</v>
      </c>
      <c r="L50" s="65">
        <f t="shared" si="0"/>
        <v>1.9361929655172405</v>
      </c>
      <c r="M50" s="34">
        <v>50.3852783793103</v>
      </c>
      <c r="AA50" s="34">
        <v>4.0224351034482799</v>
      </c>
      <c r="AB50" s="34">
        <v>33.843652724137897</v>
      </c>
      <c r="AC50" s="34">
        <v>4.8529432413793101</v>
      </c>
      <c r="AD50" s="34">
        <v>24.983927379310298</v>
      </c>
      <c r="AE50" s="34">
        <v>5.1368802758620697</v>
      </c>
      <c r="AF50" s="34">
        <v>25.083169620689699</v>
      </c>
      <c r="AG50" s="34">
        <v>25.0298244482759</v>
      </c>
      <c r="AH50" s="34">
        <v>0.31509524137931</v>
      </c>
      <c r="AI50" s="34">
        <v>25.073539103448301</v>
      </c>
      <c r="AJ50" s="34">
        <v>25.143276241379301</v>
      </c>
      <c r="AK50" s="34">
        <v>0.38573324137930998</v>
      </c>
      <c r="AL50" s="34">
        <v>25.032602344827598</v>
      </c>
      <c r="AM50" s="34">
        <v>26.331511034482801</v>
      </c>
      <c r="AN50" s="34">
        <v>145.67005499999999</v>
      </c>
      <c r="AO50" s="34">
        <v>145.810543724138</v>
      </c>
      <c r="AP50" s="34">
        <v>25.434369862069001</v>
      </c>
      <c r="AQ50" s="34">
        <v>25.240417793103401</v>
      </c>
      <c r="AR50" s="34">
        <v>3.0470471189704099E-2</v>
      </c>
      <c r="AS50" s="34">
        <v>8.0837037094609304E-3</v>
      </c>
      <c r="AT50" s="34">
        <v>2.8813716689791501E-2</v>
      </c>
      <c r="AU50" s="34">
        <v>7.6062282705178803E-3</v>
      </c>
      <c r="AV50" s="34">
        <v>7.99509095202686E-3</v>
      </c>
      <c r="AW50" s="34">
        <v>3.1289563625648303E-2</v>
      </c>
      <c r="AX50" s="34">
        <v>9.9170213067072202E-2</v>
      </c>
      <c r="AY50" s="34">
        <v>3.2037258981892899E-2</v>
      </c>
      <c r="AZ50" s="34">
        <v>1.44307075747122</v>
      </c>
      <c r="BA50" s="35">
        <v>50</v>
      </c>
      <c r="BB50" s="35">
        <v>179</v>
      </c>
      <c r="BC50" s="45">
        <v>42686.699016203704</v>
      </c>
    </row>
    <row r="51" spans="7:55" x14ac:dyDescent="0.2">
      <c r="G51" s="35">
        <v>150.000886586207</v>
      </c>
      <c r="H51" s="62">
        <v>500</v>
      </c>
      <c r="I51" s="40">
        <v>41.425619724137903</v>
      </c>
      <c r="J51" s="40">
        <v>7.65391462068966</v>
      </c>
      <c r="K51" s="40">
        <v>3.1213145862068998</v>
      </c>
      <c r="L51" s="63">
        <f>$J$2-J51</f>
        <v>1.9913979310344807</v>
      </c>
      <c r="M51" s="34">
        <v>50.414581724137904</v>
      </c>
      <c r="AA51" s="34">
        <v>3.6952536551724098</v>
      </c>
      <c r="AB51" s="34">
        <v>36.047784379310301</v>
      </c>
      <c r="AC51" s="34">
        <v>2.3227656551724101</v>
      </c>
      <c r="AD51" s="34">
        <v>24.866448344827599</v>
      </c>
      <c r="AE51" s="34">
        <v>5.1217592068965496</v>
      </c>
      <c r="AF51" s="34">
        <v>25.0857794482759</v>
      </c>
      <c r="AG51" s="34">
        <v>25.025071724137899</v>
      </c>
      <c r="AH51" s="34">
        <v>0.315709137931035</v>
      </c>
      <c r="AI51" s="34">
        <v>25.073848241379299</v>
      </c>
      <c r="AJ51" s="34">
        <v>25.1284312068966</v>
      </c>
      <c r="AK51" s="34">
        <v>0.38536399999999998</v>
      </c>
      <c r="AL51" s="34">
        <v>25.0332752413793</v>
      </c>
      <c r="AM51" s="34">
        <v>26.416629689655199</v>
      </c>
      <c r="AN51" s="34">
        <v>145.70487286206901</v>
      </c>
      <c r="AO51" s="34">
        <v>145.84679386206901</v>
      </c>
      <c r="AP51" s="34">
        <v>25.430411862069001</v>
      </c>
      <c r="AQ51" s="34">
        <v>25.238624999999999</v>
      </c>
      <c r="AR51" s="34">
        <v>2.6129130861726899E-2</v>
      </c>
      <c r="AS51" s="34">
        <v>6.7507339081706603E-3</v>
      </c>
      <c r="AT51" s="34">
        <v>3.8819120442440902E-2</v>
      </c>
      <c r="AU51" s="34">
        <v>7.5878988920315997E-3</v>
      </c>
      <c r="AV51" s="34">
        <v>9.24612219931863E-3</v>
      </c>
      <c r="AW51" s="34">
        <v>3.6515121209810202E-2</v>
      </c>
      <c r="AX51" s="34">
        <v>0.101347583194154</v>
      </c>
      <c r="AY51" s="34">
        <v>1.5244222521186301E-2</v>
      </c>
      <c r="AZ51" s="34">
        <v>1.4919199319812999</v>
      </c>
      <c r="BA51" s="35">
        <v>51</v>
      </c>
      <c r="BB51" s="35">
        <v>179</v>
      </c>
      <c r="BC51" s="45">
        <v>42686.719861111109</v>
      </c>
    </row>
    <row r="52" spans="7:55" x14ac:dyDescent="0.2">
      <c r="G52" s="35">
        <v>150.00058200000001</v>
      </c>
      <c r="H52" s="60">
        <v>1000</v>
      </c>
      <c r="I52" s="39">
        <v>31.230931034482801</v>
      </c>
      <c r="J52" s="39">
        <v>7.63959193103448</v>
      </c>
      <c r="K52" s="39">
        <v>3.1456982413793102</v>
      </c>
      <c r="L52" s="61">
        <f>$J$2-J52</f>
        <v>2.0057206206896607</v>
      </c>
      <c r="M52" s="34">
        <v>50.4254182758621</v>
      </c>
      <c r="AA52" s="34">
        <v>3.3035328965517201</v>
      </c>
      <c r="AB52" s="34">
        <v>36.700829413793102</v>
      </c>
      <c r="AC52" s="34">
        <v>3.4236877931034502</v>
      </c>
      <c r="AD52" s="34">
        <v>24.6849604137931</v>
      </c>
      <c r="AE52" s="34">
        <v>5.0928466551724103</v>
      </c>
      <c r="AF52" s="34">
        <v>25.081970655172402</v>
      </c>
      <c r="AG52" s="34">
        <v>25.025104137930999</v>
      </c>
      <c r="AH52" s="34">
        <v>0.314563068965517</v>
      </c>
      <c r="AI52" s="34">
        <v>25.0718788275862</v>
      </c>
      <c r="AJ52" s="34">
        <v>25.109468206896601</v>
      </c>
      <c r="AK52" s="34">
        <v>0.38612441379310303</v>
      </c>
      <c r="AL52" s="34">
        <v>25.028392206896601</v>
      </c>
      <c r="AM52" s="34">
        <v>26.433423620689702</v>
      </c>
      <c r="AN52" s="34">
        <v>145.72009279310299</v>
      </c>
      <c r="AO52" s="34">
        <v>145.85366189655201</v>
      </c>
      <c r="AP52" s="34">
        <v>25.417154068965498</v>
      </c>
      <c r="AQ52" s="34">
        <v>25.226193655172398</v>
      </c>
      <c r="AR52" s="34">
        <v>2.1012125468840102E-2</v>
      </c>
      <c r="AS52" s="34">
        <v>7.8102751627769501E-3</v>
      </c>
      <c r="AT52" s="34">
        <v>0.43064302920945102</v>
      </c>
      <c r="AU52" s="34">
        <v>6.5049762970975401E-3</v>
      </c>
      <c r="AV52" s="34">
        <v>6.7331457994753699E-3</v>
      </c>
      <c r="AW52" s="34">
        <v>1.08930329509512E-2</v>
      </c>
      <c r="AX52" s="34">
        <v>0.10735981346819599</v>
      </c>
      <c r="AY52" s="34">
        <v>1.8588732539388701E-2</v>
      </c>
      <c r="AZ52" s="34">
        <v>1.4386974374314101</v>
      </c>
      <c r="BA52" s="35">
        <v>52</v>
      </c>
      <c r="BB52" s="35">
        <v>179</v>
      </c>
      <c r="BC52" s="45">
        <v>42686.740694444445</v>
      </c>
    </row>
    <row r="53" spans="7:55" x14ac:dyDescent="0.2">
      <c r="G53" s="35">
        <v>149.99961948275899</v>
      </c>
      <c r="H53" s="35">
        <v>300</v>
      </c>
      <c r="I53" s="34">
        <v>0.1</v>
      </c>
      <c r="J53" s="34">
        <v>9.6435430689655206</v>
      </c>
      <c r="K53" s="34">
        <v>0</v>
      </c>
      <c r="M53" s="34">
        <v>-0.19181103448275899</v>
      </c>
      <c r="P53" s="38" t="s">
        <v>56</v>
      </c>
      <c r="Q53" s="38" t="s">
        <v>57</v>
      </c>
      <c r="R53" s="38" t="s">
        <v>58</v>
      </c>
      <c r="S53" s="38" t="s">
        <v>59</v>
      </c>
      <c r="T53" s="38" t="s">
        <v>60</v>
      </c>
      <c r="AA53" s="34">
        <v>0.31968334482758598</v>
      </c>
      <c r="AB53" s="34">
        <v>-0.63022513793103396</v>
      </c>
      <c r="AC53" s="34">
        <v>0.97223786206896601</v>
      </c>
      <c r="AD53" s="34">
        <v>24.226764448275901</v>
      </c>
      <c r="AE53" s="34">
        <v>5.0945892758620701</v>
      </c>
      <c r="AF53" s="34">
        <v>25.074374620689699</v>
      </c>
      <c r="AG53" s="34">
        <v>25.0108727586207</v>
      </c>
      <c r="AH53" s="34">
        <v>0.31739124137931002</v>
      </c>
      <c r="AI53" s="34">
        <v>25.061315034482799</v>
      </c>
      <c r="AJ53" s="34">
        <v>24.9607732413793</v>
      </c>
      <c r="AK53" s="34">
        <v>0.38564510344827602</v>
      </c>
      <c r="AL53" s="34">
        <v>25.011388310344799</v>
      </c>
      <c r="AM53" s="34">
        <v>25.024594206896602</v>
      </c>
      <c r="AN53" s="34">
        <v>145.24533872413801</v>
      </c>
      <c r="AO53" s="34">
        <v>145.373152586207</v>
      </c>
      <c r="AP53" s="34">
        <v>25.3787996896552</v>
      </c>
      <c r="AQ53" s="34">
        <v>25.2122324137931</v>
      </c>
      <c r="AR53" s="34">
        <v>1.9024133493612701E-2</v>
      </c>
      <c r="AS53" s="34">
        <v>6.9718588379231797E-3</v>
      </c>
      <c r="AT53" s="34">
        <v>0</v>
      </c>
      <c r="AU53" s="34">
        <v>6.6342513065017102E-3</v>
      </c>
      <c r="AV53" s="34">
        <v>5.9003906899987302E-3</v>
      </c>
      <c r="AW53" s="34">
        <v>12.849533309771299</v>
      </c>
      <c r="AX53" s="34">
        <v>1.0710236874462</v>
      </c>
      <c r="AY53" s="34">
        <v>3.0679362605515199</v>
      </c>
      <c r="AZ53" s="34">
        <v>2.9020514138646001</v>
      </c>
      <c r="BA53" s="35">
        <v>53</v>
      </c>
      <c r="BB53" s="35">
        <v>359</v>
      </c>
      <c r="BC53" s="45">
        <v>42686.782372685186</v>
      </c>
    </row>
    <row r="54" spans="7:55" x14ac:dyDescent="0.2">
      <c r="G54" s="35">
        <v>250.00023048275901</v>
      </c>
      <c r="H54" s="35">
        <v>300</v>
      </c>
      <c r="I54" s="34">
        <v>10</v>
      </c>
      <c r="J54" s="34">
        <v>19.6821974827586</v>
      </c>
      <c r="K54" s="34">
        <v>0</v>
      </c>
      <c r="M54" s="34">
        <v>-0.164141068965517</v>
      </c>
      <c r="N54" s="36">
        <f>M55</f>
        <v>30.1126877931035</v>
      </c>
      <c r="O54" s="36"/>
      <c r="P54" s="71">
        <f>P55</f>
        <v>1.92214544827586</v>
      </c>
      <c r="Q54" s="40">
        <f>K56</f>
        <v>2.25304020689655</v>
      </c>
      <c r="R54" s="44">
        <f>K62</f>
        <v>2.45494017241379</v>
      </c>
      <c r="S54" s="42">
        <f>K58</f>
        <v>2.8165592068965499</v>
      </c>
      <c r="T54" s="43">
        <f>K59</f>
        <v>3.0823207931034502</v>
      </c>
      <c r="U54" s="43"/>
      <c r="V54" s="39">
        <f>L55</f>
        <v>1.5356838965516992</v>
      </c>
      <c r="W54" s="40">
        <f>L56</f>
        <v>1.6139441034483006</v>
      </c>
      <c r="X54" s="44">
        <f>L57</f>
        <v>1.6609349310345003</v>
      </c>
      <c r="Y54" s="42">
        <f>L58</f>
        <v>1.7839523448276005</v>
      </c>
      <c r="Z54" s="43">
        <f>L59</f>
        <v>1.6444532758619985</v>
      </c>
      <c r="AA54" s="34">
        <v>2.3610068965517199E-2</v>
      </c>
      <c r="AB54" s="34">
        <v>-0.68904282758620705</v>
      </c>
      <c r="AC54" s="34">
        <v>11.482765241379299</v>
      </c>
      <c r="AD54" s="34">
        <v>23.407868103448301</v>
      </c>
      <c r="AE54" s="34">
        <v>5.09804482758621</v>
      </c>
      <c r="AF54" s="34">
        <v>25.0616731034483</v>
      </c>
      <c r="AG54" s="34">
        <v>25.028077482758601</v>
      </c>
      <c r="AH54" s="34">
        <v>0.31383224137930998</v>
      </c>
      <c r="AI54" s="34">
        <v>25.045933206896599</v>
      </c>
      <c r="AJ54" s="34">
        <v>24.932658448275902</v>
      </c>
      <c r="AK54" s="34">
        <v>0.38533879310344799</v>
      </c>
      <c r="AL54" s="34">
        <v>24.991682586206899</v>
      </c>
      <c r="AM54" s="34">
        <v>25.002560793103498</v>
      </c>
      <c r="AN54" s="34">
        <v>240.73965506896599</v>
      </c>
      <c r="AO54" s="34">
        <v>240.87481265517201</v>
      </c>
      <c r="AP54" s="34">
        <v>25.5425638275862</v>
      </c>
      <c r="AQ54" s="34">
        <v>25.241078517241402</v>
      </c>
      <c r="AR54" s="34">
        <v>2.7501341691493202E-2</v>
      </c>
      <c r="AS54" s="34">
        <v>6.98887211445682E-3</v>
      </c>
      <c r="AT54" s="34">
        <v>0</v>
      </c>
      <c r="AU54" s="34">
        <v>5.8854574421386904E-3</v>
      </c>
      <c r="AV54" s="34">
        <v>5.9811363585680804E-3</v>
      </c>
      <c r="AW54" s="34">
        <v>7.9093777368475907E-2</v>
      </c>
      <c r="AX54" s="34">
        <v>3.1490114269705298</v>
      </c>
      <c r="AY54" s="34">
        <v>0.44580340926841</v>
      </c>
      <c r="AZ54" s="34">
        <v>0.73972467905497097</v>
      </c>
      <c r="BA54" s="35">
        <v>54</v>
      </c>
      <c r="BB54" s="35">
        <v>718</v>
      </c>
      <c r="BC54" s="45">
        <v>42686.865613425929</v>
      </c>
    </row>
    <row r="55" spans="7:55" x14ac:dyDescent="0.2">
      <c r="G55" s="35">
        <v>250.005187965517</v>
      </c>
      <c r="H55" s="60">
        <v>1000</v>
      </c>
      <c r="I55" s="39">
        <v>19.197247999999998</v>
      </c>
      <c r="J55" s="39">
        <v>18.1465135862069</v>
      </c>
      <c r="K55" s="39">
        <v>-2</v>
      </c>
      <c r="L55" s="61">
        <f t="shared" ref="L55:L95" si="9">$J$54-J55</f>
        <v>1.5356838965516992</v>
      </c>
      <c r="M55" s="34">
        <v>30.1126877931035</v>
      </c>
      <c r="N55" s="36">
        <f>M64</f>
        <v>30.2254402068966</v>
      </c>
      <c r="O55" s="36"/>
      <c r="P55" s="39">
        <f>K64</f>
        <v>1.92214544827586</v>
      </c>
      <c r="Q55" s="40">
        <f>K63</f>
        <v>2.2594414137931</v>
      </c>
      <c r="R55" s="44">
        <f>K62</f>
        <v>2.45494017241379</v>
      </c>
      <c r="S55" s="42">
        <f>K61</f>
        <v>2.8206946206896601</v>
      </c>
      <c r="T55" s="43">
        <f>K60</f>
        <v>3.0945404137931001</v>
      </c>
      <c r="U55" s="43"/>
      <c r="V55" s="39">
        <f>L64</f>
        <v>1.6077223448276001</v>
      </c>
      <c r="W55" s="40">
        <f>L63</f>
        <v>1.6406558620689005</v>
      </c>
      <c r="X55" s="44">
        <f>L62</f>
        <v>1.6683414482758003</v>
      </c>
      <c r="Y55" s="42">
        <f>L61</f>
        <v>1.8015107241378985</v>
      </c>
      <c r="Z55" s="43">
        <f>L60</f>
        <v>1.6376033793102991</v>
      </c>
      <c r="AA55" s="34">
        <v>1.6244488965517201</v>
      </c>
      <c r="AB55" s="34">
        <v>21.2462931724138</v>
      </c>
      <c r="AC55" s="34">
        <v>12.028335103448301</v>
      </c>
      <c r="AD55" s="34">
        <v>23.272563655172402</v>
      </c>
      <c r="AE55" s="34">
        <v>5.1169011724137903</v>
      </c>
      <c r="AF55" s="34">
        <v>25.059399655172399</v>
      </c>
      <c r="AG55" s="34">
        <v>25.026818758620699</v>
      </c>
      <c r="AH55" s="34">
        <v>0.31472437931034503</v>
      </c>
      <c r="AI55" s="34">
        <v>25.0427700344828</v>
      </c>
      <c r="AJ55" s="34">
        <v>25.003233655172401</v>
      </c>
      <c r="AK55" s="34">
        <v>0.385212517241379</v>
      </c>
      <c r="AL55" s="34">
        <v>24.994775103448301</v>
      </c>
      <c r="AM55" s="34">
        <v>25.824903206896501</v>
      </c>
      <c r="AN55" s="34">
        <v>240.911958310345</v>
      </c>
      <c r="AO55" s="34">
        <v>241.04753744827599</v>
      </c>
      <c r="AP55" s="34">
        <v>25.554138517241402</v>
      </c>
      <c r="AQ55" s="34">
        <v>25.247631379310299</v>
      </c>
      <c r="AR55" s="34">
        <v>2.2740109936986601E-2</v>
      </c>
      <c r="AS55" s="34">
        <v>6.7499195321352604E-3</v>
      </c>
      <c r="AT55" s="34">
        <v>0</v>
      </c>
      <c r="AU55" s="34">
        <v>1.17803226707902E-2</v>
      </c>
      <c r="AV55" s="34">
        <v>6.3539844810122301E-3</v>
      </c>
      <c r="AW55" s="34">
        <v>0.112712673881339</v>
      </c>
      <c r="AX55" s="34">
        <v>0.262536745973242</v>
      </c>
      <c r="AY55" s="34">
        <v>0.13261227681084201</v>
      </c>
      <c r="AZ55" s="34">
        <v>0.477711282696897</v>
      </c>
      <c r="BA55" s="35">
        <v>55</v>
      </c>
      <c r="BB55" s="35">
        <v>179</v>
      </c>
      <c r="BC55" s="45">
        <v>42686.886446759258</v>
      </c>
    </row>
    <row r="56" spans="7:55" x14ac:dyDescent="0.2">
      <c r="G56" s="35">
        <v>250.00042241379299</v>
      </c>
      <c r="H56" s="62">
        <v>500</v>
      </c>
      <c r="I56" s="40">
        <v>25.446802103448299</v>
      </c>
      <c r="J56" s="40">
        <v>18.068253379310299</v>
      </c>
      <c r="K56" s="40">
        <v>2.25304020689655</v>
      </c>
      <c r="L56" s="63">
        <f t="shared" si="9"/>
        <v>1.6139441034483006</v>
      </c>
      <c r="M56" s="34">
        <v>30.1238713103448</v>
      </c>
      <c r="N56" s="36">
        <f>M65</f>
        <v>35.279493931034501</v>
      </c>
      <c r="O56" s="36"/>
      <c r="P56" s="39">
        <f>K65</f>
        <v>2.56402410344828</v>
      </c>
      <c r="Q56" s="40">
        <f>K66</f>
        <v>2.64131144827586</v>
      </c>
      <c r="R56" s="44">
        <f>K67</f>
        <v>3.0664857586206899</v>
      </c>
      <c r="S56" s="42">
        <f>K68</f>
        <v>3.3277781034482801</v>
      </c>
      <c r="T56" s="43">
        <f>K69</f>
        <v>3.6562154827586202</v>
      </c>
      <c r="U56" s="43"/>
      <c r="V56" s="39">
        <f>L65</f>
        <v>1.8727775862069009</v>
      </c>
      <c r="W56" s="40">
        <f>L66</f>
        <v>1.9003738275862005</v>
      </c>
      <c r="X56" s="44">
        <f>L67</f>
        <v>2.0028201379309998</v>
      </c>
      <c r="Y56" s="42">
        <f>L68</f>
        <v>2.1319643448276011</v>
      </c>
      <c r="Z56" s="43">
        <f>L69</f>
        <v>2.0961630344827</v>
      </c>
      <c r="AA56" s="34">
        <v>1.5952744137931001</v>
      </c>
      <c r="AB56" s="34">
        <v>20.758771034482798</v>
      </c>
      <c r="AC56" s="34">
        <v>11.5595931724138</v>
      </c>
      <c r="AD56" s="34">
        <v>23.117439586206899</v>
      </c>
      <c r="AE56" s="34">
        <v>5.1344572758620703</v>
      </c>
      <c r="AF56" s="34">
        <v>25.0582224137931</v>
      </c>
      <c r="AG56" s="34">
        <v>25.024507344827601</v>
      </c>
      <c r="AH56" s="34">
        <v>0.31389310344827598</v>
      </c>
      <c r="AI56" s="34">
        <v>25.040702965517202</v>
      </c>
      <c r="AJ56" s="34">
        <v>25.000667241379301</v>
      </c>
      <c r="AK56" s="34">
        <v>0.38487041379310299</v>
      </c>
      <c r="AL56" s="34">
        <v>24.989989931034501</v>
      </c>
      <c r="AM56" s="34">
        <v>25.8030871724138</v>
      </c>
      <c r="AN56" s="34">
        <v>240.956112517241</v>
      </c>
      <c r="AO56" s="34">
        <v>241.092972793103</v>
      </c>
      <c r="AP56" s="34">
        <v>25.5448712758621</v>
      </c>
      <c r="AQ56" s="34">
        <v>25.236293275862099</v>
      </c>
      <c r="AR56" s="34">
        <v>2.6750615663299799E-2</v>
      </c>
      <c r="AS56" s="34">
        <v>6.95733990879111E-3</v>
      </c>
      <c r="AT56" s="34">
        <v>2.8007651700880799E-2</v>
      </c>
      <c r="AU56" s="34">
        <v>5.24395051074139E-3</v>
      </c>
      <c r="AV56" s="34">
        <v>6.1560894524231502E-3</v>
      </c>
      <c r="AW56" s="34">
        <v>1.18987040292523E-2</v>
      </c>
      <c r="AX56" s="34">
        <v>0.220233132097786</v>
      </c>
      <c r="AY56" s="34">
        <v>2.58068108892111E-2</v>
      </c>
      <c r="AZ56" s="34">
        <v>0.53288321192410903</v>
      </c>
      <c r="BA56" s="35">
        <v>56</v>
      </c>
      <c r="BB56" s="35">
        <v>179</v>
      </c>
      <c r="BC56" s="45">
        <v>42686.90729166667</v>
      </c>
    </row>
    <row r="57" spans="7:55" x14ac:dyDescent="0.2">
      <c r="G57" s="35">
        <v>250.00136589655199</v>
      </c>
      <c r="H57" s="64">
        <v>300</v>
      </c>
      <c r="I57" s="44">
        <v>24.843765758620702</v>
      </c>
      <c r="J57" s="44">
        <v>18.021262551724099</v>
      </c>
      <c r="K57" s="44">
        <v>2.4546083793103399</v>
      </c>
      <c r="L57" s="65">
        <f t="shared" si="9"/>
        <v>1.6609349310345003</v>
      </c>
      <c r="M57" s="34">
        <v>30.134606620689699</v>
      </c>
      <c r="N57" s="36">
        <f>M74</f>
        <v>34.709456655172403</v>
      </c>
      <c r="O57" s="36"/>
      <c r="P57" s="39">
        <f>K74</f>
        <v>2.4120367931034501</v>
      </c>
      <c r="Q57" s="40">
        <f>K73</f>
        <v>2.62012417241379</v>
      </c>
      <c r="R57" s="44">
        <f>K72</f>
        <v>3.0829978965517202</v>
      </c>
      <c r="S57" s="47">
        <f>S56</f>
        <v>3.3277781034482801</v>
      </c>
      <c r="T57" s="66">
        <f>T56</f>
        <v>3.6562154827586202</v>
      </c>
      <c r="U57" s="66"/>
      <c r="V57" s="39">
        <f>L74</f>
        <v>1.8783350344826992</v>
      </c>
      <c r="W57" s="40">
        <f>L73</f>
        <v>1.8966877241378981</v>
      </c>
      <c r="X57" s="44">
        <f>L72</f>
        <v>1.9599975517241006</v>
      </c>
      <c r="Y57" s="42">
        <f>L71</f>
        <v>2.1216269310344984</v>
      </c>
      <c r="Z57" s="43">
        <f>L70</f>
        <v>2.1258031034482983</v>
      </c>
      <c r="AA57" s="34">
        <v>1.7460538275862101</v>
      </c>
      <c r="AB57" s="34">
        <v>20.032675379310302</v>
      </c>
      <c r="AC57" s="34">
        <v>10.558976724137899</v>
      </c>
      <c r="AD57" s="34">
        <v>22.957033517241399</v>
      </c>
      <c r="AE57" s="34">
        <v>5.1177869999999999</v>
      </c>
      <c r="AF57" s="34">
        <v>25.059676448275901</v>
      </c>
      <c r="AG57" s="34">
        <v>25.022944793103498</v>
      </c>
      <c r="AH57" s="34">
        <v>0.31476520689655202</v>
      </c>
      <c r="AI57" s="34">
        <v>25.039368206896601</v>
      </c>
      <c r="AJ57" s="34">
        <v>25.005051241379299</v>
      </c>
      <c r="AK57" s="34">
        <v>0.38461075862069</v>
      </c>
      <c r="AL57" s="34">
        <v>24.987314999999999</v>
      </c>
      <c r="AM57" s="34">
        <v>25.773168758620699</v>
      </c>
      <c r="AN57" s="34">
        <v>240.94039762068999</v>
      </c>
      <c r="AO57" s="34">
        <v>241.072290896552</v>
      </c>
      <c r="AP57" s="34">
        <v>25.5447624482759</v>
      </c>
      <c r="AQ57" s="34">
        <v>25.237961689655201</v>
      </c>
      <c r="AR57" s="34">
        <v>3.41598385896821E-2</v>
      </c>
      <c r="AS57" s="34">
        <v>6.8580209151849402E-3</v>
      </c>
      <c r="AT57" s="34">
        <v>1.9011799264995199E-2</v>
      </c>
      <c r="AU57" s="34">
        <v>6.8728548967843502E-3</v>
      </c>
      <c r="AV57" s="34">
        <v>6.6925046822978104E-3</v>
      </c>
      <c r="AW57" s="34">
        <v>9.7057405863910703E-3</v>
      </c>
      <c r="AX57" s="34">
        <v>0.195496098939757</v>
      </c>
      <c r="AY57" s="34">
        <v>2.4257235627030801E-2</v>
      </c>
      <c r="AZ57" s="34">
        <v>0.53503108585439896</v>
      </c>
      <c r="BA57" s="35">
        <v>57</v>
      </c>
      <c r="BB57" s="35">
        <v>179</v>
      </c>
      <c r="BC57" s="45">
        <v>42686.928124999999</v>
      </c>
    </row>
    <row r="58" spans="7:55" x14ac:dyDescent="0.2">
      <c r="G58" s="35">
        <v>249.99985427586199</v>
      </c>
      <c r="H58" s="67">
        <v>150</v>
      </c>
      <c r="I58" s="48">
        <v>24.078437000000001</v>
      </c>
      <c r="J58" s="48">
        <v>17.898245137930999</v>
      </c>
      <c r="K58" s="48">
        <v>2.8165592068965499</v>
      </c>
      <c r="L58" s="42">
        <f t="shared" si="9"/>
        <v>1.7839523448276005</v>
      </c>
      <c r="M58" s="34">
        <v>30.1434942758621</v>
      </c>
      <c r="N58" s="36">
        <f>M75</f>
        <v>39.695455758620703</v>
      </c>
      <c r="O58" s="36"/>
      <c r="P58" s="71">
        <f>P59</f>
        <v>3.0444551379310298</v>
      </c>
      <c r="Q58" s="40">
        <f>K76</f>
        <v>3.0144035517241399</v>
      </c>
      <c r="R58" s="44">
        <f>K77</f>
        <v>3.52734120689655</v>
      </c>
      <c r="S58" s="42">
        <f>K78</f>
        <v>3.81708206896552</v>
      </c>
      <c r="T58" s="43">
        <f>K79</f>
        <v>4.1790578620689702</v>
      </c>
      <c r="U58" s="43"/>
      <c r="V58" s="39">
        <f>L75</f>
        <v>2.1512907241379011</v>
      </c>
      <c r="W58" s="40">
        <f>L76</f>
        <v>2.1968396206895981</v>
      </c>
      <c r="X58" s="44">
        <f>L77</f>
        <v>2.293316068965499</v>
      </c>
      <c r="Y58" s="42">
        <f>L78</f>
        <v>2.4677879310345006</v>
      </c>
      <c r="Z58" s="43">
        <f>L79</f>
        <v>2.2429075172413988</v>
      </c>
      <c r="AA58" s="34">
        <v>1.9023029310344799</v>
      </c>
      <c r="AB58" s="34">
        <v>17.5469822413793</v>
      </c>
      <c r="AC58" s="34">
        <v>10.9387939310345</v>
      </c>
      <c r="AD58" s="34">
        <v>22.835105689655201</v>
      </c>
      <c r="AE58" s="34">
        <v>5.1191603448275904</v>
      </c>
      <c r="AF58" s="34">
        <v>25.056697689655199</v>
      </c>
      <c r="AG58" s="34">
        <v>25.0210567241379</v>
      </c>
      <c r="AH58" s="34">
        <v>0.31462051724137902</v>
      </c>
      <c r="AI58" s="34">
        <v>25.039975827586201</v>
      </c>
      <c r="AJ58" s="34">
        <v>25.012576413793099</v>
      </c>
      <c r="AK58" s="34">
        <v>0.38411134482758602</v>
      </c>
      <c r="AL58" s="34">
        <v>24.9849982758621</v>
      </c>
      <c r="AM58" s="34">
        <v>25.679253413793099</v>
      </c>
      <c r="AN58" s="34">
        <v>240.86438513793101</v>
      </c>
      <c r="AO58" s="34">
        <v>240.98657286206901</v>
      </c>
      <c r="AP58" s="34">
        <v>25.542928275862099</v>
      </c>
      <c r="AQ58" s="34">
        <v>25.234938275862099</v>
      </c>
      <c r="AR58" s="34">
        <v>3.36256635742175E-2</v>
      </c>
      <c r="AS58" s="34">
        <v>7.7175046762517499E-3</v>
      </c>
      <c r="AT58" s="34">
        <v>2.3924166500958601E-2</v>
      </c>
      <c r="AU58" s="34">
        <v>7.1101702266283496E-3</v>
      </c>
      <c r="AV58" s="34">
        <v>7.30618639104185E-3</v>
      </c>
      <c r="AW58" s="34">
        <v>3.0093015812701501E-2</v>
      </c>
      <c r="AX58" s="34">
        <v>0.19993528461757601</v>
      </c>
      <c r="AY58" s="34">
        <v>3.8388279118945698E-2</v>
      </c>
      <c r="AZ58" s="34">
        <v>0.52054466274931099</v>
      </c>
      <c r="BA58" s="35">
        <v>58</v>
      </c>
      <c r="BB58" s="35">
        <v>179</v>
      </c>
      <c r="BC58" s="45">
        <v>42686.948958333334</v>
      </c>
    </row>
    <row r="59" spans="7:55" x14ac:dyDescent="0.2">
      <c r="G59" s="35">
        <v>249.99948796551701</v>
      </c>
      <c r="H59" s="68">
        <v>100</v>
      </c>
      <c r="I59" s="43">
        <v>43.4078904482759</v>
      </c>
      <c r="J59" s="43">
        <v>18.037744206896601</v>
      </c>
      <c r="K59" s="43">
        <v>3.0823207931034502</v>
      </c>
      <c r="L59" s="69">
        <f t="shared" si="9"/>
        <v>1.6444532758619985</v>
      </c>
      <c r="M59" s="34">
        <v>30.1663770344828</v>
      </c>
      <c r="N59" s="36">
        <f>M84</f>
        <v>39.934663344827598</v>
      </c>
      <c r="O59" s="36"/>
      <c r="P59" s="39">
        <f>K84</f>
        <v>3.0444551379310298</v>
      </c>
      <c r="Q59" s="40">
        <f>K83</f>
        <v>3.0027080344827599</v>
      </c>
      <c r="R59" s="44">
        <f>K82</f>
        <v>3.5067073448275901</v>
      </c>
      <c r="S59" s="42">
        <f>K81</f>
        <v>3.8138888275862102</v>
      </c>
      <c r="T59" s="43">
        <f>K80</f>
        <v>4.1736517241379296</v>
      </c>
      <c r="U59" s="43"/>
      <c r="V59" s="39">
        <f>L84</f>
        <v>2.1603163103448004</v>
      </c>
      <c r="W59" s="40">
        <f>L83</f>
        <v>2.1555742413792984</v>
      </c>
      <c r="X59" s="44">
        <f>L82</f>
        <v>2.2469490344827001</v>
      </c>
      <c r="Y59" s="42">
        <f>L81</f>
        <v>2.4437854482758006</v>
      </c>
      <c r="Z59" s="43">
        <f>L80</f>
        <v>2.2385741724137986</v>
      </c>
      <c r="AA59" s="34">
        <v>2.3602712758620701</v>
      </c>
      <c r="AB59" s="34">
        <v>17.086872172413798</v>
      </c>
      <c r="AC59" s="34">
        <v>11.655768344827599</v>
      </c>
      <c r="AD59" s="34">
        <v>22.6925163103448</v>
      </c>
      <c r="AE59" s="34">
        <v>5.0982772068965501</v>
      </c>
      <c r="AF59" s="34">
        <v>25.046204448275901</v>
      </c>
      <c r="AG59" s="34">
        <v>25.012071931034502</v>
      </c>
      <c r="AH59" s="34">
        <v>0.31381648275862101</v>
      </c>
      <c r="AI59" s="34">
        <v>25.027350413793101</v>
      </c>
      <c r="AJ59" s="34">
        <v>25.0214744482759</v>
      </c>
      <c r="AK59" s="34">
        <v>0.38477837931034498</v>
      </c>
      <c r="AL59" s="34">
        <v>24.972980689655198</v>
      </c>
      <c r="AM59" s="34">
        <v>25.649146275862101</v>
      </c>
      <c r="AN59" s="34">
        <v>240.82868475862099</v>
      </c>
      <c r="AO59" s="34">
        <v>240.94749924137901</v>
      </c>
      <c r="AP59" s="34">
        <v>25.530855758620699</v>
      </c>
      <c r="AQ59" s="34">
        <v>25.222163931034501</v>
      </c>
      <c r="AR59" s="34">
        <v>2.91612472753074E-2</v>
      </c>
      <c r="AS59" s="34">
        <v>7.7591551450911199E-3</v>
      </c>
      <c r="AT59" s="34">
        <v>1.5273705440171301E-2</v>
      </c>
      <c r="AU59" s="34">
        <v>5.2849206661325903E-3</v>
      </c>
      <c r="AV59" s="34">
        <v>5.6925788250641396E-3</v>
      </c>
      <c r="AW59" s="34">
        <v>2.2162388012263098E-2</v>
      </c>
      <c r="AX59" s="34">
        <v>0.16152775235311601</v>
      </c>
      <c r="AY59" s="34">
        <v>3.7238876553799101E-2</v>
      </c>
      <c r="AZ59" s="34">
        <v>0.53843879738682399</v>
      </c>
      <c r="BA59" s="35">
        <v>59</v>
      </c>
      <c r="BB59" s="35">
        <v>179</v>
      </c>
      <c r="BC59" s="45">
        <v>42686.96980324074</v>
      </c>
    </row>
    <row r="60" spans="7:55" x14ac:dyDescent="0.2">
      <c r="G60" s="35">
        <v>250.00071551724099</v>
      </c>
      <c r="H60" s="68">
        <v>100</v>
      </c>
      <c r="I60" s="43">
        <v>43.484291172413798</v>
      </c>
      <c r="J60" s="43">
        <v>18.044594103448301</v>
      </c>
      <c r="K60" s="43">
        <v>3.0945404137931001</v>
      </c>
      <c r="L60" s="69">
        <f t="shared" si="9"/>
        <v>1.6376033793102991</v>
      </c>
      <c r="M60" s="34">
        <v>30.171999931034499</v>
      </c>
      <c r="N60" s="36">
        <f>M85</f>
        <v>44.957535758620701</v>
      </c>
      <c r="O60" s="36"/>
      <c r="P60" s="39">
        <f>P61</f>
        <v>3.1383591724137898</v>
      </c>
      <c r="Q60" s="40">
        <f>K86</f>
        <v>3.3973567241379299</v>
      </c>
      <c r="R60" s="44">
        <f>K87</f>
        <v>3.9424236206896599</v>
      </c>
      <c r="S60" s="42">
        <f>K88</f>
        <v>4.2930284827586203</v>
      </c>
      <c r="T60" s="43">
        <f>K89</f>
        <v>4.6721071724137904</v>
      </c>
      <c r="U60" s="43"/>
      <c r="V60" s="39">
        <f>L85</f>
        <v>2.3873964137930983</v>
      </c>
      <c r="W60" s="40">
        <f>L86</f>
        <v>2.4284214482757989</v>
      </c>
      <c r="X60" s="44">
        <f>L87</f>
        <v>2.519980827586199</v>
      </c>
      <c r="Y60" s="42">
        <f>L88</f>
        <v>2.7236441379310001</v>
      </c>
      <c r="Z60" s="43">
        <f>L89</f>
        <v>2.4895198275862001</v>
      </c>
      <c r="AA60" s="34">
        <v>2.1516815862068999</v>
      </c>
      <c r="AB60" s="34">
        <v>16.8820425862069</v>
      </c>
      <c r="AC60" s="34">
        <v>10.8008365862069</v>
      </c>
      <c r="AD60" s="34">
        <v>22.571556137931001</v>
      </c>
      <c r="AE60" s="34">
        <v>5.1268729999999998</v>
      </c>
      <c r="AF60" s="34">
        <v>25.047799551724101</v>
      </c>
      <c r="AG60" s="34">
        <v>25.012050241379299</v>
      </c>
      <c r="AH60" s="34">
        <v>0.315102517241379</v>
      </c>
      <c r="AI60" s="34">
        <v>25.0315172758621</v>
      </c>
      <c r="AJ60" s="34">
        <v>25.015842586206901</v>
      </c>
      <c r="AK60" s="34">
        <v>0.38467975862068998</v>
      </c>
      <c r="AL60" s="34">
        <v>24.972052862068999</v>
      </c>
      <c r="AM60" s="34">
        <v>25.6409087586207</v>
      </c>
      <c r="AN60" s="34">
        <v>240.826810103448</v>
      </c>
      <c r="AO60" s="34">
        <v>240.94860262069</v>
      </c>
      <c r="AP60" s="34">
        <v>25.535171793103402</v>
      </c>
      <c r="AQ60" s="34">
        <v>25.229440827586199</v>
      </c>
      <c r="AR60" s="34">
        <v>3.4567969109150297E-2</v>
      </c>
      <c r="AS60" s="34">
        <v>7.4194994959174499E-3</v>
      </c>
      <c r="AT60" s="34">
        <v>2.39999885310456E-2</v>
      </c>
      <c r="AU60" s="34">
        <v>8.2410614196600993E-3</v>
      </c>
      <c r="AV60" s="34">
        <v>6.9625232816353201E-3</v>
      </c>
      <c r="AW60" s="34">
        <v>1.2341281771749101E-3</v>
      </c>
      <c r="AX60" s="34">
        <v>0.169579977807468</v>
      </c>
      <c r="AY60" s="34">
        <v>2.6635403452877501E-2</v>
      </c>
      <c r="AZ60" s="34">
        <v>0.57359855681165095</v>
      </c>
      <c r="BA60" s="35">
        <v>60</v>
      </c>
      <c r="BB60" s="35">
        <v>179</v>
      </c>
      <c r="BC60" s="45">
        <v>42686.990636574075</v>
      </c>
    </row>
    <row r="61" spans="7:55" x14ac:dyDescent="0.2">
      <c r="G61" s="35">
        <v>249.99875768965501</v>
      </c>
      <c r="H61" s="67">
        <v>150</v>
      </c>
      <c r="I61" s="48">
        <v>23.9655960689655</v>
      </c>
      <c r="J61" s="48">
        <v>17.880686758620701</v>
      </c>
      <c r="K61" s="48">
        <v>2.8206946206896601</v>
      </c>
      <c r="L61" s="42">
        <f t="shared" si="9"/>
        <v>1.8015107241378985</v>
      </c>
      <c r="M61" s="34">
        <v>30.186310689655201</v>
      </c>
      <c r="N61" s="36">
        <f>M94</f>
        <v>45.165828862068999</v>
      </c>
      <c r="O61" s="36"/>
      <c r="P61" s="39">
        <f>K94</f>
        <v>3.1383591724137898</v>
      </c>
      <c r="Q61" s="40">
        <f>K93</f>
        <v>3.3835844482758599</v>
      </c>
      <c r="R61" s="44">
        <f>K92</f>
        <v>3.9510790344827602</v>
      </c>
      <c r="S61" s="47">
        <f>S60</f>
        <v>4.2930284827586203</v>
      </c>
      <c r="T61" s="43">
        <f>K90</f>
        <v>4.6904279310344803</v>
      </c>
      <c r="U61" s="43"/>
      <c r="V61" s="39">
        <f>L94</f>
        <v>2.374804241379298</v>
      </c>
      <c r="W61" s="40">
        <f>L93</f>
        <v>2.4013848620688982</v>
      </c>
      <c r="X61" s="44">
        <f>L92</f>
        <v>2.5118719310344986</v>
      </c>
      <c r="Y61" s="42">
        <f>L91</f>
        <v>2.7290457241379009</v>
      </c>
      <c r="Z61" s="43">
        <f>L90</f>
        <v>2.4924861379309995</v>
      </c>
      <c r="AA61" s="34">
        <v>1.66766568965517</v>
      </c>
      <c r="AB61" s="34">
        <v>17.438892931034498</v>
      </c>
      <c r="AC61" s="34">
        <v>10.100619172413801</v>
      </c>
      <c r="AD61" s="34">
        <v>22.443541034482799</v>
      </c>
      <c r="AE61" s="34">
        <v>5.1066307931034496</v>
      </c>
      <c r="AF61" s="34">
        <v>25.050393137931</v>
      </c>
      <c r="AG61" s="34">
        <v>25.012354103448299</v>
      </c>
      <c r="AH61" s="34">
        <v>0.31648068965517201</v>
      </c>
      <c r="AI61" s="34">
        <v>25.0290159655172</v>
      </c>
      <c r="AJ61" s="34">
        <v>24.990754862069</v>
      </c>
      <c r="AK61" s="34">
        <v>0.38474010344827603</v>
      </c>
      <c r="AL61" s="34">
        <v>24.976518137930999</v>
      </c>
      <c r="AM61" s="34">
        <v>25.666375931034501</v>
      </c>
      <c r="AN61" s="34">
        <v>240.861107206897</v>
      </c>
      <c r="AO61" s="34">
        <v>240.986617034483</v>
      </c>
      <c r="AP61" s="34">
        <v>25.541222068965499</v>
      </c>
      <c r="AQ61" s="34">
        <v>25.234135413793101</v>
      </c>
      <c r="AR61" s="34">
        <v>2.56171293952231E-2</v>
      </c>
      <c r="AS61" s="34">
        <v>6.1461971533045296E-3</v>
      </c>
      <c r="AT61" s="34">
        <v>2.3278981641483301E-2</v>
      </c>
      <c r="AU61" s="34">
        <v>6.8049406619686403E-3</v>
      </c>
      <c r="AV61" s="34">
        <v>7.8507955273910603E-3</v>
      </c>
      <c r="AW61" s="34">
        <v>2.1775577361147099E-2</v>
      </c>
      <c r="AX61" s="34">
        <v>0.208908422969838</v>
      </c>
      <c r="AY61" s="34">
        <v>3.33291586668234E-2</v>
      </c>
      <c r="AZ61" s="34">
        <v>0.58211112707835599</v>
      </c>
      <c r="BA61" s="35">
        <v>61</v>
      </c>
      <c r="BB61" s="35">
        <v>179</v>
      </c>
      <c r="BC61" s="45">
        <v>42687.011481481481</v>
      </c>
    </row>
    <row r="62" spans="7:55" x14ac:dyDescent="0.2">
      <c r="G62" s="35">
        <v>249.99948900000001</v>
      </c>
      <c r="H62" s="64">
        <v>300</v>
      </c>
      <c r="I62" s="44">
        <v>24.685782586206901</v>
      </c>
      <c r="J62" s="44">
        <v>18.013856034482799</v>
      </c>
      <c r="K62" s="44">
        <v>2.45494017241379</v>
      </c>
      <c r="L62" s="65">
        <f t="shared" si="9"/>
        <v>1.6683414482758003</v>
      </c>
      <c r="M62" s="34">
        <v>30.202453655172398</v>
      </c>
      <c r="N62" s="36">
        <f>M95</f>
        <v>50.209331931034498</v>
      </c>
      <c r="O62" s="36"/>
      <c r="P62" s="39">
        <f>K95</f>
        <v>3.6384690689655201</v>
      </c>
      <c r="Q62" s="40"/>
      <c r="R62" s="41"/>
      <c r="S62" s="42"/>
      <c r="T62" s="34"/>
      <c r="U62" s="34"/>
      <c r="V62" s="39">
        <f>L95</f>
        <v>2.6334449655171994</v>
      </c>
      <c r="W62" s="40"/>
      <c r="X62" s="44"/>
      <c r="Y62" s="42"/>
      <c r="Z62" s="34"/>
      <c r="AA62" s="34">
        <v>1.2760315172413801</v>
      </c>
      <c r="AB62" s="34">
        <v>19.608982241379302</v>
      </c>
      <c r="AC62" s="34">
        <v>11.1334410344828</v>
      </c>
      <c r="AD62" s="34">
        <v>22.305652827586201</v>
      </c>
      <c r="AE62" s="34">
        <v>5.0920214137931001</v>
      </c>
      <c r="AF62" s="34">
        <v>25.047360137931001</v>
      </c>
      <c r="AG62" s="34">
        <v>25.012082793103399</v>
      </c>
      <c r="AH62" s="34">
        <v>0.31714344827586199</v>
      </c>
      <c r="AI62" s="34">
        <v>25.029526034482799</v>
      </c>
      <c r="AJ62" s="34">
        <v>24.9741470689655</v>
      </c>
      <c r="AK62" s="34">
        <v>0.38517341379310299</v>
      </c>
      <c r="AL62" s="34">
        <v>24.9740712068966</v>
      </c>
      <c r="AM62" s="34">
        <v>25.744113620689699</v>
      </c>
      <c r="AN62" s="34">
        <v>240.937413724138</v>
      </c>
      <c r="AO62" s="34">
        <v>241.06561703448301</v>
      </c>
      <c r="AP62" s="34">
        <v>25.540247827586199</v>
      </c>
      <c r="AQ62" s="34">
        <v>25.230357379310298</v>
      </c>
      <c r="AR62" s="34">
        <v>3.4427074079841899E-2</v>
      </c>
      <c r="AS62" s="34">
        <v>7.9590645961179103E-3</v>
      </c>
      <c r="AT62" s="34">
        <v>1.99528166227389E-2</v>
      </c>
      <c r="AU62" s="34">
        <v>8.2550965781163308E-3</v>
      </c>
      <c r="AV62" s="34">
        <v>7.5925226010406296E-3</v>
      </c>
      <c r="AW62" s="34">
        <v>1.2478098628937199E-2</v>
      </c>
      <c r="AX62" s="34">
        <v>0.26961875290507598</v>
      </c>
      <c r="AY62" s="34">
        <v>3.7702099933840202E-2</v>
      </c>
      <c r="AZ62" s="34">
        <v>0.51759276215156003</v>
      </c>
      <c r="BA62" s="35">
        <v>62</v>
      </c>
      <c r="BB62" s="35">
        <v>179</v>
      </c>
      <c r="BC62" s="45">
        <v>42687.032314814816</v>
      </c>
    </row>
    <row r="63" spans="7:55" x14ac:dyDescent="0.2">
      <c r="G63" s="35">
        <v>250.00065455172401</v>
      </c>
      <c r="H63" s="62">
        <v>500</v>
      </c>
      <c r="I63" s="40">
        <v>25.348923586206901</v>
      </c>
      <c r="J63" s="40">
        <v>18.041541620689699</v>
      </c>
      <c r="K63" s="40">
        <v>2.2594414137931</v>
      </c>
      <c r="L63" s="63">
        <f t="shared" si="9"/>
        <v>1.6406558620689005</v>
      </c>
      <c r="M63" s="34">
        <v>30.212752793103501</v>
      </c>
      <c r="N63" s="36"/>
      <c r="O63" s="36"/>
      <c r="P63" s="34">
        <v>12</v>
      </c>
      <c r="Q63" s="34">
        <v>12</v>
      </c>
      <c r="R63" s="34">
        <v>12</v>
      </c>
      <c r="S63" s="34">
        <v>12</v>
      </c>
      <c r="T63" s="34">
        <v>12</v>
      </c>
      <c r="U63" s="34"/>
      <c r="V63" s="34">
        <f>P63*P69+V69</f>
        <v>6.942674859338501</v>
      </c>
      <c r="W63" s="34">
        <f>Q63*Q69+W69</f>
        <v>8.4079297655633543</v>
      </c>
      <c r="X63" s="34">
        <f>R63*R69+X69</f>
        <v>7.1464728797382957</v>
      </c>
      <c r="Y63" s="34">
        <f>S63*S69+Y69</f>
        <v>7.6544218970115416</v>
      </c>
      <c r="Z63" s="34">
        <f>T63*T69+Z69</f>
        <v>6.2378523720122301</v>
      </c>
      <c r="AA63" s="34">
        <v>1.1973294827586201</v>
      </c>
      <c r="AB63" s="34">
        <v>20.550562793103399</v>
      </c>
      <c r="AC63" s="34">
        <v>11.339262413793101</v>
      </c>
      <c r="AD63" s="34">
        <v>22.2153517241379</v>
      </c>
      <c r="AE63" s="34">
        <v>5.1078452758620703</v>
      </c>
      <c r="AF63" s="34">
        <v>25.041240103448299</v>
      </c>
      <c r="AG63" s="34">
        <v>25.005658862069001</v>
      </c>
      <c r="AH63" s="34">
        <v>0.314249</v>
      </c>
      <c r="AI63" s="34">
        <v>25.020698551724099</v>
      </c>
      <c r="AJ63" s="34">
        <v>24.961522034482801</v>
      </c>
      <c r="AK63" s="34">
        <v>0.38510724137931002</v>
      </c>
      <c r="AL63" s="34">
        <v>24.962753551724099</v>
      </c>
      <c r="AM63" s="34">
        <v>25.767514034482801</v>
      </c>
      <c r="AN63" s="34">
        <v>240.97134982758601</v>
      </c>
      <c r="AO63" s="34">
        <v>241.09908844827601</v>
      </c>
      <c r="AP63" s="34">
        <v>25.531631586206899</v>
      </c>
      <c r="AQ63" s="34">
        <v>25.2243976206897</v>
      </c>
      <c r="AR63" s="34">
        <v>2.7312627426518198E-2</v>
      </c>
      <c r="AS63" s="34">
        <v>6.8106512708644698E-3</v>
      </c>
      <c r="AT63" s="34">
        <v>2.3212991851107201E-2</v>
      </c>
      <c r="AU63" s="34">
        <v>6.7962210546482797E-3</v>
      </c>
      <c r="AV63" s="34">
        <v>7.2130298413685002E-3</v>
      </c>
      <c r="AW63" s="34">
        <v>8.8836460536180304E-3</v>
      </c>
      <c r="AX63" s="34">
        <v>0.28398931897865498</v>
      </c>
      <c r="AY63" s="34">
        <v>2.3351134374963101E-2</v>
      </c>
      <c r="AZ63" s="34">
        <v>0.49591804640286602</v>
      </c>
      <c r="BA63" s="35">
        <v>63</v>
      </c>
      <c r="BB63" s="35">
        <v>179</v>
      </c>
      <c r="BC63" s="45">
        <v>42687.053159722222</v>
      </c>
    </row>
    <row r="64" spans="7:55" x14ac:dyDescent="0.2">
      <c r="G64" s="35">
        <v>249.999201310345</v>
      </c>
      <c r="H64" s="60">
        <v>1000</v>
      </c>
      <c r="I64" s="39">
        <v>19.0747656206897</v>
      </c>
      <c r="J64" s="39">
        <v>18.074475137931</v>
      </c>
      <c r="K64" s="39">
        <v>1.92214544827586</v>
      </c>
      <c r="L64" s="61">
        <f t="shared" si="9"/>
        <v>1.6077223448276001</v>
      </c>
      <c r="M64" s="34">
        <v>30.2254402068966</v>
      </c>
      <c r="N64" s="36"/>
      <c r="O64" s="36"/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/>
      <c r="V64" s="34">
        <f>P64*P69+V69</f>
        <v>-0.4707812053599234</v>
      </c>
      <c r="W64" s="34">
        <f>Q64*Q69+W69</f>
        <v>2.5569434392157087E-2</v>
      </c>
      <c r="X64" s="34">
        <f>R64*R69+X69</f>
        <v>0.23789493731759337</v>
      </c>
      <c r="Y64" s="34">
        <f>S64*S69+Y69</f>
        <v>3.1631804134537589E-3</v>
      </c>
      <c r="Z64" s="34">
        <f>T64*T69+Z69</f>
        <v>0.13829411293246441</v>
      </c>
      <c r="AA64" s="34">
        <v>0.79033182758620701</v>
      </c>
      <c r="AB64" s="34">
        <v>20.7806722068966</v>
      </c>
      <c r="AC64" s="34">
        <v>10.560664862069</v>
      </c>
      <c r="AD64" s="34">
        <v>22.086192206896602</v>
      </c>
      <c r="AE64" s="34">
        <v>5.0839975517241403</v>
      </c>
      <c r="AF64" s="34">
        <v>25.0422763103448</v>
      </c>
      <c r="AG64" s="34">
        <v>25.005723862069001</v>
      </c>
      <c r="AH64" s="34">
        <v>0.31331503448275899</v>
      </c>
      <c r="AI64" s="34">
        <v>25.023438620689699</v>
      </c>
      <c r="AJ64" s="34">
        <v>24.9453431724138</v>
      </c>
      <c r="AK64" s="34">
        <v>0.38389851724137902</v>
      </c>
      <c r="AL64" s="34">
        <v>24.961218172413801</v>
      </c>
      <c r="AM64" s="34">
        <v>25.7771249310345</v>
      </c>
      <c r="AN64" s="34">
        <v>240.98804551724101</v>
      </c>
      <c r="AO64" s="34">
        <v>241.115295896552</v>
      </c>
      <c r="AP64" s="34">
        <v>25.529882689655199</v>
      </c>
      <c r="AQ64" s="34">
        <v>25.222315034482801</v>
      </c>
      <c r="AR64" s="34">
        <v>2.7349009205540401E-2</v>
      </c>
      <c r="AS64" s="34">
        <v>7.8198766058830693E-3</v>
      </c>
      <c r="AT64" s="34">
        <v>0.89426309372785595</v>
      </c>
      <c r="AU64" s="34">
        <v>5.4702733111732698E-3</v>
      </c>
      <c r="AV64" s="34">
        <v>7.1668871177896698E-3</v>
      </c>
      <c r="AW64" s="34">
        <v>1.08144860954717E-2</v>
      </c>
      <c r="AX64" s="34">
        <v>0.360050701804146</v>
      </c>
      <c r="AY64" s="34">
        <v>2.7238428862446502E-2</v>
      </c>
      <c r="AZ64" s="34">
        <v>0.53548581271240403</v>
      </c>
      <c r="BA64" s="35">
        <v>64</v>
      </c>
      <c r="BB64" s="35">
        <v>179</v>
      </c>
      <c r="BC64" s="45">
        <v>42687.073993055557</v>
      </c>
    </row>
    <row r="65" spans="7:55" x14ac:dyDescent="0.2">
      <c r="G65" s="35">
        <v>250.00094344827599</v>
      </c>
      <c r="H65" s="60">
        <v>1000</v>
      </c>
      <c r="I65" s="39">
        <v>22.2166901034483</v>
      </c>
      <c r="J65" s="39">
        <v>17.809419896551699</v>
      </c>
      <c r="K65" s="39">
        <v>2.56402410344828</v>
      </c>
      <c r="L65" s="61">
        <f t="shared" si="9"/>
        <v>1.8727775862069009</v>
      </c>
      <c r="M65" s="34">
        <v>35.279493931034501</v>
      </c>
      <c r="N65" s="36"/>
      <c r="O65" s="36"/>
      <c r="AA65" s="34">
        <v>1.07977189655172</v>
      </c>
      <c r="AB65" s="34">
        <v>24.235384137931</v>
      </c>
      <c r="AC65" s="34">
        <v>11.1339124137931</v>
      </c>
      <c r="AD65" s="34">
        <v>21.9771744482759</v>
      </c>
      <c r="AE65" s="34">
        <v>5.1178874137930999</v>
      </c>
      <c r="AF65" s="34">
        <v>25.035906655172401</v>
      </c>
      <c r="AG65" s="34">
        <v>25.001383517241401</v>
      </c>
      <c r="AH65" s="34">
        <v>0.31522079310344803</v>
      </c>
      <c r="AI65" s="34">
        <v>25.015799241379298</v>
      </c>
      <c r="AJ65" s="34">
        <v>24.951094137931001</v>
      </c>
      <c r="AK65" s="34">
        <v>0.38398058620689601</v>
      </c>
      <c r="AL65" s="34">
        <v>24.960892620689702</v>
      </c>
      <c r="AM65" s="34">
        <v>25.905564241379299</v>
      </c>
      <c r="AN65" s="34">
        <v>241.02624986206899</v>
      </c>
      <c r="AO65" s="34">
        <v>241.154036931034</v>
      </c>
      <c r="AP65" s="34">
        <v>25.529853034482802</v>
      </c>
      <c r="AQ65" s="34">
        <v>25.220440137931</v>
      </c>
      <c r="AR65" s="34">
        <v>2.76458814013603E-2</v>
      </c>
      <c r="AS65" s="34">
        <v>7.7502075019045304E-3</v>
      </c>
      <c r="AT65" s="34">
        <v>0.404546362194248</v>
      </c>
      <c r="AU65" s="34">
        <v>6.1387576808774004E-3</v>
      </c>
      <c r="AV65" s="34">
        <v>7.0304096650237501E-3</v>
      </c>
      <c r="AW65" s="34">
        <v>1.41221571425787E-2</v>
      </c>
      <c r="AX65" s="34">
        <v>0.29892128668210899</v>
      </c>
      <c r="AY65" s="34">
        <v>2.7039914369679001E-2</v>
      </c>
      <c r="AZ65" s="34">
        <v>0.60025810988388595</v>
      </c>
      <c r="BA65" s="35">
        <v>65</v>
      </c>
      <c r="BB65" s="35">
        <v>179</v>
      </c>
      <c r="BC65" s="45">
        <v>42687.094837962963</v>
      </c>
    </row>
    <row r="66" spans="7:55" x14ac:dyDescent="0.2">
      <c r="G66" s="35">
        <v>249.999232793103</v>
      </c>
      <c r="H66" s="62">
        <v>500</v>
      </c>
      <c r="I66" s="40">
        <v>29.445369172413798</v>
      </c>
      <c r="J66" s="40">
        <v>17.781823655172399</v>
      </c>
      <c r="K66" s="40">
        <v>2.64131144827586</v>
      </c>
      <c r="L66" s="63">
        <f t="shared" si="9"/>
        <v>1.9003738275862005</v>
      </c>
      <c r="M66" s="34">
        <v>35.289773137931</v>
      </c>
      <c r="N66" s="36"/>
      <c r="O66" s="36"/>
      <c r="AA66" s="34">
        <v>1.3400845862069</v>
      </c>
      <c r="AB66" s="34">
        <v>23.7796376896552</v>
      </c>
      <c r="AC66" s="34">
        <v>13.2017273793103</v>
      </c>
      <c r="AD66" s="34">
        <v>21.853573862068998</v>
      </c>
      <c r="AE66" s="34">
        <v>5.1415187931034501</v>
      </c>
      <c r="AF66" s="34">
        <v>25.028912931034501</v>
      </c>
      <c r="AG66" s="34">
        <v>24.999115482758601</v>
      </c>
      <c r="AH66" s="34">
        <v>0.314298034482759</v>
      </c>
      <c r="AI66" s="34">
        <v>25.011659517241402</v>
      </c>
      <c r="AJ66" s="34">
        <v>24.959324689655201</v>
      </c>
      <c r="AK66" s="34">
        <v>0.38444293103448302</v>
      </c>
      <c r="AL66" s="34">
        <v>24.957507068965501</v>
      </c>
      <c r="AM66" s="34">
        <v>25.884740724137899</v>
      </c>
      <c r="AN66" s="34">
        <v>241.01591593103501</v>
      </c>
      <c r="AO66" s="34">
        <v>241.14449065517201</v>
      </c>
      <c r="AP66" s="34">
        <v>25.523738482758599</v>
      </c>
      <c r="AQ66" s="34">
        <v>25.215721620689699</v>
      </c>
      <c r="AR66" s="34">
        <v>3.2818748357300101E-2</v>
      </c>
      <c r="AS66" s="34">
        <v>8.17362687794119E-3</v>
      </c>
      <c r="AT66" s="34">
        <v>2.2223892267808999E-2</v>
      </c>
      <c r="AU66" s="34">
        <v>8.9170374356021403E-3</v>
      </c>
      <c r="AV66" s="34">
        <v>7.5213414440698598E-3</v>
      </c>
      <c r="AW66" s="34">
        <v>1.1008574355878801E-2</v>
      </c>
      <c r="AX66" s="34">
        <v>0.29370186537935</v>
      </c>
      <c r="AY66" s="34">
        <v>2.5963678800274701E-2</v>
      </c>
      <c r="AZ66" s="34">
        <v>0.57044577517746597</v>
      </c>
      <c r="BA66" s="35">
        <v>66</v>
      </c>
      <c r="BB66" s="35">
        <v>179</v>
      </c>
      <c r="BC66" s="45">
        <v>42687.115671296298</v>
      </c>
    </row>
    <row r="67" spans="7:55" x14ac:dyDescent="0.2">
      <c r="G67" s="35">
        <v>249.99988206896501</v>
      </c>
      <c r="H67" s="64">
        <v>300</v>
      </c>
      <c r="I67" s="44">
        <v>12.4892041034483</v>
      </c>
      <c r="J67" s="44">
        <v>17.6793773448276</v>
      </c>
      <c r="K67" s="44">
        <v>3.0664857586206899</v>
      </c>
      <c r="L67" s="65">
        <f t="shared" si="9"/>
        <v>2.0028201379309998</v>
      </c>
      <c r="M67" s="34">
        <v>35.263771620689703</v>
      </c>
      <c r="N67" s="36"/>
      <c r="O67" s="36"/>
      <c r="AA67" s="34">
        <v>1.36233351724138</v>
      </c>
      <c r="AB67" s="34">
        <v>22.1319577931034</v>
      </c>
      <c r="AC67" s="34">
        <v>10.283903965517201</v>
      </c>
      <c r="AD67" s="34">
        <v>21.6779548965517</v>
      </c>
      <c r="AE67" s="34">
        <v>5.1344999655172403</v>
      </c>
      <c r="AF67" s="34">
        <v>25.032689206896599</v>
      </c>
      <c r="AG67" s="34">
        <v>24.995339344827599</v>
      </c>
      <c r="AH67" s="34">
        <v>0.314154620689655</v>
      </c>
      <c r="AI67" s="34">
        <v>25.0099125172414</v>
      </c>
      <c r="AJ67" s="34">
        <v>24.958234103448302</v>
      </c>
      <c r="AK67" s="34">
        <v>0.38417641379310302</v>
      </c>
      <c r="AL67" s="34">
        <v>24.954002172413801</v>
      </c>
      <c r="AM67" s="34">
        <v>25.8206592068966</v>
      </c>
      <c r="AN67" s="34">
        <v>240.96286900000001</v>
      </c>
      <c r="AO67" s="34">
        <v>241.09400620689701</v>
      </c>
      <c r="AP67" s="34">
        <v>25.5212946896552</v>
      </c>
      <c r="AQ67" s="34">
        <v>25.215426379310301</v>
      </c>
      <c r="AR67" s="34">
        <v>2.27013486771446E-2</v>
      </c>
      <c r="AS67" s="34">
        <v>6.5175149134698296E-3</v>
      </c>
      <c r="AT67" s="34">
        <v>3.7010111895133799E-2</v>
      </c>
      <c r="AU67" s="34">
        <v>7.6081561414810704E-3</v>
      </c>
      <c r="AV67" s="34">
        <v>6.4321289288219704E-3</v>
      </c>
      <c r="AW67" s="34">
        <v>4.2927347903288803E-2</v>
      </c>
      <c r="AX67" s="34">
        <v>0.266565991837588</v>
      </c>
      <c r="AY67" s="34">
        <v>2.0004458021305301E-2</v>
      </c>
      <c r="AZ67" s="34">
        <v>0.56075492882878797</v>
      </c>
      <c r="BA67" s="35">
        <v>67</v>
      </c>
      <c r="BB67" s="35">
        <v>179</v>
      </c>
      <c r="BC67" s="45">
        <v>42687.136516203704</v>
      </c>
    </row>
    <row r="68" spans="7:55" x14ac:dyDescent="0.2">
      <c r="G68" s="35">
        <v>250.00029665517201</v>
      </c>
      <c r="H68" s="67">
        <v>150</v>
      </c>
      <c r="I68" s="48">
        <v>28.134229344827599</v>
      </c>
      <c r="J68" s="48">
        <v>17.550233137930999</v>
      </c>
      <c r="K68" s="48">
        <v>3.3277781034482801</v>
      </c>
      <c r="L68" s="42">
        <f t="shared" si="9"/>
        <v>2.1319643448276011</v>
      </c>
      <c r="M68" s="34">
        <v>35.295096758620701</v>
      </c>
      <c r="N68" s="36"/>
      <c r="O68" s="36"/>
      <c r="P68" s="34">
        <v>6</v>
      </c>
      <c r="Q68" s="34">
        <v>6</v>
      </c>
      <c r="R68" s="34">
        <v>6</v>
      </c>
      <c r="S68" s="34">
        <v>6</v>
      </c>
      <c r="T68" s="34">
        <v>6</v>
      </c>
      <c r="U68" s="34"/>
      <c r="V68" s="34">
        <f>P68*P69+V69</f>
        <v>3.2359468269892888</v>
      </c>
      <c r="W68" s="34">
        <f>Q68*Q69+W69</f>
        <v>4.2167495999777556</v>
      </c>
      <c r="X68" s="34">
        <f>R68*R69+X69</f>
        <v>3.6921839085279444</v>
      </c>
      <c r="Y68" s="34">
        <f>S68*S69+Y69</f>
        <v>3.8287925387124977</v>
      </c>
      <c r="Z68" s="34">
        <f>T68*T69+Z69</f>
        <v>3.1880732424723472</v>
      </c>
      <c r="AA68" s="34">
        <v>1.7098173793103399</v>
      </c>
      <c r="AB68" s="34">
        <v>20.468931379310298</v>
      </c>
      <c r="AC68" s="34">
        <v>9.0624370344827607</v>
      </c>
      <c r="AD68" s="34">
        <v>21.546129241379301</v>
      </c>
      <c r="AE68" s="34">
        <v>5.1333979655172399</v>
      </c>
      <c r="AF68" s="34">
        <v>25.030855379310399</v>
      </c>
      <c r="AG68" s="34">
        <v>24.989789034482801</v>
      </c>
      <c r="AH68" s="34">
        <v>0.315949586206897</v>
      </c>
      <c r="AI68" s="34">
        <v>25.004519482758599</v>
      </c>
      <c r="AJ68" s="34">
        <v>24.968401448275898</v>
      </c>
      <c r="AK68" s="34">
        <v>0.38389624137931</v>
      </c>
      <c r="AL68" s="34">
        <v>24.950730689655199</v>
      </c>
      <c r="AM68" s="34">
        <v>25.755124620689699</v>
      </c>
      <c r="AN68" s="34">
        <v>240.88913710344801</v>
      </c>
      <c r="AO68" s="34">
        <v>241.01888982758601</v>
      </c>
      <c r="AP68" s="34">
        <v>25.513727172413802</v>
      </c>
      <c r="AQ68" s="34">
        <v>25.208360758620699</v>
      </c>
      <c r="AR68" s="34">
        <v>2.9299760240679099E-2</v>
      </c>
      <c r="AS68" s="34">
        <v>9.0900033346346699E-3</v>
      </c>
      <c r="AT68" s="34">
        <v>2.4508016480151901E-2</v>
      </c>
      <c r="AU68" s="34">
        <v>6.7935706063002796E-3</v>
      </c>
      <c r="AV68" s="34">
        <v>7.6383594299199199E-3</v>
      </c>
      <c r="AW68" s="34">
        <v>3.1473036110780402E-2</v>
      </c>
      <c r="AX68" s="34">
        <v>0.21899521232910699</v>
      </c>
      <c r="AY68" s="34">
        <v>4.2561719741210598E-2</v>
      </c>
      <c r="AZ68" s="34">
        <v>0.58922603218791203</v>
      </c>
      <c r="BA68" s="35">
        <v>68</v>
      </c>
      <c r="BB68" s="35">
        <v>179</v>
      </c>
      <c r="BC68" s="45">
        <v>42687.157349537039</v>
      </c>
    </row>
    <row r="69" spans="7:55" x14ac:dyDescent="0.2">
      <c r="G69" s="35">
        <v>250.00031041379299</v>
      </c>
      <c r="H69" s="68">
        <v>100</v>
      </c>
      <c r="I69" s="43">
        <v>51.793609206896598</v>
      </c>
      <c r="J69" s="43">
        <v>17.5860344482759</v>
      </c>
      <c r="K69" s="43">
        <v>3.6562154827586202</v>
      </c>
      <c r="L69" s="69">
        <f t="shared" si="9"/>
        <v>2.0961630344827</v>
      </c>
      <c r="M69" s="34">
        <v>35.0296170689655</v>
      </c>
      <c r="P69" s="49">
        <f>INDEX(LINEST(V54:V62,P54:P62^{1}),1)</f>
        <v>0.61778800539153533</v>
      </c>
      <c r="Q69" s="49">
        <f>INDEX(LINEST(W54:W61,Q54:Q61^{1}),1)</f>
        <v>0.69853002759759975</v>
      </c>
      <c r="R69" s="49">
        <f>INDEX(LINEST(X54:X61,R54:R61^{1}),1)</f>
        <v>0.57571482853505851</v>
      </c>
      <c r="S69" s="49">
        <f>INDEX(LINEST(Y54:Y61,S54:S61^{1}),1)</f>
        <v>0.63760489304984069</v>
      </c>
      <c r="T69" s="49">
        <f>INDEX(LINEST(Z54:Z61,T54:T61^{1}),1)</f>
        <v>0.50829652158998051</v>
      </c>
      <c r="U69" s="49"/>
      <c r="V69" s="36">
        <f>INDEX(LINEST(P54:P62,V54:V62^{1}),2)</f>
        <v>-0.4707812053599234</v>
      </c>
      <c r="W69" s="36">
        <f>INDEX(LINEST(W54:W56,Q54:Q56^{1}),2)</f>
        <v>2.5569434392157087E-2</v>
      </c>
      <c r="X69" s="36">
        <f>INDEX(LINEST(X54:X61,R54:R61^{1}),2)</f>
        <v>0.23789493731759337</v>
      </c>
      <c r="Y69" s="36">
        <f>INDEX(LINEST(Y54:Y61,S54:S61^{1}),2)</f>
        <v>3.1631804134537589E-3</v>
      </c>
      <c r="Z69" s="36">
        <f>INDEX(LINEST(Z54:Z61,T54:T61^{1}),2)</f>
        <v>0.13829411293246441</v>
      </c>
      <c r="AA69" s="34">
        <v>2.1250462758620698</v>
      </c>
      <c r="AB69" s="34">
        <v>20.012707931034502</v>
      </c>
      <c r="AC69" s="34">
        <v>10.5044432068966</v>
      </c>
      <c r="AD69" s="34">
        <v>21.380755724137899</v>
      </c>
      <c r="AE69" s="34">
        <v>5.1076990689655197</v>
      </c>
      <c r="AF69" s="34">
        <v>25.028853275862101</v>
      </c>
      <c r="AG69" s="34">
        <v>24.992778379310302</v>
      </c>
      <c r="AH69" s="34">
        <v>0.315519206896552</v>
      </c>
      <c r="AI69" s="34">
        <v>25.001649310344799</v>
      </c>
      <c r="AJ69" s="34">
        <v>24.984347275862099</v>
      </c>
      <c r="AK69" s="34">
        <v>0.38419324137930999</v>
      </c>
      <c r="AL69" s="34">
        <v>24.940720620689699</v>
      </c>
      <c r="AM69" s="34">
        <v>25.727583827586201</v>
      </c>
      <c r="AN69" s="34">
        <v>240.85483058620699</v>
      </c>
      <c r="AO69" s="34">
        <v>240.98805762069</v>
      </c>
      <c r="AP69" s="34">
        <v>25.5078796206897</v>
      </c>
      <c r="AQ69" s="34">
        <v>25.199102137931</v>
      </c>
      <c r="AR69" s="34">
        <v>3.16564126933691E-2</v>
      </c>
      <c r="AS69" s="34">
        <v>8.6383484719352692E-3</v>
      </c>
      <c r="AT69" s="34">
        <v>1.82975293663333E-2</v>
      </c>
      <c r="AU69" s="34">
        <v>7.8643507923385394E-3</v>
      </c>
      <c r="AV69" s="34">
        <v>6.8199049514078604E-3</v>
      </c>
      <c r="AW69" s="34">
        <v>2.1879413506376101E-2</v>
      </c>
      <c r="AX69" s="34">
        <v>0.19294068397213601</v>
      </c>
      <c r="AY69" s="34">
        <v>3.3335171947279099E-2</v>
      </c>
      <c r="AZ69" s="34">
        <v>0.60978857614889803</v>
      </c>
      <c r="BA69" s="35">
        <v>69</v>
      </c>
      <c r="BB69" s="35">
        <v>179</v>
      </c>
      <c r="BC69" s="45">
        <v>42687.178182870368</v>
      </c>
    </row>
    <row r="70" spans="7:55" x14ac:dyDescent="0.2">
      <c r="G70" s="35">
        <v>250.00040875862101</v>
      </c>
      <c r="H70" s="68">
        <v>100</v>
      </c>
      <c r="I70" s="43">
        <v>52.658069206896599</v>
      </c>
      <c r="J70" s="43">
        <v>17.556394379310301</v>
      </c>
      <c r="K70" s="43">
        <v>3.6616119999999999</v>
      </c>
      <c r="L70" s="69">
        <f t="shared" si="9"/>
        <v>2.1258031034482983</v>
      </c>
      <c r="M70" s="34">
        <v>34.7274596206897</v>
      </c>
      <c r="P70" s="51" t="s">
        <v>38</v>
      </c>
      <c r="Q70" s="34"/>
      <c r="R70" s="34"/>
      <c r="S70" s="34"/>
      <c r="T70" s="34"/>
      <c r="U70" s="34"/>
      <c r="V70" s="51">
        <f>(V68-$F$15)/P68+1</f>
        <v>0.98191673652972267</v>
      </c>
      <c r="W70" s="51">
        <f>(W68-$F$15)/Q68+1</f>
        <v>1.1453838653611337</v>
      </c>
      <c r="X70" s="51">
        <f>(X68-$F$15)/R68+1</f>
        <v>1.0579562501194986</v>
      </c>
      <c r="Y70" s="51">
        <f>(Y68-$F$15)/S68+1</f>
        <v>1.0807243551502574</v>
      </c>
      <c r="Z70" s="51">
        <f>(Z68-$F$15)/T68+1</f>
        <v>0.97393780577689903</v>
      </c>
      <c r="AA70" s="34">
        <v>1.8317185172413799</v>
      </c>
      <c r="AB70" s="34">
        <v>19.833976344827601</v>
      </c>
      <c r="AC70" s="34">
        <v>8.7850102068965494</v>
      </c>
      <c r="AD70" s="34">
        <v>21.247794827586201</v>
      </c>
      <c r="AE70" s="34">
        <v>5.1445290689655199</v>
      </c>
      <c r="AF70" s="34">
        <v>25.0285168965517</v>
      </c>
      <c r="AG70" s="34">
        <v>24.987640517241399</v>
      </c>
      <c r="AH70" s="34">
        <v>0.31474227586206899</v>
      </c>
      <c r="AI70" s="34">
        <v>25.004215620689699</v>
      </c>
      <c r="AJ70" s="34">
        <v>24.973485241379301</v>
      </c>
      <c r="AK70" s="34">
        <v>0.38485362068965501</v>
      </c>
      <c r="AL70" s="34">
        <v>24.9449525517241</v>
      </c>
      <c r="AM70" s="34">
        <v>25.721988724137901</v>
      </c>
      <c r="AN70" s="34">
        <v>240.86024479310299</v>
      </c>
      <c r="AO70" s="34">
        <v>240.991093068965</v>
      </c>
      <c r="AP70" s="34">
        <v>25.509467896551701</v>
      </c>
      <c r="AQ70" s="34">
        <v>25.201424310344802</v>
      </c>
      <c r="AR70" s="34">
        <v>2.78435514519236E-2</v>
      </c>
      <c r="AS70" s="34">
        <v>7.8337661761919801E-3</v>
      </c>
      <c r="AT70" s="34">
        <v>2.1707664119294999E-2</v>
      </c>
      <c r="AU70" s="34">
        <v>9.2878675216098005E-3</v>
      </c>
      <c r="AV70" s="34">
        <v>7.9554376057462701E-3</v>
      </c>
      <c r="AW70" s="34">
        <v>2.3973497634030201E-3</v>
      </c>
      <c r="AX70" s="34">
        <v>0.17867817557680901</v>
      </c>
      <c r="AY70" s="34">
        <v>2.1743231444703401E-2</v>
      </c>
      <c r="AZ70" s="34">
        <v>0.57522130232764601</v>
      </c>
      <c r="BA70" s="35">
        <v>70</v>
      </c>
      <c r="BB70" s="35">
        <v>179</v>
      </c>
      <c r="BC70" s="45">
        <v>42687.19902777778</v>
      </c>
    </row>
    <row r="71" spans="7:55" x14ac:dyDescent="0.2">
      <c r="G71" s="35">
        <v>249.999869517241</v>
      </c>
      <c r="H71" s="67">
        <v>150</v>
      </c>
      <c r="I71" s="48">
        <v>29.3606944482759</v>
      </c>
      <c r="J71" s="48">
        <v>17.560570551724101</v>
      </c>
      <c r="K71" s="48">
        <v>3.3310758620689702</v>
      </c>
      <c r="L71" s="42">
        <f t="shared" si="9"/>
        <v>2.1216269310344984</v>
      </c>
      <c r="M71" s="34">
        <v>34.584277793103396</v>
      </c>
      <c r="AA71" s="34">
        <v>1.2424609655172401</v>
      </c>
      <c r="AB71" s="34">
        <v>20.504102482758601</v>
      </c>
      <c r="AC71" s="34">
        <v>10.0009240344828</v>
      </c>
      <c r="AD71" s="34">
        <v>21.134950068965502</v>
      </c>
      <c r="AE71" s="34">
        <v>5.1501796206896504</v>
      </c>
      <c r="AF71" s="34">
        <v>25.0241764137931</v>
      </c>
      <c r="AG71" s="34">
        <v>24.986213655172399</v>
      </c>
      <c r="AH71" s="34">
        <v>0.31343437931034501</v>
      </c>
      <c r="AI71" s="34">
        <v>25.000754137931001</v>
      </c>
      <c r="AJ71" s="34">
        <v>24.943617827586198</v>
      </c>
      <c r="AK71" s="34">
        <v>0.38429872413793098</v>
      </c>
      <c r="AL71" s="34">
        <v>24.936873965517201</v>
      </c>
      <c r="AM71" s="34">
        <v>25.741264586206899</v>
      </c>
      <c r="AN71" s="34">
        <v>240.89980924137899</v>
      </c>
      <c r="AO71" s="34">
        <v>241.020136896552</v>
      </c>
      <c r="AP71" s="34">
        <v>25.495704275862099</v>
      </c>
      <c r="AQ71" s="34">
        <v>25.190756689655199</v>
      </c>
      <c r="AR71" s="34">
        <v>3.1765295010621801E-2</v>
      </c>
      <c r="AS71" s="34">
        <v>7.2482488873757203E-3</v>
      </c>
      <c r="AT71" s="34">
        <v>2.3419537931586801E-2</v>
      </c>
      <c r="AU71" s="34">
        <v>7.9940991461909406E-3</v>
      </c>
      <c r="AV71" s="34">
        <v>7.3531619291965196E-3</v>
      </c>
      <c r="AW71" s="34">
        <v>2.3795666631711499E-2</v>
      </c>
      <c r="AX71" s="34">
        <v>0.24495540846456201</v>
      </c>
      <c r="AY71" s="34">
        <v>3.2857760416465799E-2</v>
      </c>
      <c r="AZ71" s="34">
        <v>0.61476118731900598</v>
      </c>
      <c r="BA71" s="35">
        <v>71</v>
      </c>
      <c r="BB71" s="35">
        <v>179</v>
      </c>
      <c r="BC71" s="45">
        <v>42687.219861111109</v>
      </c>
    </row>
    <row r="72" spans="7:55" x14ac:dyDescent="0.2">
      <c r="G72" s="35">
        <v>250.001683172414</v>
      </c>
      <c r="H72" s="64">
        <v>300</v>
      </c>
      <c r="I72" s="44">
        <v>12.922503965517199</v>
      </c>
      <c r="J72" s="44">
        <v>17.722199931034499</v>
      </c>
      <c r="K72" s="44">
        <v>3.0829978965517202</v>
      </c>
      <c r="L72" s="65">
        <f t="shared" si="9"/>
        <v>1.9599975517241006</v>
      </c>
      <c r="M72" s="34">
        <v>34.676686931034503</v>
      </c>
      <c r="AA72" s="34">
        <v>0.99839517241379305</v>
      </c>
      <c r="AB72" s="34">
        <v>22.241914413793101</v>
      </c>
      <c r="AC72" s="34">
        <v>8.2725810689655201</v>
      </c>
      <c r="AD72" s="34">
        <v>21.012813413793101</v>
      </c>
      <c r="AE72" s="34">
        <v>5.1354448275862099</v>
      </c>
      <c r="AF72" s="34">
        <v>25.027420965517202</v>
      </c>
      <c r="AG72" s="34">
        <v>24.9844014482759</v>
      </c>
      <c r="AH72" s="34">
        <v>0.31442551724137902</v>
      </c>
      <c r="AI72" s="34">
        <v>24.998345103448301</v>
      </c>
      <c r="AJ72" s="34">
        <v>24.9298587586207</v>
      </c>
      <c r="AK72" s="34">
        <v>0.38522110344827598</v>
      </c>
      <c r="AL72" s="34">
        <v>24.9358592758621</v>
      </c>
      <c r="AM72" s="34">
        <v>25.804020448275899</v>
      </c>
      <c r="AN72" s="34">
        <v>240.96400713793099</v>
      </c>
      <c r="AO72" s="34">
        <v>241.078052344828</v>
      </c>
      <c r="AP72" s="34">
        <v>25.491603793103401</v>
      </c>
      <c r="AQ72" s="34">
        <v>25.1870616206897</v>
      </c>
      <c r="AR72" s="34">
        <v>2.5170327799267402E-2</v>
      </c>
      <c r="AS72" s="34">
        <v>8.2560056788906697E-3</v>
      </c>
      <c r="AT72" s="34">
        <v>2.0560795504044601E-2</v>
      </c>
      <c r="AU72" s="34">
        <v>7.0306066851481596E-3</v>
      </c>
      <c r="AV72" s="34">
        <v>6.6361695382038399E-3</v>
      </c>
      <c r="AW72" s="34">
        <v>3.14366481146457E-2</v>
      </c>
      <c r="AX72" s="34">
        <v>0.37437318849669199</v>
      </c>
      <c r="AY72" s="34">
        <v>3.7977718294816297E-2</v>
      </c>
      <c r="AZ72" s="34">
        <v>0.65509926549352704</v>
      </c>
      <c r="BA72" s="35">
        <v>72</v>
      </c>
      <c r="BB72" s="35">
        <v>179</v>
      </c>
      <c r="BC72" s="45">
        <v>42687.240706018521</v>
      </c>
    </row>
    <row r="73" spans="7:55" x14ac:dyDescent="0.2">
      <c r="G73" s="35">
        <v>249.999757034483</v>
      </c>
      <c r="H73" s="62">
        <v>500</v>
      </c>
      <c r="I73" s="40">
        <v>30.4936869310345</v>
      </c>
      <c r="J73" s="40">
        <v>17.785509758620702</v>
      </c>
      <c r="K73" s="40">
        <v>2.62012417241379</v>
      </c>
      <c r="L73" s="63">
        <f t="shared" si="9"/>
        <v>1.8966877241378981</v>
      </c>
      <c r="M73" s="34">
        <v>34.684396827586198</v>
      </c>
      <c r="AA73" s="34">
        <v>0.70397134482758605</v>
      </c>
      <c r="AB73" s="34">
        <v>23.7027704137931</v>
      </c>
      <c r="AC73" s="34">
        <v>8.79076944827586</v>
      </c>
      <c r="AD73" s="34">
        <v>20.817812</v>
      </c>
      <c r="AE73" s="34">
        <v>5.1448450344827599</v>
      </c>
      <c r="AF73" s="34">
        <v>25.018463310344799</v>
      </c>
      <c r="AG73" s="34">
        <v>24.976593999999999</v>
      </c>
      <c r="AH73" s="34">
        <v>0.315423965517241</v>
      </c>
      <c r="AI73" s="34">
        <v>24.993266827586201</v>
      </c>
      <c r="AJ73" s="34">
        <v>24.911705206896599</v>
      </c>
      <c r="AK73" s="34">
        <v>0.38503996551724101</v>
      </c>
      <c r="AL73" s="34">
        <v>24.928871379310301</v>
      </c>
      <c r="AM73" s="34">
        <v>25.852059448275899</v>
      </c>
      <c r="AN73" s="34">
        <v>241.025870517241</v>
      </c>
      <c r="AO73" s="34">
        <v>241.149076793104</v>
      </c>
      <c r="AP73" s="34">
        <v>25.490137482758598</v>
      </c>
      <c r="AQ73" s="34">
        <v>25.1844947931035</v>
      </c>
      <c r="AR73" s="34">
        <v>3.3641527401620699E-2</v>
      </c>
      <c r="AS73" s="34">
        <v>6.8849347838966998E-3</v>
      </c>
      <c r="AT73" s="34">
        <v>2.0540099251940599E-2</v>
      </c>
      <c r="AU73" s="34">
        <v>6.9872301078931602E-3</v>
      </c>
      <c r="AV73" s="34">
        <v>6.8497512380852697E-3</v>
      </c>
      <c r="AW73" s="34">
        <v>3.7402868505011601E-2</v>
      </c>
      <c r="AX73" s="34">
        <v>0.416077654356311</v>
      </c>
      <c r="AY73" s="34">
        <v>1.8314898252695999E-2</v>
      </c>
      <c r="AZ73" s="34">
        <v>0.60575065504932801</v>
      </c>
      <c r="BA73" s="35">
        <v>73</v>
      </c>
      <c r="BB73" s="35">
        <v>179</v>
      </c>
      <c r="BC73" s="45">
        <v>42687.26153935185</v>
      </c>
    </row>
    <row r="74" spans="7:55" x14ac:dyDescent="0.2">
      <c r="G74" s="35">
        <v>250.000347793103</v>
      </c>
      <c r="H74" s="60">
        <v>1000</v>
      </c>
      <c r="I74" s="39">
        <v>22.950302827586199</v>
      </c>
      <c r="J74" s="39">
        <v>17.8038624482759</v>
      </c>
      <c r="K74" s="39">
        <v>2.4120367931034501</v>
      </c>
      <c r="L74" s="61">
        <f t="shared" si="9"/>
        <v>1.8783350344826992</v>
      </c>
      <c r="M74" s="34">
        <v>34.709456655172403</v>
      </c>
      <c r="AA74" s="34">
        <v>0.51525431034482805</v>
      </c>
      <c r="AB74" s="34">
        <v>24.208562379310301</v>
      </c>
      <c r="AC74" s="34">
        <v>8.5785365172413801</v>
      </c>
      <c r="AD74" s="34">
        <v>20.666898413793099</v>
      </c>
      <c r="AE74" s="34">
        <v>5.11531044827586</v>
      </c>
      <c r="AF74" s="34">
        <v>25.020704034482801</v>
      </c>
      <c r="AG74" s="34">
        <v>24.978097000000002</v>
      </c>
      <c r="AH74" s="34">
        <v>0.31630355172413799</v>
      </c>
      <c r="AI74" s="34">
        <v>24.994384586206898</v>
      </c>
      <c r="AJ74" s="34">
        <v>24.904386241379299</v>
      </c>
      <c r="AK74" s="34">
        <v>0.38380713793103499</v>
      </c>
      <c r="AL74" s="34">
        <v>24.9265926206897</v>
      </c>
      <c r="AM74" s="34">
        <v>25.8714717931034</v>
      </c>
      <c r="AN74" s="34">
        <v>241.054556551724</v>
      </c>
      <c r="AO74" s="34">
        <v>241.17904127586201</v>
      </c>
      <c r="AP74" s="34">
        <v>25.498090068965499</v>
      </c>
      <c r="AQ74" s="34">
        <v>25.195624103448299</v>
      </c>
      <c r="AR74" s="34">
        <v>2.26562940993476E-2</v>
      </c>
      <c r="AS74" s="34">
        <v>6.8703519338276196E-3</v>
      </c>
      <c r="AT74" s="34">
        <v>0.42547383961874102</v>
      </c>
      <c r="AU74" s="34">
        <v>7.4360361680447396E-3</v>
      </c>
      <c r="AV74" s="34">
        <v>5.7799095401637E-3</v>
      </c>
      <c r="AW74" s="34">
        <v>1.0435014649242E-2</v>
      </c>
      <c r="AX74" s="34">
        <v>0.68807993045452698</v>
      </c>
      <c r="AY74" s="34">
        <v>2.2119490141381301E-2</v>
      </c>
      <c r="AZ74" s="34">
        <v>0.59716230746528298</v>
      </c>
      <c r="BA74" s="35">
        <v>74</v>
      </c>
      <c r="BB74" s="35">
        <v>179</v>
      </c>
      <c r="BC74" s="45">
        <v>42687.282384259262</v>
      </c>
    </row>
    <row r="75" spans="7:55" x14ac:dyDescent="0.2">
      <c r="G75" s="35">
        <v>249.99935172413799</v>
      </c>
      <c r="H75" s="60">
        <v>1000</v>
      </c>
      <c r="I75" s="39">
        <v>26.2463257241379</v>
      </c>
      <c r="J75" s="39">
        <v>17.530906758620699</v>
      </c>
      <c r="K75" s="39">
        <v>3.1145676551724102</v>
      </c>
      <c r="L75" s="61">
        <f t="shared" si="9"/>
        <v>2.1512907241379011</v>
      </c>
      <c r="M75" s="34">
        <v>39.695455758620703</v>
      </c>
      <c r="AA75" s="34">
        <v>0.70653306896551704</v>
      </c>
      <c r="AB75" s="34">
        <v>27.826569034482802</v>
      </c>
      <c r="AC75" s="34">
        <v>9.6116485517241408</v>
      </c>
      <c r="AD75" s="34">
        <v>20.591450034482801</v>
      </c>
      <c r="AE75" s="34">
        <v>5.1291159310344803</v>
      </c>
      <c r="AF75" s="34">
        <v>25.0183656206897</v>
      </c>
      <c r="AG75" s="34">
        <v>24.978406275862099</v>
      </c>
      <c r="AH75" s="34">
        <v>0.31450410344827601</v>
      </c>
      <c r="AI75" s="34">
        <v>24.9911780344828</v>
      </c>
      <c r="AJ75" s="34">
        <v>24.909762896551701</v>
      </c>
      <c r="AK75" s="34">
        <v>0.38500893103448303</v>
      </c>
      <c r="AL75" s="34">
        <v>24.9280250344828</v>
      </c>
      <c r="AM75" s="34">
        <v>26.005016344827599</v>
      </c>
      <c r="AN75" s="34">
        <v>241.074393448276</v>
      </c>
      <c r="AO75" s="34">
        <v>241.20211479310299</v>
      </c>
      <c r="AP75" s="34">
        <v>25.4970540689655</v>
      </c>
      <c r="AQ75" s="34">
        <v>25.190216034482798</v>
      </c>
      <c r="AR75" s="34">
        <v>2.6522178706302E-2</v>
      </c>
      <c r="AS75" s="34">
        <v>8.2005092311054507E-3</v>
      </c>
      <c r="AT75" s="34">
        <v>0.488111645921537</v>
      </c>
      <c r="AU75" s="34">
        <v>8.0937427056326505E-3</v>
      </c>
      <c r="AV75" s="34">
        <v>6.2491512619415003E-3</v>
      </c>
      <c r="AW75" s="34">
        <v>1.13396491515779E-2</v>
      </c>
      <c r="AX75" s="34">
        <v>0.470599041474974</v>
      </c>
      <c r="AY75" s="34">
        <v>2.1428441209203501E-2</v>
      </c>
      <c r="AZ75" s="34">
        <v>0.62595487745682898</v>
      </c>
      <c r="BA75" s="35">
        <v>75</v>
      </c>
      <c r="BB75" s="35">
        <v>179</v>
      </c>
      <c r="BC75" s="45">
        <v>42687.303217592591</v>
      </c>
    </row>
    <row r="76" spans="7:55" x14ac:dyDescent="0.2">
      <c r="G76" s="35">
        <v>250.00120544827601</v>
      </c>
      <c r="H76" s="62">
        <v>500</v>
      </c>
      <c r="I76" s="40">
        <v>34.648937241379301</v>
      </c>
      <c r="J76" s="40">
        <v>17.485357862069002</v>
      </c>
      <c r="K76" s="40">
        <v>3.0144035517241399</v>
      </c>
      <c r="L76" s="63">
        <f t="shared" si="9"/>
        <v>2.1968396206895981</v>
      </c>
      <c r="M76" s="34">
        <v>39.7287962413793</v>
      </c>
      <c r="AA76" s="34">
        <v>1.0055505862069001</v>
      </c>
      <c r="AB76" s="34">
        <v>27.2548938965517</v>
      </c>
      <c r="AC76" s="34">
        <v>9.4053373448275899</v>
      </c>
      <c r="AD76" s="34">
        <v>20.400827448275901</v>
      </c>
      <c r="AE76" s="34">
        <v>5.1194866551724099</v>
      </c>
      <c r="AF76" s="34">
        <v>25.0183710689655</v>
      </c>
      <c r="AG76" s="34">
        <v>24.978596137931</v>
      </c>
      <c r="AH76" s="34">
        <v>0.31314668965517201</v>
      </c>
      <c r="AI76" s="34">
        <v>24.988324172413801</v>
      </c>
      <c r="AJ76" s="34">
        <v>24.920451103448301</v>
      </c>
      <c r="AK76" s="34">
        <v>0.38521806896551702</v>
      </c>
      <c r="AL76" s="34">
        <v>24.922230551724098</v>
      </c>
      <c r="AM76" s="34">
        <v>25.977630793103501</v>
      </c>
      <c r="AN76" s="34">
        <v>241.07052920689699</v>
      </c>
      <c r="AO76" s="34">
        <v>241.192614827586</v>
      </c>
      <c r="AP76" s="34">
        <v>25.490917965517198</v>
      </c>
      <c r="AQ76" s="34">
        <v>25.185388034482799</v>
      </c>
      <c r="AR76" s="34">
        <v>2.6610357404509E-2</v>
      </c>
      <c r="AS76" s="34">
        <v>7.6290711729032597E-3</v>
      </c>
      <c r="AT76" s="34">
        <v>2.2888217955547501E-2</v>
      </c>
      <c r="AU76" s="34">
        <v>6.7116744016008601E-3</v>
      </c>
      <c r="AV76" s="34">
        <v>6.61627180859139E-3</v>
      </c>
      <c r="AW76" s="34">
        <v>1.11820163889389E-2</v>
      </c>
      <c r="AX76" s="34">
        <v>0.34476999004216502</v>
      </c>
      <c r="AY76" s="34">
        <v>2.0774995658646201E-2</v>
      </c>
      <c r="AZ76" s="34">
        <v>0.62146792711321397</v>
      </c>
      <c r="BA76" s="35">
        <v>76</v>
      </c>
      <c r="BB76" s="35">
        <v>179</v>
      </c>
      <c r="BC76" s="45">
        <v>42687.324050925927</v>
      </c>
    </row>
    <row r="77" spans="7:55" x14ac:dyDescent="0.2">
      <c r="G77" s="35">
        <v>249.99977796551701</v>
      </c>
      <c r="H77" s="64">
        <v>300</v>
      </c>
      <c r="I77" s="44">
        <v>14.7053342758621</v>
      </c>
      <c r="J77" s="44">
        <v>17.388881413793101</v>
      </c>
      <c r="K77" s="44">
        <v>3.52734120689655</v>
      </c>
      <c r="L77" s="65">
        <f t="shared" si="9"/>
        <v>2.293316068965499</v>
      </c>
      <c r="M77" s="34">
        <v>39.758431034482797</v>
      </c>
      <c r="AA77" s="34">
        <v>1.2390733793103501</v>
      </c>
      <c r="AB77" s="34">
        <v>25.3882355862069</v>
      </c>
      <c r="AC77" s="34">
        <v>10.6561731034483</v>
      </c>
      <c r="AD77" s="34">
        <v>20.3113226551724</v>
      </c>
      <c r="AE77" s="34">
        <v>5.1120713793103398</v>
      </c>
      <c r="AF77" s="34">
        <v>25.015294724137899</v>
      </c>
      <c r="AG77" s="34">
        <v>24.978655793103499</v>
      </c>
      <c r="AH77" s="34">
        <v>0.31405017241379302</v>
      </c>
      <c r="AI77" s="34">
        <v>24.990993448275901</v>
      </c>
      <c r="AJ77" s="34">
        <v>24.933700103448299</v>
      </c>
      <c r="AK77" s="34">
        <v>0.38444400000000001</v>
      </c>
      <c r="AL77" s="34">
        <v>24.925447896551699</v>
      </c>
      <c r="AM77" s="34">
        <v>25.9129124482759</v>
      </c>
      <c r="AN77" s="34">
        <v>241.00238717241399</v>
      </c>
      <c r="AO77" s="34">
        <v>241.12464162069</v>
      </c>
      <c r="AP77" s="34">
        <v>25.488962241379301</v>
      </c>
      <c r="AQ77" s="34">
        <v>25.182884000000001</v>
      </c>
      <c r="AR77" s="34">
        <v>3.6668912143257099E-2</v>
      </c>
      <c r="AS77" s="34">
        <v>6.84317712636528E-3</v>
      </c>
      <c r="AT77" s="34">
        <v>3.6742339589347403E-2</v>
      </c>
      <c r="AU77" s="34">
        <v>4.84860168424353E-3</v>
      </c>
      <c r="AV77" s="34">
        <v>6.7582146772397003E-3</v>
      </c>
      <c r="AW77" s="34">
        <v>3.80850217251631E-2</v>
      </c>
      <c r="AX77" s="34">
        <v>0.26716154880700799</v>
      </c>
      <c r="AY77" s="34">
        <v>2.1401898159572001E-2</v>
      </c>
      <c r="AZ77" s="34">
        <v>0.64830708483118704</v>
      </c>
      <c r="BA77" s="35">
        <v>77</v>
      </c>
      <c r="BB77" s="35">
        <v>179</v>
      </c>
      <c r="BC77" s="45">
        <v>42687.344895833332</v>
      </c>
    </row>
    <row r="78" spans="7:55" x14ac:dyDescent="0.2">
      <c r="G78" s="35">
        <v>250.000444034483</v>
      </c>
      <c r="H78" s="67">
        <v>150</v>
      </c>
      <c r="I78" s="48">
        <v>33.080695896551703</v>
      </c>
      <c r="J78" s="48">
        <v>17.214409551724099</v>
      </c>
      <c r="K78" s="48">
        <v>3.81708206896552</v>
      </c>
      <c r="L78" s="42">
        <f t="shared" si="9"/>
        <v>2.4677879310345006</v>
      </c>
      <c r="M78" s="34">
        <v>39.7859425862069</v>
      </c>
      <c r="AA78" s="34">
        <v>1.5577796896551701</v>
      </c>
      <c r="AB78" s="34">
        <v>23.4204094827586</v>
      </c>
      <c r="AC78" s="34">
        <v>9.7119468965517299</v>
      </c>
      <c r="AD78" s="34">
        <v>20.313172275862101</v>
      </c>
      <c r="AE78" s="34">
        <v>5.1248565172413798</v>
      </c>
      <c r="AF78" s="34">
        <v>25.013981724137899</v>
      </c>
      <c r="AG78" s="34">
        <v>24.9751401034483</v>
      </c>
      <c r="AH78" s="34">
        <v>0.318499689655172</v>
      </c>
      <c r="AI78" s="34">
        <v>24.991818275862101</v>
      </c>
      <c r="AJ78" s="34">
        <v>24.948050379310299</v>
      </c>
      <c r="AK78" s="34">
        <v>0.38413737931034497</v>
      </c>
      <c r="AL78" s="34">
        <v>24.924764206896601</v>
      </c>
      <c r="AM78" s="34">
        <v>25.8385246206897</v>
      </c>
      <c r="AN78" s="34">
        <v>240.926939793103</v>
      </c>
      <c r="AO78" s="34">
        <v>241.04666496551701</v>
      </c>
      <c r="AP78" s="34">
        <v>25.496129965517198</v>
      </c>
      <c r="AQ78" s="34">
        <v>25.191481482758601</v>
      </c>
      <c r="AR78" s="34">
        <v>4.2154801817709399E-2</v>
      </c>
      <c r="AS78" s="34">
        <v>9.6116669112571405E-3</v>
      </c>
      <c r="AT78" s="34">
        <v>2.7600612389302399E-2</v>
      </c>
      <c r="AU78" s="34">
        <v>7.3094641361064697E-3</v>
      </c>
      <c r="AV78" s="34">
        <v>7.5503444370625603E-3</v>
      </c>
      <c r="AW78" s="34">
        <v>3.04830623649225E-2</v>
      </c>
      <c r="AX78" s="34">
        <v>0.22886738973735199</v>
      </c>
      <c r="AY78" s="34">
        <v>3.4771928774414901E-2</v>
      </c>
      <c r="AZ78" s="34">
        <v>0.64594406483005196</v>
      </c>
      <c r="BA78" s="35">
        <v>78</v>
      </c>
      <c r="BB78" s="35">
        <v>179</v>
      </c>
      <c r="BC78" s="45">
        <v>42687.365729166668</v>
      </c>
    </row>
    <row r="79" spans="7:55" x14ac:dyDescent="0.2">
      <c r="G79" s="35">
        <v>250.001232758621</v>
      </c>
      <c r="H79" s="68">
        <v>100</v>
      </c>
      <c r="I79" s="43">
        <v>59.7497782068966</v>
      </c>
      <c r="J79" s="43">
        <v>17.439289965517201</v>
      </c>
      <c r="K79" s="43">
        <v>4.1790578620689702</v>
      </c>
      <c r="L79" s="69">
        <f t="shared" si="9"/>
        <v>2.2429075172413988</v>
      </c>
      <c r="M79" s="34">
        <v>39.803512103448298</v>
      </c>
      <c r="AA79" s="34">
        <v>2.3345720000000001</v>
      </c>
      <c r="AB79" s="34">
        <v>22.730125241379302</v>
      </c>
      <c r="AC79" s="34">
        <v>10.7904704827586</v>
      </c>
      <c r="AD79" s="34">
        <v>20.352799758620701</v>
      </c>
      <c r="AE79" s="34">
        <v>5.1221025517241401</v>
      </c>
      <c r="AF79" s="34">
        <v>25.016287551724101</v>
      </c>
      <c r="AG79" s="34">
        <v>24.980250793103401</v>
      </c>
      <c r="AH79" s="34">
        <v>0.313698275862069</v>
      </c>
      <c r="AI79" s="34">
        <v>24.9910857241379</v>
      </c>
      <c r="AJ79" s="34">
        <v>24.983202413793101</v>
      </c>
      <c r="AK79" s="34">
        <v>0.38510451724137901</v>
      </c>
      <c r="AL79" s="34">
        <v>24.9280467241379</v>
      </c>
      <c r="AM79" s="34">
        <v>25.814402068965499</v>
      </c>
      <c r="AN79" s="34">
        <v>240.87769499999999</v>
      </c>
      <c r="AO79" s="34">
        <v>240.998090551724</v>
      </c>
      <c r="AP79" s="34">
        <v>25.498857793103401</v>
      </c>
      <c r="AQ79" s="34">
        <v>25.193219137930999</v>
      </c>
      <c r="AR79" s="34">
        <v>4.1380996222852101E-2</v>
      </c>
      <c r="AS79" s="34">
        <v>8.2809600839403794E-3</v>
      </c>
      <c r="AT79" s="34">
        <v>2.61605534733549E-2</v>
      </c>
      <c r="AU79" s="34">
        <v>6.0651360204221896E-3</v>
      </c>
      <c r="AV79" s="34">
        <v>6.3950541733104301E-3</v>
      </c>
      <c r="AW79" s="34">
        <v>2.6491178668043399E-2</v>
      </c>
      <c r="AX79" s="34">
        <v>0.19888268466713999</v>
      </c>
      <c r="AY79" s="34">
        <v>3.6987074749210598E-2</v>
      </c>
      <c r="AZ79" s="34">
        <v>0.63185682807382804</v>
      </c>
      <c r="BA79" s="35">
        <v>79</v>
      </c>
      <c r="BB79" s="35">
        <v>179</v>
      </c>
      <c r="BC79" s="45">
        <v>42687.386574074073</v>
      </c>
    </row>
    <row r="80" spans="7:55" x14ac:dyDescent="0.2">
      <c r="G80" s="35">
        <v>249.99990582758599</v>
      </c>
      <c r="H80" s="68">
        <v>100</v>
      </c>
      <c r="I80" s="43">
        <v>59.570730482758599</v>
      </c>
      <c r="J80" s="43">
        <v>17.443623310344801</v>
      </c>
      <c r="K80" s="43">
        <v>4.1736517241379296</v>
      </c>
      <c r="L80" s="69">
        <f t="shared" si="9"/>
        <v>2.2385741724137986</v>
      </c>
      <c r="M80" s="34">
        <v>39.834297620689597</v>
      </c>
      <c r="AA80" s="34">
        <v>2.0004312758620699</v>
      </c>
      <c r="AB80" s="34">
        <v>22.6084287586207</v>
      </c>
      <c r="AC80" s="34">
        <v>9.7797996206896496</v>
      </c>
      <c r="AD80" s="34">
        <v>20.513033862069001</v>
      </c>
      <c r="AE80" s="34">
        <v>5.1311859655172398</v>
      </c>
      <c r="AF80" s="34">
        <v>25.021924827586201</v>
      </c>
      <c r="AG80" s="34">
        <v>24.982437482758598</v>
      </c>
      <c r="AH80" s="34">
        <v>0.31441986206896499</v>
      </c>
      <c r="AI80" s="34">
        <v>24.999739620689699</v>
      </c>
      <c r="AJ80" s="34">
        <v>24.9761112413793</v>
      </c>
      <c r="AK80" s="34">
        <v>0.38422934482758597</v>
      </c>
      <c r="AL80" s="34">
        <v>24.933287793103499</v>
      </c>
      <c r="AM80" s="34">
        <v>25.817310862069</v>
      </c>
      <c r="AN80" s="34">
        <v>240.88125086206901</v>
      </c>
      <c r="AO80" s="34">
        <v>241.00368837931001</v>
      </c>
      <c r="AP80" s="34">
        <v>25.511189413793101</v>
      </c>
      <c r="AQ80" s="34">
        <v>25.200292655172401</v>
      </c>
      <c r="AR80" s="34">
        <v>4.28479299358204E-2</v>
      </c>
      <c r="AS80" s="34">
        <v>9.3183351606170202E-3</v>
      </c>
      <c r="AT80" s="34">
        <v>1.53683650659399E-2</v>
      </c>
      <c r="AU80" s="34">
        <v>7.4189894139760904E-3</v>
      </c>
      <c r="AV80" s="34">
        <v>5.5679535425157004E-3</v>
      </c>
      <c r="AW80" s="34">
        <v>6.0732502456358698E-4</v>
      </c>
      <c r="AX80" s="34">
        <v>0.16898734459294601</v>
      </c>
      <c r="AY80" s="34">
        <v>1.9090586137045101E-2</v>
      </c>
      <c r="AZ80" s="34">
        <v>0.65311927363188504</v>
      </c>
      <c r="BA80" s="35">
        <v>80</v>
      </c>
      <c r="BB80" s="35">
        <v>179</v>
      </c>
      <c r="BC80" s="45">
        <v>42687.407407407409</v>
      </c>
    </row>
    <row r="81" spans="7:55" x14ac:dyDescent="0.2">
      <c r="G81" s="35">
        <v>249.99891813793101</v>
      </c>
      <c r="H81" s="67">
        <v>150</v>
      </c>
      <c r="I81" s="48">
        <v>32.989086965517203</v>
      </c>
      <c r="J81" s="48">
        <v>17.238412034482799</v>
      </c>
      <c r="K81" s="48">
        <v>3.8138888275862102</v>
      </c>
      <c r="L81" s="42">
        <f t="shared" si="9"/>
        <v>2.4437854482758006</v>
      </c>
      <c r="M81" s="34">
        <v>39.866201724137902</v>
      </c>
      <c r="AA81" s="34">
        <v>1.5677956896551699</v>
      </c>
      <c r="AB81" s="34">
        <v>23.508403482758599</v>
      </c>
      <c r="AC81" s="34">
        <v>9.7371116551724093</v>
      </c>
      <c r="AD81" s="34">
        <v>20.671683206896599</v>
      </c>
      <c r="AE81" s="34">
        <v>5.1700080344827599</v>
      </c>
      <c r="AF81" s="34">
        <v>25.0270682413793</v>
      </c>
      <c r="AG81" s="34">
        <v>24.987852103448301</v>
      </c>
      <c r="AH81" s="34">
        <v>0.31427106896551699</v>
      </c>
      <c r="AI81" s="34">
        <v>25.002235275862098</v>
      </c>
      <c r="AJ81" s="34">
        <v>24.959525310344802</v>
      </c>
      <c r="AK81" s="34">
        <v>0.38472179310344801</v>
      </c>
      <c r="AL81" s="34">
        <v>24.936157793103501</v>
      </c>
      <c r="AM81" s="34">
        <v>25.852634862068999</v>
      </c>
      <c r="AN81" s="34">
        <v>240.915572103448</v>
      </c>
      <c r="AO81" s="34">
        <v>241.035234689655</v>
      </c>
      <c r="AP81" s="34">
        <v>25.514019758620702</v>
      </c>
      <c r="AQ81" s="34">
        <v>25.203054103448299</v>
      </c>
      <c r="AR81" s="34">
        <v>4.2505467932126603E-2</v>
      </c>
      <c r="AS81" s="34">
        <v>8.1305671751262607E-3</v>
      </c>
      <c r="AT81" s="34">
        <v>2.42729106748234E-2</v>
      </c>
      <c r="AU81" s="34">
        <v>7.6012318176891299E-3</v>
      </c>
      <c r="AV81" s="34">
        <v>6.9653695323779298E-3</v>
      </c>
      <c r="AW81" s="34">
        <v>2.1848316855582899E-2</v>
      </c>
      <c r="AX81" s="34">
        <v>0.22003022387850399</v>
      </c>
      <c r="AY81" s="34">
        <v>2.7331929772419099E-2</v>
      </c>
      <c r="AZ81" s="34">
        <v>0.60006569864063797</v>
      </c>
      <c r="BA81" s="35">
        <v>81</v>
      </c>
      <c r="BB81" s="35">
        <v>179</v>
      </c>
      <c r="BC81" s="45">
        <v>42687.428252314814</v>
      </c>
    </row>
    <row r="82" spans="7:55" x14ac:dyDescent="0.2">
      <c r="G82" s="35">
        <v>250.00007362068999</v>
      </c>
      <c r="H82" s="64">
        <v>300</v>
      </c>
      <c r="I82" s="44">
        <v>14.577336689655199</v>
      </c>
      <c r="J82" s="44">
        <v>17.4352484482759</v>
      </c>
      <c r="K82" s="44">
        <v>3.5067073448275901</v>
      </c>
      <c r="L82" s="65">
        <f t="shared" si="9"/>
        <v>2.2469490344827001</v>
      </c>
      <c r="M82" s="34">
        <v>39.890080620689702</v>
      </c>
      <c r="AA82" s="34">
        <v>1.3738231724137899</v>
      </c>
      <c r="AB82" s="34">
        <v>25.471334827586201</v>
      </c>
      <c r="AC82" s="34">
        <v>8.7482864482758593</v>
      </c>
      <c r="AD82" s="34">
        <v>20.877473137930998</v>
      </c>
      <c r="AE82" s="34">
        <v>5.16491479310345</v>
      </c>
      <c r="AF82" s="34">
        <v>25.0332154482759</v>
      </c>
      <c r="AG82" s="34">
        <v>24.990619172413801</v>
      </c>
      <c r="AH82" s="34">
        <v>0.31452413793103501</v>
      </c>
      <c r="AI82" s="34">
        <v>25.0091202413793</v>
      </c>
      <c r="AJ82" s="34">
        <v>24.957946586206901</v>
      </c>
      <c r="AK82" s="34">
        <v>0.38460800000000001</v>
      </c>
      <c r="AL82" s="34">
        <v>24.942022793103501</v>
      </c>
      <c r="AM82" s="34">
        <v>25.931853034482799</v>
      </c>
      <c r="AN82" s="34">
        <v>240.98762196551701</v>
      </c>
      <c r="AO82" s="34">
        <v>241.10381768965499</v>
      </c>
      <c r="AP82" s="34">
        <v>25.5204378275862</v>
      </c>
      <c r="AQ82" s="34">
        <v>25.208854620689699</v>
      </c>
      <c r="AR82" s="34">
        <v>2.9886926192366398E-2</v>
      </c>
      <c r="AS82" s="34">
        <v>7.1644661534940703E-3</v>
      </c>
      <c r="AT82" s="34">
        <v>2.6490494064812201E-2</v>
      </c>
      <c r="AU82" s="34">
        <v>8.3388831414813597E-3</v>
      </c>
      <c r="AV82" s="34">
        <v>5.8878863933204198E-3</v>
      </c>
      <c r="AW82" s="34">
        <v>3.1723731890205102E-2</v>
      </c>
      <c r="AX82" s="34">
        <v>0.24654644590548699</v>
      </c>
      <c r="AY82" s="34">
        <v>3.33482709556229E-2</v>
      </c>
      <c r="AZ82" s="34">
        <v>0.60957835910286295</v>
      </c>
      <c r="BA82" s="35">
        <v>82</v>
      </c>
      <c r="BB82" s="35">
        <v>179</v>
      </c>
      <c r="BC82" s="45">
        <v>42687.44908564815</v>
      </c>
    </row>
    <row r="83" spans="7:55" x14ac:dyDescent="0.2">
      <c r="G83" s="35">
        <v>250.00070775862099</v>
      </c>
      <c r="H83" s="62">
        <v>500</v>
      </c>
      <c r="I83" s="40">
        <v>34.318180448275797</v>
      </c>
      <c r="J83" s="40">
        <v>17.526623241379301</v>
      </c>
      <c r="K83" s="40">
        <v>3.0027080344827599</v>
      </c>
      <c r="L83" s="63">
        <f t="shared" si="9"/>
        <v>2.1555742413792984</v>
      </c>
      <c r="M83" s="34">
        <v>39.911428862069002</v>
      </c>
      <c r="AA83" s="34">
        <v>1.30376893103448</v>
      </c>
      <c r="AB83" s="34">
        <v>27.2346683448276</v>
      </c>
      <c r="AC83" s="34">
        <v>11.6827739310345</v>
      </c>
      <c r="AD83" s="34">
        <v>21.133827206896601</v>
      </c>
      <c r="AE83" s="34">
        <v>5.1551636551724096</v>
      </c>
      <c r="AF83" s="34">
        <v>25.036242999999999</v>
      </c>
      <c r="AG83" s="34">
        <v>25.002772448275898</v>
      </c>
      <c r="AH83" s="34">
        <v>0.31643982758620698</v>
      </c>
      <c r="AI83" s="34">
        <v>25.0149365862069</v>
      </c>
      <c r="AJ83" s="34">
        <v>24.960035413793101</v>
      </c>
      <c r="AK83" s="34">
        <v>0.38417948275862102</v>
      </c>
      <c r="AL83" s="34">
        <v>24.949287413793101</v>
      </c>
      <c r="AM83" s="34">
        <v>26.005879172413799</v>
      </c>
      <c r="AN83" s="34">
        <v>241.05314586206899</v>
      </c>
      <c r="AO83" s="34">
        <v>241.17849948275901</v>
      </c>
      <c r="AP83" s="34">
        <v>25.524458034482802</v>
      </c>
      <c r="AQ83" s="34">
        <v>25.212314655172399</v>
      </c>
      <c r="AR83" s="34">
        <v>3.1211610383530802E-2</v>
      </c>
      <c r="AS83" s="34">
        <v>6.7954401495253901E-3</v>
      </c>
      <c r="AT83" s="34">
        <v>3.32682686822117E-2</v>
      </c>
      <c r="AU83" s="34">
        <v>8.3497784907831905E-3</v>
      </c>
      <c r="AV83" s="34">
        <v>7.1427790990665901E-3</v>
      </c>
      <c r="AW83" s="34">
        <v>3.7141760385141998E-2</v>
      </c>
      <c r="AX83" s="34">
        <v>0.299382840061863</v>
      </c>
      <c r="AY83" s="34">
        <v>1.7518111278232999E-2</v>
      </c>
      <c r="AZ83" s="34">
        <v>0.58895722084548097</v>
      </c>
      <c r="BA83" s="35">
        <v>83</v>
      </c>
      <c r="BB83" s="35">
        <v>178</v>
      </c>
      <c r="BC83" s="45">
        <v>42687.469814814816</v>
      </c>
    </row>
    <row r="84" spans="7:55" x14ac:dyDescent="0.2">
      <c r="G84" s="35">
        <v>249.99977848275901</v>
      </c>
      <c r="H84" s="60">
        <v>1000</v>
      </c>
      <c r="I84" s="39">
        <v>25.908480517241401</v>
      </c>
      <c r="J84" s="39">
        <v>17.521881172413799</v>
      </c>
      <c r="K84" s="39">
        <v>3.0444551379310298</v>
      </c>
      <c r="L84" s="61">
        <f t="shared" si="9"/>
        <v>2.1603163103448004</v>
      </c>
      <c r="M84" s="34">
        <v>39.934663344827598</v>
      </c>
      <c r="AA84" s="34">
        <v>1.1668762413793099</v>
      </c>
      <c r="AB84" s="34">
        <v>28.162506379310301</v>
      </c>
      <c r="AC84" s="34">
        <v>10.421239</v>
      </c>
      <c r="AD84" s="34">
        <v>21.451985379310301</v>
      </c>
      <c r="AE84" s="34">
        <v>5.1273904137931003</v>
      </c>
      <c r="AF84" s="34">
        <v>25.044940310344799</v>
      </c>
      <c r="AG84" s="34">
        <v>25.008198034482799</v>
      </c>
      <c r="AH84" s="34">
        <v>0.31325234482758602</v>
      </c>
      <c r="AI84" s="34">
        <v>25.022407620689599</v>
      </c>
      <c r="AJ84" s="34">
        <v>24.961662965517199</v>
      </c>
      <c r="AK84" s="34">
        <v>0.38421303448275901</v>
      </c>
      <c r="AL84" s="34">
        <v>24.952591551724101</v>
      </c>
      <c r="AM84" s="34">
        <v>26.044673172413798</v>
      </c>
      <c r="AN84" s="34">
        <v>241.086810344828</v>
      </c>
      <c r="AO84" s="34">
        <v>241.21529151724101</v>
      </c>
      <c r="AP84" s="34">
        <v>25.545724827586199</v>
      </c>
      <c r="AQ84" s="34">
        <v>25.233731413793102</v>
      </c>
      <c r="AR84" s="34">
        <v>2.7440586739471601E-2</v>
      </c>
      <c r="AS84" s="34">
        <v>7.2636467291889899E-3</v>
      </c>
      <c r="AT84" s="34">
        <v>0.46861021495481298</v>
      </c>
      <c r="AU84" s="34">
        <v>6.3596109154291499E-3</v>
      </c>
      <c r="AV84" s="34">
        <v>6.2299749549890203E-3</v>
      </c>
      <c r="AW84" s="34">
        <v>1.0308497272641199E-2</v>
      </c>
      <c r="AX84" s="34">
        <v>0.28657019911110099</v>
      </c>
      <c r="AY84" s="34">
        <v>2.19607783732465E-2</v>
      </c>
      <c r="AZ84" s="34">
        <v>0.52391645226246997</v>
      </c>
      <c r="BA84" s="35">
        <v>84</v>
      </c>
      <c r="BB84" s="35">
        <v>179</v>
      </c>
      <c r="BC84" s="45">
        <v>42687.490648148145</v>
      </c>
    </row>
    <row r="85" spans="7:55" x14ac:dyDescent="0.2">
      <c r="G85" s="35">
        <v>250.00175575862099</v>
      </c>
      <c r="H85" s="60">
        <v>1000</v>
      </c>
      <c r="I85" s="39">
        <v>29.084832689655201</v>
      </c>
      <c r="J85" s="39">
        <v>17.294801068965501</v>
      </c>
      <c r="K85" s="39">
        <v>3.23320175862069</v>
      </c>
      <c r="L85" s="61">
        <f t="shared" si="9"/>
        <v>2.3873964137930983</v>
      </c>
      <c r="M85" s="34">
        <v>44.957535758620701</v>
      </c>
      <c r="AA85" s="34">
        <v>1.705667</v>
      </c>
      <c r="AB85" s="34">
        <v>31.801070068965501</v>
      </c>
      <c r="AC85" s="34">
        <v>8.9095723103448297</v>
      </c>
      <c r="AD85" s="34">
        <v>21.819393655172401</v>
      </c>
      <c r="AE85" s="34">
        <v>5.1242840000000003</v>
      </c>
      <c r="AF85" s="34">
        <v>25.0493351034483</v>
      </c>
      <c r="AG85" s="34">
        <v>25.007910448275901</v>
      </c>
      <c r="AH85" s="34">
        <v>0.313891896551724</v>
      </c>
      <c r="AI85" s="34">
        <v>25.023953965517201</v>
      </c>
      <c r="AJ85" s="34">
        <v>24.987960655172401</v>
      </c>
      <c r="AK85" s="34">
        <v>0.38422741379310299</v>
      </c>
      <c r="AL85" s="34">
        <v>24.962189241379299</v>
      </c>
      <c r="AM85" s="34">
        <v>26.190800034482798</v>
      </c>
      <c r="AN85" s="34">
        <v>241.11692451724099</v>
      </c>
      <c r="AO85" s="34">
        <v>241.24313303448301</v>
      </c>
      <c r="AP85" s="34">
        <v>25.554397206896599</v>
      </c>
      <c r="AQ85" s="34">
        <v>25.238935344827599</v>
      </c>
      <c r="AR85" s="34">
        <v>2.3748868601642499E-2</v>
      </c>
      <c r="AS85" s="34">
        <v>7.6859815873643704E-3</v>
      </c>
      <c r="AT85" s="34">
        <v>0.64113169970038397</v>
      </c>
      <c r="AU85" s="34">
        <v>6.6751884894675597E-3</v>
      </c>
      <c r="AV85" s="34">
        <v>6.7270728573396903E-3</v>
      </c>
      <c r="AW85" s="34">
        <v>1.2385331927150999E-2</v>
      </c>
      <c r="AX85" s="34">
        <v>0.211327000155517</v>
      </c>
      <c r="AY85" s="34">
        <v>2.0301379333836501E-2</v>
      </c>
      <c r="AZ85" s="34">
        <v>0.60886534598389497</v>
      </c>
      <c r="BA85" s="35">
        <v>85</v>
      </c>
      <c r="BB85" s="35">
        <v>179</v>
      </c>
      <c r="BC85" s="45">
        <v>42687.511493055557</v>
      </c>
    </row>
    <row r="86" spans="7:55" x14ac:dyDescent="0.2">
      <c r="G86" s="35">
        <v>250.000367275862</v>
      </c>
      <c r="H86" s="62">
        <v>500</v>
      </c>
      <c r="I86" s="40">
        <v>38.539496137931003</v>
      </c>
      <c r="J86" s="40">
        <v>17.253776034482801</v>
      </c>
      <c r="K86" s="40">
        <v>3.3973567241379299</v>
      </c>
      <c r="L86" s="63">
        <f t="shared" si="9"/>
        <v>2.4284214482757989</v>
      </c>
      <c r="M86" s="34">
        <v>44.979486793103497</v>
      </c>
      <c r="AA86" s="34">
        <v>2.1062944482758601</v>
      </c>
      <c r="AB86" s="34">
        <v>31.0534931034483</v>
      </c>
      <c r="AC86" s="34">
        <v>10.3972436206897</v>
      </c>
      <c r="AD86" s="34">
        <v>22.206383379310299</v>
      </c>
      <c r="AE86" s="34">
        <v>5.1551506896551702</v>
      </c>
      <c r="AF86" s="34">
        <v>25.056155172413799</v>
      </c>
      <c r="AG86" s="34">
        <v>25.019000379310398</v>
      </c>
      <c r="AH86" s="34">
        <v>0.31522617241379303</v>
      </c>
      <c r="AI86" s="34">
        <v>25.034832344827599</v>
      </c>
      <c r="AJ86" s="34">
        <v>25.016423172413798</v>
      </c>
      <c r="AK86" s="34">
        <v>0.383439689655172</v>
      </c>
      <c r="AL86" s="34">
        <v>24.976192586206899</v>
      </c>
      <c r="AM86" s="34">
        <v>26.178571896551698</v>
      </c>
      <c r="AN86" s="34">
        <v>241.100803758621</v>
      </c>
      <c r="AO86" s="34">
        <v>241.226199965517</v>
      </c>
      <c r="AP86" s="34">
        <v>25.5653027586207</v>
      </c>
      <c r="AQ86" s="34">
        <v>25.252759000000001</v>
      </c>
      <c r="AR86" s="34">
        <v>2.8552079953385299E-2</v>
      </c>
      <c r="AS86" s="34">
        <v>5.6374373189177597E-3</v>
      </c>
      <c r="AT86" s="34">
        <v>2.8047911287115399E-2</v>
      </c>
      <c r="AU86" s="34">
        <v>4.7726694953496296E-3</v>
      </c>
      <c r="AV86" s="34">
        <v>5.5268908963943403E-3</v>
      </c>
      <c r="AW86" s="34">
        <v>1.15392497204322E-2</v>
      </c>
      <c r="AX86" s="34">
        <v>0.169830867801329</v>
      </c>
      <c r="AY86" s="34">
        <v>1.8757944930411601E-2</v>
      </c>
      <c r="AZ86" s="34">
        <v>0.53979743718891504</v>
      </c>
      <c r="BA86" s="35">
        <v>86</v>
      </c>
      <c r="BB86" s="35">
        <v>179</v>
      </c>
      <c r="BC86" s="45">
        <v>42687.532326388886</v>
      </c>
    </row>
    <row r="87" spans="7:55" x14ac:dyDescent="0.2">
      <c r="G87" s="35">
        <v>250.00074237931</v>
      </c>
      <c r="H87" s="64">
        <v>300</v>
      </c>
      <c r="I87" s="44">
        <v>16.302380965517202</v>
      </c>
      <c r="J87" s="44">
        <v>17.162216655172401</v>
      </c>
      <c r="K87" s="44">
        <v>3.9424236206896599</v>
      </c>
      <c r="L87" s="65">
        <f t="shared" si="9"/>
        <v>2.519980827586199</v>
      </c>
      <c r="M87" s="34">
        <v>45.008535034482797</v>
      </c>
      <c r="AA87" s="34">
        <v>2.7327581379310302</v>
      </c>
      <c r="AB87" s="34">
        <v>29.283324034482799</v>
      </c>
      <c r="AC87" s="34">
        <v>10.5022827586207</v>
      </c>
      <c r="AD87" s="34">
        <v>22.5974323103448</v>
      </c>
      <c r="AE87" s="34">
        <v>5.1374820344827601</v>
      </c>
      <c r="AF87" s="34">
        <v>25.063832620689599</v>
      </c>
      <c r="AG87" s="34">
        <v>25.026905448275901</v>
      </c>
      <c r="AH87" s="34">
        <v>0.31467972413793099</v>
      </c>
      <c r="AI87" s="34">
        <v>25.041012137930998</v>
      </c>
      <c r="AJ87" s="34">
        <v>25.051445724137899</v>
      </c>
      <c r="AK87" s="34">
        <v>0.384113068965517</v>
      </c>
      <c r="AL87" s="34">
        <v>24.988101689655199</v>
      </c>
      <c r="AM87" s="34">
        <v>26.1223002068966</v>
      </c>
      <c r="AN87" s="34">
        <v>241.01742241379301</v>
      </c>
      <c r="AO87" s="34">
        <v>241.14377937930999</v>
      </c>
      <c r="AP87" s="34">
        <v>25.564928103448299</v>
      </c>
      <c r="AQ87" s="34">
        <v>25.2502225517241</v>
      </c>
      <c r="AR87" s="34">
        <v>4.1863273679433502E-2</v>
      </c>
      <c r="AS87" s="34">
        <v>8.8640090729386698E-3</v>
      </c>
      <c r="AT87" s="34">
        <v>3.01182210169136E-2</v>
      </c>
      <c r="AU87" s="34">
        <v>8.5856465566494598E-3</v>
      </c>
      <c r="AV87" s="34">
        <v>7.6483426698661103E-3</v>
      </c>
      <c r="AW87" s="34">
        <v>4.0596277544448799E-2</v>
      </c>
      <c r="AX87" s="34">
        <v>0.14235515004455301</v>
      </c>
      <c r="AY87" s="34">
        <v>2.14416922855824E-2</v>
      </c>
      <c r="AZ87" s="34">
        <v>0.47725334305223199</v>
      </c>
      <c r="BA87" s="35">
        <v>87</v>
      </c>
      <c r="BB87" s="35">
        <v>179</v>
      </c>
      <c r="BC87" s="45">
        <v>42687.553159722222</v>
      </c>
    </row>
    <row r="88" spans="7:55" x14ac:dyDescent="0.2">
      <c r="G88" s="35">
        <v>249.999721034483</v>
      </c>
      <c r="H88" s="67">
        <v>150</v>
      </c>
      <c r="I88" s="48">
        <v>36.937642931034503</v>
      </c>
      <c r="J88" s="48">
        <v>16.9585533448276</v>
      </c>
      <c r="K88" s="48">
        <v>4.2930284827586203</v>
      </c>
      <c r="L88" s="42">
        <f t="shared" si="9"/>
        <v>2.7236441379310001</v>
      </c>
      <c r="M88" s="34">
        <v>45.028714068965499</v>
      </c>
      <c r="AA88" s="34">
        <v>3.2388350344827601</v>
      </c>
      <c r="AB88" s="34">
        <v>27.381422620689701</v>
      </c>
      <c r="AC88" s="34">
        <v>12.6352926206897</v>
      </c>
      <c r="AD88" s="34">
        <v>22.993429068965501</v>
      </c>
      <c r="AE88" s="34">
        <v>5.1821286206896602</v>
      </c>
      <c r="AF88" s="34">
        <v>25.064033172413801</v>
      </c>
      <c r="AG88" s="34">
        <v>25.032569965517201</v>
      </c>
      <c r="AH88" s="34">
        <v>0.31443034482758597</v>
      </c>
      <c r="AI88" s="34">
        <v>25.052476551724101</v>
      </c>
      <c r="AJ88" s="34">
        <v>25.087358344827599</v>
      </c>
      <c r="AK88" s="34">
        <v>0.38431141379310302</v>
      </c>
      <c r="AL88" s="34">
        <v>24.996326862069001</v>
      </c>
      <c r="AM88" s="34">
        <v>26.058317379310299</v>
      </c>
      <c r="AN88" s="34">
        <v>240.925132551724</v>
      </c>
      <c r="AO88" s="34">
        <v>241.05330575862101</v>
      </c>
      <c r="AP88" s="34">
        <v>25.587633206896498</v>
      </c>
      <c r="AQ88" s="34">
        <v>25.274520724137901</v>
      </c>
      <c r="AR88" s="34">
        <v>3.4064808500572197E-2</v>
      </c>
      <c r="AS88" s="34">
        <v>6.4045293938743897E-3</v>
      </c>
      <c r="AT88" s="34">
        <v>2.2598596452515801E-2</v>
      </c>
      <c r="AU88" s="34">
        <v>6.4105685326530703E-3</v>
      </c>
      <c r="AV88" s="34">
        <v>6.3366710279237999E-3</v>
      </c>
      <c r="AW88" s="34">
        <v>3.05723892384085E-2</v>
      </c>
      <c r="AX88" s="34">
        <v>0.12645683965698301</v>
      </c>
      <c r="AY88" s="34">
        <v>3.6618518378127698E-2</v>
      </c>
      <c r="AZ88" s="34">
        <v>0.55030560134356099</v>
      </c>
      <c r="BA88" s="35">
        <v>88</v>
      </c>
      <c r="BB88" s="35">
        <v>179</v>
      </c>
      <c r="BC88" s="45">
        <v>42687.574004629627</v>
      </c>
    </row>
    <row r="89" spans="7:55" x14ac:dyDescent="0.2">
      <c r="G89" s="35">
        <v>249.99959168965501</v>
      </c>
      <c r="H89" s="68">
        <v>100</v>
      </c>
      <c r="I89" s="43">
        <v>66.507854482758603</v>
      </c>
      <c r="J89" s="43">
        <v>17.1926776551724</v>
      </c>
      <c r="K89" s="43">
        <v>4.6721071724137904</v>
      </c>
      <c r="L89" s="69">
        <f t="shared" si="9"/>
        <v>2.4895198275862001</v>
      </c>
      <c r="M89" s="34">
        <v>45.044974310344799</v>
      </c>
      <c r="AA89" s="34">
        <v>3.9697781724137902</v>
      </c>
      <c r="AB89" s="34">
        <v>26.4050847241379</v>
      </c>
      <c r="AC89" s="34">
        <v>13.2094588275862</v>
      </c>
      <c r="AD89" s="34">
        <v>23.309545931034499</v>
      </c>
      <c r="AE89" s="34">
        <v>5.1809103793103404</v>
      </c>
      <c r="AF89" s="34">
        <v>25.073685586206899</v>
      </c>
      <c r="AG89" s="34">
        <v>25.0437357241379</v>
      </c>
      <c r="AH89" s="34">
        <v>0.316815344827586</v>
      </c>
      <c r="AI89" s="34">
        <v>25.0559761724138</v>
      </c>
      <c r="AJ89" s="34">
        <v>25.1225876206897</v>
      </c>
      <c r="AK89" s="34">
        <v>0.38448141379310302</v>
      </c>
      <c r="AL89" s="34">
        <v>25.004714793103499</v>
      </c>
      <c r="AM89" s="34">
        <v>26.030285448275901</v>
      </c>
      <c r="AN89" s="34">
        <v>240.867992448276</v>
      </c>
      <c r="AO89" s="34">
        <v>240.99397806896599</v>
      </c>
      <c r="AP89" s="34">
        <v>25.588578241379299</v>
      </c>
      <c r="AQ89" s="34">
        <v>25.273195896551702</v>
      </c>
      <c r="AR89" s="34">
        <v>5.0655377768536597E-2</v>
      </c>
      <c r="AS89" s="34">
        <v>8.0992715177544104E-3</v>
      </c>
      <c r="AT89" s="34">
        <v>0.159390128559915</v>
      </c>
      <c r="AU89" s="34">
        <v>6.1563149299017697E-3</v>
      </c>
      <c r="AV89" s="34">
        <v>7.4836446465408402E-3</v>
      </c>
      <c r="AW89" s="34">
        <v>2.2248058759628899E-2</v>
      </c>
      <c r="AX89" s="34">
        <v>0.100545808282343</v>
      </c>
      <c r="AY89" s="34">
        <v>2.5997431378460199E-2</v>
      </c>
      <c r="AZ89" s="34">
        <v>0.44927844342300599</v>
      </c>
      <c r="BA89" s="35">
        <v>89</v>
      </c>
      <c r="BB89" s="35">
        <v>179</v>
      </c>
      <c r="BC89" s="45">
        <v>42687.594837962963</v>
      </c>
    </row>
    <row r="90" spans="7:55" x14ac:dyDescent="0.2">
      <c r="G90" s="35">
        <v>250.000399344828</v>
      </c>
      <c r="H90" s="68">
        <v>100</v>
      </c>
      <c r="I90" s="43">
        <v>66.5379705517242</v>
      </c>
      <c r="J90" s="43">
        <v>17.1897113448276</v>
      </c>
      <c r="K90" s="43">
        <v>4.6904279310344803</v>
      </c>
      <c r="L90" s="69">
        <f t="shared" si="9"/>
        <v>2.4924861379309995</v>
      </c>
      <c r="M90" s="34">
        <v>45.073199896551699</v>
      </c>
      <c r="AA90" s="34">
        <v>4.0986441034482803</v>
      </c>
      <c r="AB90" s="34">
        <v>26.484839068965499</v>
      </c>
      <c r="AC90" s="34">
        <v>12.1159947241379</v>
      </c>
      <c r="AD90" s="34">
        <v>23.572304172413801</v>
      </c>
      <c r="AE90" s="34">
        <v>5.1756577931034498</v>
      </c>
      <c r="AF90" s="34">
        <v>25.0729854827586</v>
      </c>
      <c r="AG90" s="34">
        <v>25.040512965517198</v>
      </c>
      <c r="AH90" s="34">
        <v>0.31553141379310301</v>
      </c>
      <c r="AI90" s="34">
        <v>25.058531551724101</v>
      </c>
      <c r="AJ90" s="34">
        <v>25.131610689655201</v>
      </c>
      <c r="AK90" s="34">
        <v>0.38390734482758598</v>
      </c>
      <c r="AL90" s="34">
        <v>25.007910586206901</v>
      </c>
      <c r="AM90" s="34">
        <v>26.037997517241401</v>
      </c>
      <c r="AN90" s="34">
        <v>240.86721951724101</v>
      </c>
      <c r="AO90" s="34">
        <v>240.99611958620699</v>
      </c>
      <c r="AP90" s="34">
        <v>25.591253931034501</v>
      </c>
      <c r="AQ90" s="34">
        <v>25.275684655172402</v>
      </c>
      <c r="AR90" s="34">
        <v>5.1431239909452399E-2</v>
      </c>
      <c r="AS90" s="34">
        <v>7.0801468387338201E-3</v>
      </c>
      <c r="AT90" s="34">
        <v>0.15614599283724501</v>
      </c>
      <c r="AU90" s="34">
        <v>7.1578233508930002E-3</v>
      </c>
      <c r="AV90" s="34">
        <v>6.1478278594353803E-3</v>
      </c>
      <c r="AW90" s="34">
        <v>1.4941141136282901E-3</v>
      </c>
      <c r="AX90" s="34">
        <v>9.4344215146136307E-2</v>
      </c>
      <c r="AY90" s="34">
        <v>1.7353070317503799E-2</v>
      </c>
      <c r="AZ90" s="34">
        <v>0.47306654320993002</v>
      </c>
      <c r="BA90" s="35">
        <v>90</v>
      </c>
      <c r="BB90" s="35">
        <v>179</v>
      </c>
      <c r="BC90" s="45">
        <v>42687.615682870368</v>
      </c>
    </row>
    <row r="91" spans="7:55" x14ac:dyDescent="0.2">
      <c r="G91" s="35">
        <v>249.99913444827601</v>
      </c>
      <c r="H91" s="67">
        <v>150</v>
      </c>
      <c r="I91" s="48">
        <v>36.796246206896598</v>
      </c>
      <c r="J91" s="48">
        <v>16.953151758620699</v>
      </c>
      <c r="K91" s="48">
        <v>4.2835673793103402</v>
      </c>
      <c r="L91" s="42">
        <f t="shared" si="9"/>
        <v>2.7290457241379009</v>
      </c>
      <c r="M91" s="34">
        <v>45.0939613793104</v>
      </c>
      <c r="AA91" s="34">
        <v>3.5038332413793101</v>
      </c>
      <c r="AB91" s="34">
        <v>27.480233655172398</v>
      </c>
      <c r="AC91" s="34">
        <v>14.0506640344828</v>
      </c>
      <c r="AD91" s="34">
        <v>23.740652068965499</v>
      </c>
      <c r="AE91" s="34">
        <v>5.1372497586206904</v>
      </c>
      <c r="AF91" s="34">
        <v>25.071032379310399</v>
      </c>
      <c r="AG91" s="34">
        <v>25.0441807931035</v>
      </c>
      <c r="AH91" s="34">
        <v>0.31498434482758603</v>
      </c>
      <c r="AI91" s="34">
        <v>25.057131655172402</v>
      </c>
      <c r="AJ91" s="34">
        <v>25.103543241379299</v>
      </c>
      <c r="AK91" s="34">
        <v>0.38408748275862098</v>
      </c>
      <c r="AL91" s="34">
        <v>25.0066245862069</v>
      </c>
      <c r="AM91" s="34">
        <v>26.0731935172414</v>
      </c>
      <c r="AN91" s="34">
        <v>240.91239706896599</v>
      </c>
      <c r="AO91" s="34">
        <v>241.03728244827599</v>
      </c>
      <c r="AP91" s="34">
        <v>25.587769103448299</v>
      </c>
      <c r="AQ91" s="34">
        <v>25.272746413793101</v>
      </c>
      <c r="AR91" s="34">
        <v>3.6362804660245301E-2</v>
      </c>
      <c r="AS91" s="34">
        <v>8.1447361689863194E-3</v>
      </c>
      <c r="AT91" s="34">
        <v>2.94034999980161E-2</v>
      </c>
      <c r="AU91" s="34">
        <v>7.1207414012323502E-3</v>
      </c>
      <c r="AV91" s="34">
        <v>6.8325419375981E-3</v>
      </c>
      <c r="AW91" s="34">
        <v>2.1317994716850499E-2</v>
      </c>
      <c r="AX91" s="34">
        <v>0.111169182974708</v>
      </c>
      <c r="AY91" s="34">
        <v>2.59287127322477E-2</v>
      </c>
      <c r="AZ91" s="34">
        <v>0.43570160253311602</v>
      </c>
      <c r="BA91" s="35">
        <v>91</v>
      </c>
      <c r="BB91" s="35">
        <v>179</v>
      </c>
      <c r="BC91" s="45">
        <v>42687.636516203704</v>
      </c>
    </row>
    <row r="92" spans="7:55" x14ac:dyDescent="0.2">
      <c r="G92" s="35">
        <v>249.999893137931</v>
      </c>
      <c r="H92" s="64">
        <v>300</v>
      </c>
      <c r="I92" s="44">
        <v>16.256157793103402</v>
      </c>
      <c r="J92" s="44">
        <v>17.170325551724101</v>
      </c>
      <c r="K92" s="44">
        <v>3.9510790344827602</v>
      </c>
      <c r="L92" s="65">
        <f t="shared" si="9"/>
        <v>2.5118719310344986</v>
      </c>
      <c r="M92" s="34">
        <v>45.113900896551698</v>
      </c>
      <c r="AA92" s="34">
        <v>3.1359936551724101</v>
      </c>
      <c r="AB92" s="34">
        <v>29.346264517241401</v>
      </c>
      <c r="AC92" s="34">
        <v>12.2968578275862</v>
      </c>
      <c r="AD92" s="34">
        <v>23.812810758620699</v>
      </c>
      <c r="AE92" s="34">
        <v>5.1394614482758598</v>
      </c>
      <c r="AF92" s="34">
        <v>25.0732025862069</v>
      </c>
      <c r="AG92" s="34">
        <v>25.040740827586198</v>
      </c>
      <c r="AH92" s="34">
        <v>0.31593993103448298</v>
      </c>
      <c r="AI92" s="34">
        <v>25.061830379310301</v>
      </c>
      <c r="AJ92" s="34">
        <v>25.091036965517201</v>
      </c>
      <c r="AK92" s="34">
        <v>0.38320137931034498</v>
      </c>
      <c r="AL92" s="34">
        <v>25.011757137930999</v>
      </c>
      <c r="AM92" s="34">
        <v>26.1512120344828</v>
      </c>
      <c r="AN92" s="34">
        <v>240.996197413793</v>
      </c>
      <c r="AO92" s="34">
        <v>241.12309834482801</v>
      </c>
      <c r="AP92" s="34">
        <v>25.583520344827601</v>
      </c>
      <c r="AQ92" s="34">
        <v>25.270856413793101</v>
      </c>
      <c r="AR92" s="34">
        <v>3.6397588208531499E-2</v>
      </c>
      <c r="AS92" s="34">
        <v>9.1237814236564008E-3</v>
      </c>
      <c r="AT92" s="34">
        <v>3.48897537180076E-2</v>
      </c>
      <c r="AU92" s="34">
        <v>7.4695512470474403E-3</v>
      </c>
      <c r="AV92" s="34">
        <v>6.3933058320689799E-3</v>
      </c>
      <c r="AW92" s="34">
        <v>3.1274610629268201E-2</v>
      </c>
      <c r="AX92" s="34">
        <v>0.113389133433781</v>
      </c>
      <c r="AY92" s="34">
        <v>3.2994401870545399E-2</v>
      </c>
      <c r="AZ92" s="34">
        <v>0.51179978371643597</v>
      </c>
      <c r="BA92" s="35">
        <v>92</v>
      </c>
      <c r="BB92" s="35">
        <v>179</v>
      </c>
      <c r="BC92" s="45">
        <v>42687.657361111109</v>
      </c>
    </row>
    <row r="93" spans="7:55" x14ac:dyDescent="0.2">
      <c r="G93" s="35">
        <v>250.00103393103399</v>
      </c>
      <c r="H93" s="62">
        <v>500</v>
      </c>
      <c r="I93" s="40">
        <v>38.277516551724098</v>
      </c>
      <c r="J93" s="40">
        <v>17.280812620689701</v>
      </c>
      <c r="K93" s="40">
        <v>3.3835844482758599</v>
      </c>
      <c r="L93" s="63">
        <f t="shared" si="9"/>
        <v>2.4013848620688982</v>
      </c>
      <c r="M93" s="34">
        <v>45.138559413793097</v>
      </c>
      <c r="AA93" s="34">
        <v>3.0133366206896599</v>
      </c>
      <c r="AB93" s="34">
        <v>31.656739482758599</v>
      </c>
      <c r="AC93" s="34">
        <v>12.982287275862101</v>
      </c>
      <c r="AD93" s="34">
        <v>23.8886287931034</v>
      </c>
      <c r="AE93" s="34">
        <v>5.18538268965517</v>
      </c>
      <c r="AF93" s="34">
        <v>25.074586206896502</v>
      </c>
      <c r="AG93" s="34">
        <v>25.044180758620701</v>
      </c>
      <c r="AH93" s="34">
        <v>0.31518699999999999</v>
      </c>
      <c r="AI93" s="34">
        <v>25.060148379310299</v>
      </c>
      <c r="AJ93" s="34">
        <v>25.083457275862099</v>
      </c>
      <c r="AK93" s="34">
        <v>0.38347727586206898</v>
      </c>
      <c r="AL93" s="34">
        <v>25.010927103448299</v>
      </c>
      <c r="AM93" s="34">
        <v>26.2359788965517</v>
      </c>
      <c r="AN93" s="34">
        <v>241.07346841379299</v>
      </c>
      <c r="AO93" s="34">
        <v>241.20483758620699</v>
      </c>
      <c r="AP93" s="34">
        <v>25.5872719655172</v>
      </c>
      <c r="AQ93" s="34">
        <v>25.270513068965499</v>
      </c>
      <c r="AR93" s="34">
        <v>3.2736266428298098E-2</v>
      </c>
      <c r="AS93" s="34">
        <v>8.41389300189474E-3</v>
      </c>
      <c r="AT93" s="34">
        <v>2.92568147205296E-2</v>
      </c>
      <c r="AU93" s="34">
        <v>7.46902855251494E-3</v>
      </c>
      <c r="AV93" s="34">
        <v>7.3271595891698004E-3</v>
      </c>
      <c r="AW93" s="34">
        <v>3.4899010029844503E-2</v>
      </c>
      <c r="AX93" s="34">
        <v>0.117562996394246</v>
      </c>
      <c r="AY93" s="34">
        <v>1.9368315129586099E-2</v>
      </c>
      <c r="AZ93" s="34">
        <v>0.45544407854027902</v>
      </c>
      <c r="BA93" s="35">
        <v>93</v>
      </c>
      <c r="BB93" s="35">
        <v>179</v>
      </c>
      <c r="BC93" s="45">
        <v>42687.678194444445</v>
      </c>
    </row>
    <row r="94" spans="7:55" x14ac:dyDescent="0.2">
      <c r="G94" s="35">
        <v>249.99984051724101</v>
      </c>
      <c r="H94" s="60">
        <v>1000</v>
      </c>
      <c r="I94" s="39">
        <v>28.8031804482758</v>
      </c>
      <c r="J94" s="39">
        <v>17.307393241379302</v>
      </c>
      <c r="K94" s="39">
        <v>3.1383591724137898</v>
      </c>
      <c r="L94" s="61">
        <f t="shared" si="9"/>
        <v>2.374804241379298</v>
      </c>
      <c r="M94" s="34">
        <v>45.165828862068999</v>
      </c>
      <c r="AA94" s="34">
        <v>2.7598342758620702</v>
      </c>
      <c r="AB94" s="34">
        <v>32.315364551724102</v>
      </c>
      <c r="AC94" s="34">
        <v>13.828544655172401</v>
      </c>
      <c r="AD94" s="34">
        <v>23.911274827586201</v>
      </c>
      <c r="AE94" s="34">
        <v>5.1588423448275904</v>
      </c>
      <c r="AF94" s="34">
        <v>25.070527758620699</v>
      </c>
      <c r="AG94" s="34">
        <v>25.042818827586199</v>
      </c>
      <c r="AH94" s="34">
        <v>0.31595979310344802</v>
      </c>
      <c r="AI94" s="34">
        <v>25.0612552413793</v>
      </c>
      <c r="AJ94" s="34">
        <v>25.073077931034501</v>
      </c>
      <c r="AK94" s="34">
        <v>0.38359755172413801</v>
      </c>
      <c r="AL94" s="34">
        <v>25.007259448275899</v>
      </c>
      <c r="AM94" s="34">
        <v>26.2569944827586</v>
      </c>
      <c r="AN94" s="34">
        <v>241.10399858620701</v>
      </c>
      <c r="AO94" s="34">
        <v>241.23804596551699</v>
      </c>
      <c r="AP94" s="34">
        <v>25.585923137931001</v>
      </c>
      <c r="AQ94" s="34">
        <v>25.269413448275898</v>
      </c>
      <c r="AR94" s="34">
        <v>2.4820531482486599E-2</v>
      </c>
      <c r="AS94" s="34">
        <v>8.3476594862848894E-3</v>
      </c>
      <c r="AT94" s="34">
        <v>1.1232077422967099</v>
      </c>
      <c r="AU94" s="34">
        <v>5.5297209233666003E-3</v>
      </c>
      <c r="AV94" s="34">
        <v>5.3070304105491397E-3</v>
      </c>
      <c r="AW94" s="34">
        <v>1.0954696972623201E-2</v>
      </c>
      <c r="AX94" s="34">
        <v>0.12612196628530101</v>
      </c>
      <c r="AY94" s="34">
        <v>1.93933659104162E-2</v>
      </c>
      <c r="AZ94" s="34">
        <v>0.425004270242414</v>
      </c>
      <c r="BA94" s="35">
        <v>94</v>
      </c>
      <c r="BB94" s="35">
        <v>179</v>
      </c>
      <c r="BC94" s="45">
        <v>42687.69903935185</v>
      </c>
    </row>
    <row r="95" spans="7:55" x14ac:dyDescent="0.2">
      <c r="G95" s="35">
        <v>250.000256275862</v>
      </c>
      <c r="H95" s="60">
        <v>1000</v>
      </c>
      <c r="I95" s="39">
        <v>32.075216344827602</v>
      </c>
      <c r="J95" s="39">
        <v>17.0487525172414</v>
      </c>
      <c r="K95" s="39">
        <v>3.6384690689655201</v>
      </c>
      <c r="L95" s="61">
        <f t="shared" si="9"/>
        <v>2.6334449655171994</v>
      </c>
      <c r="M95" s="34">
        <v>50.209331931034498</v>
      </c>
      <c r="AA95" s="34">
        <v>3.11826055172414</v>
      </c>
      <c r="AB95" s="34">
        <v>35.939582241379298</v>
      </c>
      <c r="AC95" s="34">
        <v>13.361259241379299</v>
      </c>
      <c r="AD95" s="34">
        <v>23.8563622758621</v>
      </c>
      <c r="AE95" s="34">
        <v>5.1374916206896604</v>
      </c>
      <c r="AF95" s="34">
        <v>25.0655849655172</v>
      </c>
      <c r="AG95" s="34">
        <v>25.036432896551698</v>
      </c>
      <c r="AH95" s="34">
        <v>0.31598686206896598</v>
      </c>
      <c r="AI95" s="34">
        <v>25.055249068965502</v>
      </c>
      <c r="AJ95" s="34">
        <v>25.083039482758601</v>
      </c>
      <c r="AK95" s="34">
        <v>0.38422662068965502</v>
      </c>
      <c r="AL95" s="34">
        <v>25.0049317586207</v>
      </c>
      <c r="AM95" s="34">
        <v>26.3888120689655</v>
      </c>
      <c r="AN95" s="34">
        <v>241.13880758620701</v>
      </c>
      <c r="AO95" s="34">
        <v>241.27023106896601</v>
      </c>
      <c r="AP95" s="34">
        <v>25.580571931034498</v>
      </c>
      <c r="AQ95" s="34">
        <v>25.262897586206901</v>
      </c>
      <c r="AR95" s="34">
        <v>2.4834676570975302E-2</v>
      </c>
      <c r="AS95" s="34">
        <v>9.2308782163559294E-3</v>
      </c>
      <c r="AT95" s="34">
        <v>5.4102145623741001E-2</v>
      </c>
      <c r="AU95" s="34">
        <v>6.9824990163958297E-3</v>
      </c>
      <c r="AV95" s="34">
        <v>5.6820729826929104E-3</v>
      </c>
      <c r="AW95" s="34">
        <v>1.01805057587935E-2</v>
      </c>
      <c r="AX95" s="34">
        <v>0.12829469235682001</v>
      </c>
      <c r="AY95" s="34">
        <v>1.6862302313125001E-2</v>
      </c>
      <c r="AZ95" s="34">
        <v>0.41082551154854302</v>
      </c>
      <c r="BA95" s="35">
        <v>95</v>
      </c>
      <c r="BB95" s="35">
        <v>179</v>
      </c>
      <c r="BC95" s="45">
        <v>42687.719872685186</v>
      </c>
    </row>
    <row r="96" spans="7:55" x14ac:dyDescent="0.2">
      <c r="H96" s="62"/>
      <c r="I96" s="40"/>
      <c r="J96" s="40"/>
      <c r="K96" s="40"/>
      <c r="L96" s="63"/>
    </row>
    <row r="107" spans="1:55" s="38" customFormat="1" x14ac:dyDescent="0.2">
      <c r="A107" s="58"/>
      <c r="G107" s="58"/>
      <c r="H107" s="59"/>
      <c r="BA107" s="59"/>
      <c r="BB107" s="59"/>
      <c r="BC107" s="59"/>
    </row>
    <row r="108" spans="1:55" s="38" customFormat="1" x14ac:dyDescent="0.2">
      <c r="A108" s="58"/>
      <c r="G108" s="58"/>
      <c r="H108" s="59"/>
      <c r="BA108" s="59"/>
      <c r="BB108" s="59"/>
      <c r="BC108" s="59"/>
    </row>
    <row r="109" spans="1:55" s="38" customFormat="1" x14ac:dyDescent="0.2">
      <c r="A109" s="58"/>
      <c r="G109" s="58"/>
      <c r="H109" s="59"/>
      <c r="BA109" s="59"/>
      <c r="BB109" s="59"/>
      <c r="BC109" s="59"/>
    </row>
    <row r="110" spans="1:55" s="38" customFormat="1" x14ac:dyDescent="0.2">
      <c r="A110" s="58"/>
      <c r="G110" s="58"/>
      <c r="H110" s="59"/>
      <c r="BA110" s="59"/>
      <c r="BB110" s="59"/>
      <c r="BC110" s="59"/>
    </row>
    <row r="111" spans="1:55" s="38" customFormat="1" x14ac:dyDescent="0.2">
      <c r="A111" s="58"/>
      <c r="G111" s="58"/>
      <c r="H111" s="59"/>
      <c r="BA111" s="59"/>
      <c r="BB111" s="59"/>
      <c r="BC111" s="59"/>
    </row>
    <row r="112" spans="1:55" s="38" customFormat="1" x14ac:dyDescent="0.2">
      <c r="A112" s="58"/>
      <c r="G112" s="58"/>
      <c r="H112" s="59"/>
      <c r="BA112" s="59"/>
      <c r="BB112" s="59"/>
      <c r="BC112" s="59"/>
    </row>
    <row r="113" spans="1:55" s="38" customFormat="1" x14ac:dyDescent="0.2">
      <c r="A113" s="58"/>
      <c r="G113" s="58"/>
      <c r="H113" s="59"/>
      <c r="BA113" s="59"/>
      <c r="BB113" s="59"/>
      <c r="BC113" s="59"/>
    </row>
    <row r="114" spans="1:55" s="38" customFormat="1" x14ac:dyDescent="0.2">
      <c r="A114" s="58"/>
      <c r="G114" s="58"/>
      <c r="H114" s="59"/>
      <c r="BA114" s="59"/>
      <c r="BB114" s="59"/>
      <c r="BC114" s="59"/>
    </row>
    <row r="115" spans="1:55" s="38" customFormat="1" x14ac:dyDescent="0.2">
      <c r="A115" s="58"/>
      <c r="G115" s="58"/>
      <c r="H115" s="59"/>
      <c r="BA115" s="59"/>
      <c r="BB115" s="59"/>
      <c r="BC115" s="59"/>
    </row>
    <row r="116" spans="1:55" s="38" customFormat="1" x14ac:dyDescent="0.2">
      <c r="A116" s="58"/>
      <c r="G116" s="58"/>
      <c r="H116" s="59"/>
      <c r="BA116" s="59"/>
      <c r="BB116" s="59"/>
      <c r="BC116" s="59"/>
    </row>
    <row r="117" spans="1:55" s="38" customFormat="1" x14ac:dyDescent="0.2">
      <c r="A117" s="58"/>
      <c r="G117" s="58"/>
      <c r="H117" s="59"/>
      <c r="BA117" s="59"/>
      <c r="BB117" s="59"/>
      <c r="BC117" s="59"/>
    </row>
    <row r="118" spans="1:55" s="38" customFormat="1" x14ac:dyDescent="0.2">
      <c r="A118" s="58"/>
      <c r="G118" s="58"/>
      <c r="H118" s="59"/>
      <c r="BA118" s="59"/>
      <c r="BB118" s="59"/>
      <c r="BC118" s="5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8"/>
  <sheetViews>
    <sheetView topLeftCell="O1" zoomScaleNormal="100" workbookViewId="0">
      <selection activeCell="X26" sqref="X26"/>
    </sheetView>
  </sheetViews>
  <sheetFormatPr defaultRowHeight="12.75" x14ac:dyDescent="0.2"/>
  <cols>
    <col min="1" max="1" width="6" style="33" bestFit="1" customWidth="1"/>
    <col min="2" max="3" width="5.5703125" style="34" bestFit="1" customWidth="1"/>
    <col min="4" max="5" width="4.5703125" style="34" bestFit="1" customWidth="1"/>
    <col min="6" max="6" width="4.5703125" style="34" customWidth="1"/>
    <col min="7" max="7" width="9.140625" style="33" customWidth="1"/>
    <col min="8" max="8" width="9.140625" style="35" customWidth="1"/>
    <col min="9" max="9" width="9.140625" style="34" customWidth="1"/>
    <col min="10" max="13" width="9.28515625" style="38" customWidth="1"/>
    <col min="14" max="14" width="9.140625" style="36"/>
    <col min="15" max="15" width="16.7109375" style="36" bestFit="1" customWidth="1"/>
    <col min="16" max="20" width="9.140625" style="34"/>
    <col min="21" max="21" width="16.28515625" style="36" bestFit="1" customWidth="1"/>
    <col min="22" max="52" width="9.140625" style="34"/>
    <col min="53" max="54" width="9.140625" style="35"/>
    <col min="55" max="55" width="15.85546875" style="35" bestFit="1" customWidth="1"/>
    <col min="56" max="16384" width="9.140625" style="35"/>
  </cols>
  <sheetData>
    <row r="1" spans="1:55" x14ac:dyDescent="0.2">
      <c r="A1" s="33" t="s">
        <v>0</v>
      </c>
      <c r="B1" s="34" t="s">
        <v>1</v>
      </c>
      <c r="C1" s="34" t="s">
        <v>30</v>
      </c>
      <c r="E1" s="34" t="s">
        <v>25</v>
      </c>
      <c r="F1" s="34" t="s">
        <v>26</v>
      </c>
      <c r="G1" s="33" t="s">
        <v>0</v>
      </c>
      <c r="H1" s="35" t="s">
        <v>40</v>
      </c>
      <c r="I1" s="34" t="s">
        <v>41</v>
      </c>
      <c r="J1" s="36" t="s">
        <v>1</v>
      </c>
      <c r="K1" s="36" t="s">
        <v>2</v>
      </c>
      <c r="L1" s="34" t="s">
        <v>31</v>
      </c>
      <c r="M1" s="34" t="s">
        <v>3</v>
      </c>
      <c r="N1" s="36" t="s">
        <v>51</v>
      </c>
      <c r="P1" s="37">
        <v>1000</v>
      </c>
      <c r="Q1" s="58">
        <v>500</v>
      </c>
      <c r="R1" s="58">
        <v>300</v>
      </c>
      <c r="S1" s="58">
        <v>150</v>
      </c>
      <c r="T1" s="58">
        <v>100</v>
      </c>
      <c r="U1" s="38"/>
      <c r="V1" s="38" t="s">
        <v>61</v>
      </c>
      <c r="W1" s="38" t="s">
        <v>62</v>
      </c>
      <c r="X1" s="38" t="s">
        <v>63</v>
      </c>
      <c r="Y1" s="38" t="s">
        <v>64</v>
      </c>
      <c r="Z1" s="38" t="s">
        <v>65</v>
      </c>
      <c r="AA1" s="34" t="s">
        <v>4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9</v>
      </c>
      <c r="AG1" s="34" t="s">
        <v>10</v>
      </c>
      <c r="AH1" s="34" t="s">
        <v>11</v>
      </c>
      <c r="AI1" s="34" t="s">
        <v>12</v>
      </c>
      <c r="AJ1" s="34" t="s">
        <v>13</v>
      </c>
      <c r="AK1" s="34" t="s">
        <v>14</v>
      </c>
      <c r="AL1" s="34" t="s">
        <v>15</v>
      </c>
      <c r="AM1" s="34" t="s">
        <v>16</v>
      </c>
      <c r="AN1" s="34" t="s">
        <v>42</v>
      </c>
      <c r="AO1" s="34" t="s">
        <v>43</v>
      </c>
      <c r="AP1" s="34" t="s">
        <v>44</v>
      </c>
      <c r="AQ1" s="34" t="s">
        <v>45</v>
      </c>
      <c r="AR1" s="34" t="s">
        <v>46</v>
      </c>
      <c r="AS1" s="34" t="s">
        <v>47</v>
      </c>
      <c r="AT1" s="34" t="s">
        <v>48</v>
      </c>
      <c r="AU1" s="34" t="s">
        <v>49</v>
      </c>
      <c r="AV1" s="34" t="s">
        <v>50</v>
      </c>
      <c r="AW1" s="34" t="s">
        <v>18</v>
      </c>
      <c r="AX1" s="34" t="s">
        <v>19</v>
      </c>
      <c r="AY1" s="34" t="s">
        <v>20</v>
      </c>
      <c r="AZ1" s="34" t="s">
        <v>21</v>
      </c>
      <c r="BA1" s="35" t="s">
        <v>22</v>
      </c>
      <c r="BB1" s="35" t="s">
        <v>23</v>
      </c>
      <c r="BC1" s="35" t="s">
        <v>24</v>
      </c>
    </row>
    <row r="2" spans="1:55" x14ac:dyDescent="0.2">
      <c r="G2" s="33">
        <v>149.99964531034499</v>
      </c>
      <c r="H2" s="35">
        <v>300</v>
      </c>
      <c r="I2" s="34">
        <v>10</v>
      </c>
      <c r="J2" s="36">
        <v>9.36614786206896</v>
      </c>
      <c r="K2" s="36">
        <v>0</v>
      </c>
      <c r="L2" s="34"/>
      <c r="M2" s="34">
        <v>2.1694469310344799</v>
      </c>
      <c r="N2" s="36">
        <f>M3</f>
        <v>30.2051865517241</v>
      </c>
      <c r="O2" s="36" t="s">
        <v>71</v>
      </c>
      <c r="P2" s="39">
        <f>K3</f>
        <v>1.2181529655172401</v>
      </c>
      <c r="Q2" s="40">
        <f>K4</f>
        <v>1.2654523103448301</v>
      </c>
      <c r="R2" s="41">
        <f>K5</f>
        <v>1.58102824137931</v>
      </c>
      <c r="S2" s="42">
        <f>K6</f>
        <v>1.9129657931034501</v>
      </c>
      <c r="T2" s="43">
        <f>K7</f>
        <v>2.1937825862069</v>
      </c>
      <c r="U2" s="36" t="s">
        <v>66</v>
      </c>
      <c r="V2" s="39">
        <f>L3</f>
        <v>0.76309686206895933</v>
      </c>
      <c r="W2" s="40">
        <f>L4</f>
        <v>0.85892448275862066</v>
      </c>
      <c r="X2" s="44">
        <f>L5</f>
        <v>0.93276734482757995</v>
      </c>
      <c r="Y2" s="42">
        <f>L6</f>
        <v>1.1036731379310307</v>
      </c>
      <c r="Z2" s="43">
        <f>L7</f>
        <v>1.2213704482758594</v>
      </c>
      <c r="AA2" s="34">
        <v>-1.73549503448276</v>
      </c>
      <c r="AB2" s="34">
        <v>-1.4139364482758601</v>
      </c>
      <c r="AC2" s="34">
        <v>-18.6124830344828</v>
      </c>
      <c r="AD2" s="34">
        <v>26.072184344827601</v>
      </c>
      <c r="AE2" s="34">
        <v>5.75659396551724</v>
      </c>
      <c r="AF2" s="34">
        <v>25.274952413793098</v>
      </c>
      <c r="AG2" s="34">
        <v>25.3592900689655</v>
      </c>
      <c r="AH2" s="34">
        <v>0.49602793103448301</v>
      </c>
      <c r="AI2" s="34">
        <v>25.2392384137931</v>
      </c>
      <c r="AJ2" s="34">
        <v>25.195679137930998</v>
      </c>
      <c r="AK2" s="34">
        <v>0.30032134482758599</v>
      </c>
      <c r="AL2" s="34">
        <v>25.254735137931</v>
      </c>
      <c r="AM2" s="34">
        <v>25.205532482758599</v>
      </c>
      <c r="AN2" s="34">
        <v>140.301041206897</v>
      </c>
      <c r="AO2" s="34">
        <v>140.40037593103401</v>
      </c>
      <c r="AP2" s="34">
        <v>25.532364620689702</v>
      </c>
      <c r="AQ2" s="34">
        <v>25.488319068965499</v>
      </c>
      <c r="AR2" s="34">
        <v>3.6802568773365199E-2</v>
      </c>
      <c r="AS2" s="34">
        <v>9.1160868283678108E-3</v>
      </c>
      <c r="AT2" s="34">
        <v>0</v>
      </c>
      <c r="AU2" s="34">
        <v>8.0010621436011793E-3</v>
      </c>
      <c r="AV2" s="34">
        <v>5.2338905248202096E-3</v>
      </c>
      <c r="AW2" s="34">
        <v>1.99906928436942E-3</v>
      </c>
      <c r="AX2" s="34">
        <v>0.58475493264553202</v>
      </c>
      <c r="AY2" s="34">
        <v>0.40669532423862897</v>
      </c>
      <c r="AZ2" s="34">
        <v>6.9664302125653199</v>
      </c>
      <c r="BA2" s="35">
        <v>2</v>
      </c>
      <c r="BB2" s="35">
        <v>231</v>
      </c>
      <c r="BC2" s="45">
        <v>42685.780543981484</v>
      </c>
    </row>
    <row r="3" spans="1:55" x14ac:dyDescent="0.2">
      <c r="A3" s="33">
        <v>121.458389</v>
      </c>
      <c r="B3" s="34">
        <f>B7</f>
        <v>9.3409230000000001</v>
      </c>
      <c r="C3" s="46">
        <v>0</v>
      </c>
      <c r="D3" s="46">
        <f>C3*E4+F4</f>
        <v>3.2116461773483707E-2</v>
      </c>
      <c r="G3" s="33">
        <v>150.00139855172401</v>
      </c>
      <c r="H3" s="35">
        <v>1000</v>
      </c>
      <c r="I3" s="34">
        <v>16.6848094482759</v>
      </c>
      <c r="J3" s="36">
        <v>8.6030510000000007</v>
      </c>
      <c r="K3" s="36">
        <v>1.2181529655172401</v>
      </c>
      <c r="L3" s="39">
        <f>$J$2-J3</f>
        <v>0.76309686206895933</v>
      </c>
      <c r="M3" s="39">
        <v>30.2051865517241</v>
      </c>
      <c r="N3" s="36">
        <f>M12</f>
        <v>29.6982653793103</v>
      </c>
      <c r="P3" s="39">
        <f>K12</f>
        <v>1.2238808965517201</v>
      </c>
      <c r="Q3" s="40">
        <f>K11</f>
        <v>1.2572350344827601</v>
      </c>
      <c r="R3" s="44">
        <f>K10</f>
        <v>1.4900567241379301</v>
      </c>
      <c r="S3" s="42">
        <f>K9</f>
        <v>1.91518320689655</v>
      </c>
      <c r="T3" s="43">
        <f>K8</f>
        <v>2.19222975862069</v>
      </c>
      <c r="V3" s="39">
        <f>L12</f>
        <v>0.79950013793103025</v>
      </c>
      <c r="W3" s="40">
        <f>L11</f>
        <v>0.85648358620689002</v>
      </c>
      <c r="X3" s="44">
        <f>L10</f>
        <v>0.93276734482757995</v>
      </c>
      <c r="Y3" s="42">
        <f>L9</f>
        <v>1.0960586206896501</v>
      </c>
      <c r="Z3" s="43">
        <f>L8</f>
        <v>1.2137455517241307</v>
      </c>
      <c r="AA3" s="34">
        <v>-0.38744572413793099</v>
      </c>
      <c r="AB3" s="34">
        <v>20.622265965517201</v>
      </c>
      <c r="AC3" s="34">
        <v>-14.6947313793103</v>
      </c>
      <c r="AD3" s="34">
        <v>26.0680903103448</v>
      </c>
      <c r="AE3" s="34">
        <v>5.7054088620689596</v>
      </c>
      <c r="AF3" s="34">
        <v>25.277149896551698</v>
      </c>
      <c r="AG3" s="34">
        <v>25.370842448275901</v>
      </c>
      <c r="AH3" s="34">
        <v>0.53964713793103403</v>
      </c>
      <c r="AI3" s="34">
        <v>25.244338862069</v>
      </c>
      <c r="AJ3" s="34">
        <v>25.241023655172398</v>
      </c>
      <c r="AK3" s="34">
        <v>0.30144658620689702</v>
      </c>
      <c r="AL3" s="34">
        <v>25.263053172413802</v>
      </c>
      <c r="AM3" s="34">
        <v>26.2672526206897</v>
      </c>
      <c r="AN3" s="34">
        <v>140.38102882758599</v>
      </c>
      <c r="AO3" s="34">
        <v>140.47885510344801</v>
      </c>
      <c r="AP3" s="34">
        <v>25.5369649310345</v>
      </c>
      <c r="AQ3" s="34">
        <v>25.494620793103401</v>
      </c>
      <c r="AR3" s="34">
        <v>4.6058072304218801E-2</v>
      </c>
      <c r="AS3" s="34">
        <v>9.1400325425864508E-3</v>
      </c>
      <c r="AT3" s="34">
        <v>8.35695221652549E-2</v>
      </c>
      <c r="AU3" s="34">
        <v>1.0305268890805E-2</v>
      </c>
      <c r="AV3" s="34">
        <v>7.6606595510435296E-3</v>
      </c>
      <c r="AW3" s="34">
        <v>9.3897158726904406E-2</v>
      </c>
      <c r="AX3" s="34">
        <v>0.66829784515453605</v>
      </c>
      <c r="AY3" s="34">
        <v>0.13177659072832901</v>
      </c>
      <c r="AZ3" s="34">
        <v>7.2488762513729501</v>
      </c>
      <c r="BA3" s="35">
        <v>3</v>
      </c>
      <c r="BB3" s="35">
        <v>179</v>
      </c>
      <c r="BC3" s="45">
        <v>42685.801388888889</v>
      </c>
    </row>
    <row r="4" spans="1:55" x14ac:dyDescent="0.2">
      <c r="A4" s="33">
        <v>150.013901</v>
      </c>
      <c r="B4" s="34">
        <v>7.6454899999999997</v>
      </c>
      <c r="C4" s="34">
        <v>4.0813508965517196</v>
      </c>
      <c r="D4" s="34">
        <f>$B$3-B4</f>
        <v>1.6954330000000004</v>
      </c>
      <c r="E4" s="34">
        <f>INDEX(LINEST(D4:D6,C4:C6^{1}),1)</f>
        <v>0.41082546981203838</v>
      </c>
      <c r="F4" s="34">
        <f>INDEX(LINEST(D4:D6,C4:C6^{1}),2)</f>
        <v>3.2116461773483707E-2</v>
      </c>
      <c r="G4" s="33">
        <v>150.00053679310301</v>
      </c>
      <c r="H4" s="35">
        <v>500</v>
      </c>
      <c r="I4" s="34">
        <v>22.8419901034483</v>
      </c>
      <c r="J4" s="36">
        <v>8.5072233793103393</v>
      </c>
      <c r="K4" s="36">
        <v>1.2654523103448301</v>
      </c>
      <c r="L4" s="40">
        <f t="shared" ref="L4:L52" si="0">$J$2-J4</f>
        <v>0.85892448275862066</v>
      </c>
      <c r="M4" s="40">
        <v>30.2128148275862</v>
      </c>
      <c r="N4" s="36">
        <f>M13</f>
        <v>34.678411965517299</v>
      </c>
      <c r="O4" s="36" t="s">
        <v>72</v>
      </c>
      <c r="P4" s="39">
        <f>K13</f>
        <v>1.3981819655172401</v>
      </c>
      <c r="Q4" s="40">
        <f>K14</f>
        <v>1.48740762068965</v>
      </c>
      <c r="R4" s="41">
        <f>K15</f>
        <v>1.8795794137930999</v>
      </c>
      <c r="S4" s="42">
        <f>K16</f>
        <v>2.2599186896551702</v>
      </c>
      <c r="T4" s="43">
        <f>K17</f>
        <v>2.59363820689655</v>
      </c>
      <c r="U4" s="36" t="s">
        <v>67</v>
      </c>
      <c r="V4" s="39">
        <f>L13</f>
        <v>0.9292688965517204</v>
      </c>
      <c r="W4" s="40">
        <f>L14</f>
        <v>1.0108579310344794</v>
      </c>
      <c r="X4" s="44">
        <f>L15</f>
        <v>1.1121304827586194</v>
      </c>
      <c r="Y4" s="42">
        <f>L16</f>
        <v>1.3280493448275799</v>
      </c>
      <c r="Z4" s="43">
        <f>L17</f>
        <v>1.45233875862069</v>
      </c>
      <c r="AA4" s="34">
        <v>-0.43439279310344803</v>
      </c>
      <c r="AB4" s="34">
        <v>20.544745034482801</v>
      </c>
      <c r="AC4" s="34">
        <v>-17.621014758620699</v>
      </c>
      <c r="AD4" s="34">
        <v>26.107720241379301</v>
      </c>
      <c r="AE4" s="34">
        <v>5.7139029310344798</v>
      </c>
      <c r="AF4" s="34">
        <v>25.277855275862098</v>
      </c>
      <c r="AG4" s="34">
        <v>25.364906206896499</v>
      </c>
      <c r="AH4" s="34">
        <v>0.51032034482758604</v>
      </c>
      <c r="AI4" s="34">
        <v>25.246454965517199</v>
      </c>
      <c r="AJ4" s="34">
        <v>25.240915137931001</v>
      </c>
      <c r="AK4" s="34">
        <v>0.30168634482758599</v>
      </c>
      <c r="AL4" s="34">
        <v>25.257339655172402</v>
      </c>
      <c r="AM4" s="34">
        <v>26.256788172413799</v>
      </c>
      <c r="AN4" s="34">
        <v>140.441491965517</v>
      </c>
      <c r="AO4" s="34">
        <v>140.539120827586</v>
      </c>
      <c r="AP4" s="34">
        <v>25.525691793103402</v>
      </c>
      <c r="AQ4" s="34">
        <v>25.484735000000001</v>
      </c>
      <c r="AR4" s="34">
        <v>5.2213974428575699E-2</v>
      </c>
      <c r="AS4" s="34">
        <v>9.3564470497995503E-3</v>
      </c>
      <c r="AT4" s="34">
        <v>1.69271774856961E-2</v>
      </c>
      <c r="AU4" s="34">
        <v>8.2693871451908901E-3</v>
      </c>
      <c r="AV4" s="34">
        <v>7.9083802627746402E-3</v>
      </c>
      <c r="AW4" s="34">
        <v>1.26868930827456E-2</v>
      </c>
      <c r="AX4" s="34">
        <v>0.64244106660226097</v>
      </c>
      <c r="AY4" s="34">
        <v>2.4055284441447802E-2</v>
      </c>
      <c r="AZ4" s="34">
        <v>6.8979506409026499</v>
      </c>
      <c r="BA4" s="35">
        <v>4</v>
      </c>
      <c r="BB4" s="35">
        <v>179</v>
      </c>
      <c r="BC4" s="45">
        <v>42685.822222222225</v>
      </c>
    </row>
    <row r="5" spans="1:55" x14ac:dyDescent="0.2">
      <c r="A5" s="33">
        <v>149.990555</v>
      </c>
      <c r="B5" s="34">
        <v>5.9639499999999996</v>
      </c>
      <c r="C5" s="34">
        <v>8.0809588965517207</v>
      </c>
      <c r="D5" s="34">
        <f t="shared" ref="D5:D6" si="1">$B$3-B5</f>
        <v>3.3769730000000004</v>
      </c>
      <c r="E5" s="46">
        <v>6</v>
      </c>
      <c r="F5" s="46">
        <f>E5*E4+F4</f>
        <v>2.497069280645714</v>
      </c>
      <c r="G5" s="33">
        <v>150.00048710344799</v>
      </c>
      <c r="H5" s="35">
        <v>300</v>
      </c>
      <c r="I5" s="34">
        <v>9.8133217241379302</v>
      </c>
      <c r="J5" s="36">
        <v>8.4272316206896605</v>
      </c>
      <c r="K5" s="36">
        <v>1.58102824137931</v>
      </c>
      <c r="L5" s="44">
        <f t="shared" ref="L5" si="2">L10</f>
        <v>0.93276734482757995</v>
      </c>
      <c r="M5" s="44">
        <v>30.197328172413801</v>
      </c>
      <c r="N5" s="36">
        <f>M22</f>
        <v>34.887736172413803</v>
      </c>
      <c r="P5" s="39">
        <f>K22</f>
        <v>1.4296487241379301</v>
      </c>
      <c r="Q5" s="40">
        <f>K21</f>
        <v>1.479643</v>
      </c>
      <c r="R5" s="44">
        <f>K20</f>
        <v>1.87737337931034</v>
      </c>
      <c r="S5" s="47">
        <f>K19</f>
        <v>2.27805496551724</v>
      </c>
      <c r="T5" s="43">
        <f>K18</f>
        <v>2.5897197931034501</v>
      </c>
      <c r="V5" s="39">
        <f>L22</f>
        <v>0.95629872413793038</v>
      </c>
      <c r="W5" s="40">
        <f>L21</f>
        <v>1.0156961724137901</v>
      </c>
      <c r="X5" s="44">
        <f>L20</f>
        <v>1.1388132413792995</v>
      </c>
      <c r="Y5" s="42">
        <f>L19</f>
        <v>1.3405854482758492</v>
      </c>
      <c r="Z5" s="43">
        <f>L18</f>
        <v>1.4493953793103396</v>
      </c>
      <c r="AA5" s="34">
        <v>6.8549275862069006E-2</v>
      </c>
      <c r="AB5" s="34">
        <v>19.158154172413798</v>
      </c>
      <c r="AC5" s="34">
        <v>-15.5947489310345</v>
      </c>
      <c r="AD5" s="34">
        <v>26.112202068965502</v>
      </c>
      <c r="AE5" s="34">
        <v>5.6659622758620696</v>
      </c>
      <c r="AF5" s="34">
        <v>25.274046172413801</v>
      </c>
      <c r="AG5" s="34">
        <v>25.365324068965499</v>
      </c>
      <c r="AH5" s="34">
        <v>0.49789893103448302</v>
      </c>
      <c r="AI5" s="34">
        <v>25.2415391034483</v>
      </c>
      <c r="AJ5" s="34">
        <v>25.250996655172401</v>
      </c>
      <c r="AK5" s="34">
        <v>0.30196393103448299</v>
      </c>
      <c r="AL5" s="34">
        <v>25.2598409310345</v>
      </c>
      <c r="AM5" s="34">
        <v>26.1923522413793</v>
      </c>
      <c r="AN5" s="34">
        <v>140.44978393103401</v>
      </c>
      <c r="AO5" s="34">
        <v>140.54140451724101</v>
      </c>
      <c r="AP5" s="34">
        <v>25.527617310344802</v>
      </c>
      <c r="AQ5" s="34">
        <v>25.4812320689655</v>
      </c>
      <c r="AR5" s="34">
        <v>5.1427296245919699E-2</v>
      </c>
      <c r="AS5" s="34">
        <v>8.8760584011034708E-3</v>
      </c>
      <c r="AT5" s="34">
        <v>1.5782955648079602E-2</v>
      </c>
      <c r="AU5" s="34">
        <v>7.52596004921383E-3</v>
      </c>
      <c r="AV5" s="34">
        <v>9.1019837169045992E-3</v>
      </c>
      <c r="AW5" s="34">
        <v>6.4076691849328293E-2</v>
      </c>
      <c r="AX5" s="34">
        <v>40.535262445590199</v>
      </c>
      <c r="AY5" s="34">
        <v>2.3248869331489602E-2</v>
      </c>
      <c r="AZ5" s="34">
        <v>7.3298899410356704</v>
      </c>
      <c r="BA5" s="35">
        <v>5</v>
      </c>
      <c r="BB5" s="35">
        <v>40</v>
      </c>
      <c r="BC5" s="45">
        <v>42685.841909722221</v>
      </c>
    </row>
    <row r="6" spans="1:55" x14ac:dyDescent="0.2">
      <c r="A6" s="33">
        <v>150.00479100000001</v>
      </c>
      <c r="B6" s="34">
        <v>4.0992949999999997</v>
      </c>
      <c r="C6" s="34">
        <v>12.7087981724138</v>
      </c>
      <c r="D6" s="34">
        <f t="shared" si="1"/>
        <v>5.2416280000000004</v>
      </c>
      <c r="G6" s="33">
        <v>150.00076775862101</v>
      </c>
      <c r="H6" s="35">
        <v>150</v>
      </c>
      <c r="I6" s="34">
        <v>23.282108586206899</v>
      </c>
      <c r="J6" s="36">
        <v>8.2624747241379293</v>
      </c>
      <c r="K6" s="36">
        <v>1.9129657931034501</v>
      </c>
      <c r="L6" s="48">
        <f t="shared" si="0"/>
        <v>1.1036731379310307</v>
      </c>
      <c r="M6" s="48">
        <v>30.211373551724101</v>
      </c>
      <c r="N6" s="36">
        <f>M23</f>
        <v>39.896581379310298</v>
      </c>
      <c r="O6" s="36" t="s">
        <v>73</v>
      </c>
      <c r="P6" s="39">
        <f>K23</f>
        <v>1.5825377241379299</v>
      </c>
      <c r="Q6" s="40">
        <f>K24</f>
        <v>1.69951396551724</v>
      </c>
      <c r="R6" s="44">
        <f>K25</f>
        <v>2.16678324137931</v>
      </c>
      <c r="S6" s="42">
        <f>K26</f>
        <v>2.62621062068966</v>
      </c>
      <c r="T6" s="43">
        <f>K27</f>
        <v>2.9970760689655198</v>
      </c>
      <c r="U6" s="36" t="s">
        <v>68</v>
      </c>
      <c r="V6" s="39">
        <f>L23</f>
        <v>1.08762210344827</v>
      </c>
      <c r="W6" s="40">
        <f>L24</f>
        <v>1.1845904482758591</v>
      </c>
      <c r="X6" s="44">
        <f>L25</f>
        <v>1.2975706206896493</v>
      </c>
      <c r="Y6" s="42">
        <f>L26</f>
        <v>1.52992699999999</v>
      </c>
      <c r="Z6" s="43">
        <f>L27</f>
        <v>1.6588233448275798</v>
      </c>
      <c r="AA6" s="34">
        <v>8.8462344827586206E-2</v>
      </c>
      <c r="AB6" s="34">
        <v>18.564317862069</v>
      </c>
      <c r="AC6" s="34">
        <v>-15.368072344827601</v>
      </c>
      <c r="AD6" s="34">
        <v>26.094531862069001</v>
      </c>
      <c r="AE6" s="34">
        <v>5.8187989655172396</v>
      </c>
      <c r="AF6" s="34">
        <v>25.270307655172399</v>
      </c>
      <c r="AG6" s="34">
        <v>25.3630667931034</v>
      </c>
      <c r="AH6" s="34">
        <v>0.49509920689655201</v>
      </c>
      <c r="AI6" s="34">
        <v>25.2397104827586</v>
      </c>
      <c r="AJ6" s="34">
        <v>25.249857172413801</v>
      </c>
      <c r="AK6" s="34">
        <v>0.302058931034483</v>
      </c>
      <c r="AL6" s="34">
        <v>25.2549357931034</v>
      </c>
      <c r="AM6" s="34">
        <v>26.1585010344828</v>
      </c>
      <c r="AN6" s="34">
        <v>140.444965827586</v>
      </c>
      <c r="AO6" s="34">
        <v>140.541699034483</v>
      </c>
      <c r="AP6" s="34">
        <v>25.521984551724099</v>
      </c>
      <c r="AQ6" s="34">
        <v>25.474092586206901</v>
      </c>
      <c r="AR6" s="34">
        <v>3.3353050281489598E-2</v>
      </c>
      <c r="AS6" s="34">
        <v>8.7430048103602706E-3</v>
      </c>
      <c r="AT6" s="34">
        <v>1.4750199981512901E-2</v>
      </c>
      <c r="AU6" s="34">
        <v>7.4670972087366302E-3</v>
      </c>
      <c r="AV6" s="34">
        <v>6.62223654046334E-3</v>
      </c>
      <c r="AW6" s="34">
        <v>3.1841132560591699E-2</v>
      </c>
      <c r="AX6" s="34">
        <v>2.9350868755383002</v>
      </c>
      <c r="AY6" s="34">
        <v>3.7547234877919201E-2</v>
      </c>
      <c r="AZ6" s="34">
        <v>6.5170365132330499</v>
      </c>
      <c r="BA6" s="35">
        <v>6</v>
      </c>
      <c r="BB6" s="35">
        <v>178</v>
      </c>
      <c r="BC6" s="45">
        <v>42685.863900462966</v>
      </c>
    </row>
    <row r="7" spans="1:55" x14ac:dyDescent="0.2">
      <c r="A7" s="33">
        <v>149.99766500000001</v>
      </c>
      <c r="B7" s="34">
        <v>9.3409230000000001</v>
      </c>
      <c r="C7" s="34">
        <v>6.2455172413793103E-4</v>
      </c>
      <c r="G7" s="33">
        <v>149.999836931034</v>
      </c>
      <c r="H7" s="35">
        <v>100</v>
      </c>
      <c r="I7" s="34">
        <v>41.750156724137902</v>
      </c>
      <c r="J7" s="36">
        <v>8.1447774137931006</v>
      </c>
      <c r="K7" s="36">
        <v>2.1937825862069</v>
      </c>
      <c r="L7" s="43">
        <f t="shared" si="0"/>
        <v>1.2213704482758594</v>
      </c>
      <c r="M7" s="43">
        <v>30.225464068965501</v>
      </c>
      <c r="N7" s="36">
        <f>M32</f>
        <v>40.07253</v>
      </c>
      <c r="P7" s="39">
        <f>K32</f>
        <v>1.59104848275862</v>
      </c>
      <c r="Q7" s="40">
        <f>K31</f>
        <v>1.7163788620689699</v>
      </c>
      <c r="R7" s="44">
        <f>K30</f>
        <v>2.1637524827586199</v>
      </c>
      <c r="S7" s="42">
        <f>K29</f>
        <v>2.6308457586206901</v>
      </c>
      <c r="T7" s="43">
        <f>K28</f>
        <v>2.9954128275862102</v>
      </c>
      <c r="V7" s="39">
        <f>L32</f>
        <v>1.1005318275862006</v>
      </c>
      <c r="W7" s="40">
        <f>L31</f>
        <v>1.1934178620689604</v>
      </c>
      <c r="X7" s="44">
        <f>L30</f>
        <v>1.3107439999999997</v>
      </c>
      <c r="Y7" s="42">
        <f>L29</f>
        <v>1.5515030344827503</v>
      </c>
      <c r="Z7" s="43">
        <f>L28</f>
        <v>1.6686048965517202</v>
      </c>
      <c r="AA7" s="34">
        <v>0.52472786206896505</v>
      </c>
      <c r="AB7" s="34">
        <v>17.7190577586207</v>
      </c>
      <c r="AC7" s="34">
        <v>-16.7206910689655</v>
      </c>
      <c r="AD7" s="34">
        <v>26.054247103448301</v>
      </c>
      <c r="AE7" s="34">
        <v>5.80055986206896</v>
      </c>
      <c r="AF7" s="34">
        <v>25.273085931034501</v>
      </c>
      <c r="AG7" s="34">
        <v>25.3631426551724</v>
      </c>
      <c r="AH7" s="34">
        <v>0.49615503448275899</v>
      </c>
      <c r="AI7" s="34">
        <v>25.234838068965502</v>
      </c>
      <c r="AJ7" s="34">
        <v>25.257599931034498</v>
      </c>
      <c r="AK7" s="34">
        <v>0.30142327586206902</v>
      </c>
      <c r="AL7" s="34">
        <v>25.2570357241379</v>
      </c>
      <c r="AM7" s="34">
        <v>26.122066965517199</v>
      </c>
      <c r="AN7" s="34">
        <v>140.45603044827601</v>
      </c>
      <c r="AO7" s="34">
        <v>140.55390448275901</v>
      </c>
      <c r="AP7" s="34">
        <v>25.519495862069</v>
      </c>
      <c r="AQ7" s="34">
        <v>25.475693</v>
      </c>
      <c r="AR7" s="34">
        <v>3.5678849576329198E-2</v>
      </c>
      <c r="AS7" s="34">
        <v>9.3161180933394195E-3</v>
      </c>
      <c r="AT7" s="34">
        <v>1.06926878548516E-2</v>
      </c>
      <c r="AU7" s="34">
        <v>5.77756412451777E-3</v>
      </c>
      <c r="AV7" s="34">
        <v>5.7568775024741999E-3</v>
      </c>
      <c r="AW7" s="34">
        <v>2.21375070672119E-2</v>
      </c>
      <c r="AX7" s="34">
        <v>1.3389413424249199</v>
      </c>
      <c r="AY7" s="34">
        <v>2.9280775888289201E-2</v>
      </c>
      <c r="AZ7" s="34">
        <v>6.7319209557891</v>
      </c>
      <c r="BA7" s="35">
        <v>7</v>
      </c>
      <c r="BB7" s="35">
        <v>179</v>
      </c>
      <c r="BC7" s="45">
        <v>42685.884745370371</v>
      </c>
    </row>
    <row r="8" spans="1:55" x14ac:dyDescent="0.2">
      <c r="A8" s="33">
        <v>199.99108899999999</v>
      </c>
      <c r="B8" s="34">
        <v>14.025439</v>
      </c>
      <c r="C8" s="34">
        <v>5.7831034482758604E-4</v>
      </c>
      <c r="G8" s="33">
        <v>149.999048655172</v>
      </c>
      <c r="H8" s="35">
        <v>100</v>
      </c>
      <c r="I8" s="34">
        <v>41.718616758620698</v>
      </c>
      <c r="J8" s="36">
        <v>8.1524023103448293</v>
      </c>
      <c r="K8" s="36">
        <v>2.19222975862069</v>
      </c>
      <c r="L8" s="43">
        <f t="shared" si="0"/>
        <v>1.2137455517241307</v>
      </c>
      <c r="M8" s="43">
        <v>30.234308931034501</v>
      </c>
      <c r="N8" s="36">
        <f>M33</f>
        <v>45.104359931034502</v>
      </c>
      <c r="O8" s="36" t="s">
        <v>74</v>
      </c>
      <c r="P8" s="39">
        <f>K33</f>
        <v>1.8159129310344799</v>
      </c>
      <c r="Q8" s="40">
        <f>K34</f>
        <v>1.9218646551724099</v>
      </c>
      <c r="R8" s="44">
        <f>K35</f>
        <v>2.4529911379310301</v>
      </c>
      <c r="S8" s="42">
        <f>K36</f>
        <v>2.97850231034483</v>
      </c>
      <c r="T8" s="43">
        <f>K37</f>
        <v>3.4217465172413801</v>
      </c>
      <c r="U8" s="36" t="s">
        <v>69</v>
      </c>
      <c r="V8" s="39">
        <f>L33</f>
        <v>1.2362296896551701</v>
      </c>
      <c r="W8" s="40">
        <f>L34</f>
        <v>1.3427107931034392</v>
      </c>
      <c r="X8" s="44">
        <f>L35</f>
        <v>1.49088510344827</v>
      </c>
      <c r="Y8" s="42">
        <f>L36</f>
        <v>1.7380898620689598</v>
      </c>
      <c r="Z8" s="43">
        <f>L37</f>
        <v>1.9213471034482703</v>
      </c>
      <c r="AA8" s="34">
        <v>0.39556113793103398</v>
      </c>
      <c r="AB8" s="34">
        <v>17.760403034482799</v>
      </c>
      <c r="AC8" s="34">
        <v>-17.134841896551698</v>
      </c>
      <c r="AD8" s="34">
        <v>26.0147926206897</v>
      </c>
      <c r="AE8" s="34">
        <v>5.7582584827586203</v>
      </c>
      <c r="AF8" s="34">
        <v>25.272304517241398</v>
      </c>
      <c r="AG8" s="34">
        <v>25.360586931034501</v>
      </c>
      <c r="AH8" s="34">
        <v>0.49665262068965499</v>
      </c>
      <c r="AI8" s="34">
        <v>25.237643275862101</v>
      </c>
      <c r="AJ8" s="34">
        <v>25.256764379310301</v>
      </c>
      <c r="AK8" s="34">
        <v>0.30182582758620702</v>
      </c>
      <c r="AL8" s="34">
        <v>25.254268413793099</v>
      </c>
      <c r="AM8" s="34">
        <v>26.120107517241401</v>
      </c>
      <c r="AN8" s="34">
        <v>140.45774541379299</v>
      </c>
      <c r="AO8" s="34">
        <v>140.55356568965499</v>
      </c>
      <c r="AP8" s="34">
        <v>25.519284896551699</v>
      </c>
      <c r="AQ8" s="34">
        <v>25.477492999999999</v>
      </c>
      <c r="AR8" s="34">
        <v>3.39038685095348E-2</v>
      </c>
      <c r="AS8" s="34">
        <v>9.3301855537120098E-3</v>
      </c>
      <c r="AT8" s="34">
        <v>1.1977524809372799E-2</v>
      </c>
      <c r="AU8" s="34">
        <v>6.0454458158038299E-3</v>
      </c>
      <c r="AV8" s="34">
        <v>5.80909663937437E-3</v>
      </c>
      <c r="AW8" s="34">
        <v>1.27582826709298E-4</v>
      </c>
      <c r="AX8" s="34">
        <v>1.25058208649821</v>
      </c>
      <c r="AY8" s="34">
        <v>2.3555543085578199E-2</v>
      </c>
      <c r="AZ8" s="34">
        <v>6.5101489269772399</v>
      </c>
      <c r="BA8" s="35">
        <v>8</v>
      </c>
      <c r="BB8" s="35">
        <v>179</v>
      </c>
      <c r="BC8" s="45">
        <v>42685.905578703707</v>
      </c>
    </row>
    <row r="9" spans="1:55" x14ac:dyDescent="0.2">
      <c r="A9" s="33">
        <v>200.00372300000001</v>
      </c>
      <c r="B9" s="34">
        <v>12.266482999999999</v>
      </c>
      <c r="C9" s="34">
        <v>3.7284570000000001</v>
      </c>
      <c r="D9" s="34">
        <f>$B$8-B9</f>
        <v>1.7589560000000013</v>
      </c>
      <c r="E9" s="34">
        <f>INDEX(LINEST(D9:D11,C9:C11^{1}),1)</f>
        <v>0.43818027502221951</v>
      </c>
      <c r="F9" s="34">
        <f>INDEX(LINEST(D9:D11,C9:C11^{1}),2)</f>
        <v>0.14616957064710911</v>
      </c>
      <c r="G9" s="33">
        <v>150.000166896552</v>
      </c>
      <c r="H9" s="35">
        <v>150</v>
      </c>
      <c r="I9" s="34">
        <v>23.4481010344828</v>
      </c>
      <c r="J9" s="36">
        <v>8.2700892413793099</v>
      </c>
      <c r="K9" s="36">
        <v>1.91518320689655</v>
      </c>
      <c r="L9" s="48">
        <f t="shared" si="0"/>
        <v>1.0960586206896501</v>
      </c>
      <c r="M9" s="48">
        <v>30.095838620689701</v>
      </c>
      <c r="N9" s="36">
        <f>M42</f>
        <v>45.271345034482799</v>
      </c>
      <c r="P9" s="39">
        <f>K42</f>
        <v>1.80718751724138</v>
      </c>
      <c r="Q9" s="40">
        <f>K41</f>
        <v>1.91967375862069</v>
      </c>
      <c r="R9" s="44">
        <f>K40</f>
        <v>2.4642783448275898</v>
      </c>
      <c r="S9" s="47">
        <f>K39</f>
        <v>2.9821877931034502</v>
      </c>
      <c r="T9" s="43">
        <f>K38</f>
        <v>3.4023648620689699</v>
      </c>
      <c r="V9" s="39">
        <f>L42</f>
        <v>1.2476079310344694</v>
      </c>
      <c r="W9" s="40">
        <f>L41</f>
        <v>1.3541366551724092</v>
      </c>
      <c r="X9" s="44">
        <f>L40</f>
        <v>1.5051030344827501</v>
      </c>
      <c r="Y9" s="42">
        <f>L39</f>
        <v>1.7470016206896499</v>
      </c>
      <c r="Z9" s="43">
        <f>L38</f>
        <v>1.9102109655172397</v>
      </c>
      <c r="AA9" s="34">
        <v>0.19287806896551701</v>
      </c>
      <c r="AB9" s="34">
        <v>18.5858957931035</v>
      </c>
      <c r="AC9" s="34">
        <v>-10.544783068965501</v>
      </c>
      <c r="AD9" s="34">
        <v>25.949705000000002</v>
      </c>
      <c r="AE9" s="34">
        <v>5.8162468965517196</v>
      </c>
      <c r="AF9" s="34">
        <v>25.261523</v>
      </c>
      <c r="AG9" s="34">
        <v>25.3660782068965</v>
      </c>
      <c r="AH9" s="34">
        <v>0.49558706896551702</v>
      </c>
      <c r="AI9" s="34">
        <v>25.2296562068965</v>
      </c>
      <c r="AJ9" s="34">
        <v>25.242163137931001</v>
      </c>
      <c r="AK9" s="34">
        <v>0.301556827586207</v>
      </c>
      <c r="AL9" s="34">
        <v>25.2451364827586</v>
      </c>
      <c r="AM9" s="34">
        <v>26.150924344827601</v>
      </c>
      <c r="AN9" s="34">
        <v>140.46023348275901</v>
      </c>
      <c r="AO9" s="34">
        <v>140.559681862069</v>
      </c>
      <c r="AP9" s="34">
        <v>25.515605103448301</v>
      </c>
      <c r="AQ9" s="34">
        <v>25.471409103448298</v>
      </c>
      <c r="AR9" s="34">
        <v>2.8838744641522002E-2</v>
      </c>
      <c r="AS9" s="34">
        <v>7.4970763741048002E-3</v>
      </c>
      <c r="AT9" s="34">
        <v>1.3190000274809001E-2</v>
      </c>
      <c r="AU9" s="34">
        <v>6.8748854484305798E-3</v>
      </c>
      <c r="AV9" s="34">
        <v>6.1211291561474798E-3</v>
      </c>
      <c r="AW9" s="34">
        <v>2.22513982703661E-2</v>
      </c>
      <c r="AX9" s="34">
        <v>5.3482893804538403</v>
      </c>
      <c r="AY9" s="34">
        <v>2.81859214637507E-2</v>
      </c>
      <c r="AZ9" s="34">
        <v>7.2769006653288297</v>
      </c>
      <c r="BA9" s="35">
        <v>9</v>
      </c>
      <c r="BB9" s="35">
        <v>179</v>
      </c>
      <c r="BC9" s="45">
        <v>42685.926423611112</v>
      </c>
    </row>
    <row r="10" spans="1:55" x14ac:dyDescent="0.2">
      <c r="A10" s="33">
        <v>200.005325</v>
      </c>
      <c r="B10" s="34">
        <v>10.591348999999999</v>
      </c>
      <c r="C10" s="34">
        <v>7.4190313103448302</v>
      </c>
      <c r="D10" s="34">
        <f t="shared" ref="D10:D11" si="3">$B$8-B10</f>
        <v>3.4340900000000012</v>
      </c>
      <c r="G10" s="33">
        <v>150.00032786206901</v>
      </c>
      <c r="H10" s="35">
        <v>300</v>
      </c>
      <c r="I10" s="34">
        <v>23.417449275862101</v>
      </c>
      <c r="J10" s="36">
        <v>8.43338051724138</v>
      </c>
      <c r="K10" s="36">
        <v>1.4900567241379301</v>
      </c>
      <c r="L10" s="44">
        <f t="shared" si="0"/>
        <v>0.93276734482757995</v>
      </c>
      <c r="M10" s="44">
        <v>29.8434066896552</v>
      </c>
      <c r="N10" s="36">
        <f>M43</f>
        <v>50.3295936206897</v>
      </c>
      <c r="O10" s="36" t="s">
        <v>75</v>
      </c>
      <c r="P10" s="39">
        <f>K43</f>
        <v>2.0059770000000001</v>
      </c>
      <c r="Q10" s="40">
        <f>K44</f>
        <v>2.13764455172414</v>
      </c>
      <c r="R10" s="41">
        <f>K45</f>
        <v>2.7628389655172398</v>
      </c>
      <c r="S10" s="42">
        <f>K46</f>
        <v>3.3259765172413802</v>
      </c>
      <c r="T10" s="43">
        <f>K47</f>
        <v>3.8055507241379298</v>
      </c>
      <c r="U10" s="36" t="s">
        <v>70</v>
      </c>
      <c r="V10" s="39">
        <f>L43</f>
        <v>1.3940726551724101</v>
      </c>
      <c r="W10" s="40">
        <f>L44</f>
        <v>1.5078441034482699</v>
      </c>
      <c r="X10" s="44">
        <f>L45</f>
        <v>1.6899932413793</v>
      </c>
      <c r="Y10" s="42">
        <f>L46</f>
        <v>1.9560023448275796</v>
      </c>
      <c r="Z10" s="43">
        <f>L47</f>
        <v>2.1487804827586201</v>
      </c>
      <c r="AA10" s="34">
        <v>-0.30976358620689598</v>
      </c>
      <c r="AB10" s="34">
        <v>20.0229630344828</v>
      </c>
      <c r="AC10" s="34">
        <v>-15.9851811034483</v>
      </c>
      <c r="AD10" s="34">
        <v>25.894914689655199</v>
      </c>
      <c r="AE10" s="34">
        <v>5.7599086551724099</v>
      </c>
      <c r="AF10" s="34">
        <v>25.266314137931001</v>
      </c>
      <c r="AG10" s="34">
        <v>25.356870000000001</v>
      </c>
      <c r="AH10" s="34">
        <v>0.496629931034483</v>
      </c>
      <c r="AI10" s="34">
        <v>25.229417482758599</v>
      </c>
      <c r="AJ10" s="34">
        <v>25.227339517241401</v>
      </c>
      <c r="AK10" s="34">
        <v>0.30159237931034499</v>
      </c>
      <c r="AL10" s="34">
        <v>25.2473883103448</v>
      </c>
      <c r="AM10" s="34">
        <v>26.222024586206899</v>
      </c>
      <c r="AN10" s="34">
        <v>140.46157724137899</v>
      </c>
      <c r="AO10" s="34">
        <v>140.56195179310299</v>
      </c>
      <c r="AP10" s="34">
        <v>25.5146312068965</v>
      </c>
      <c r="AQ10" s="34">
        <v>25.469258931034499</v>
      </c>
      <c r="AR10" s="34">
        <v>3.9870865831867802E-2</v>
      </c>
      <c r="AS10" s="34">
        <v>1.00250096087698E-2</v>
      </c>
      <c r="AT10" s="34">
        <v>1.17876061009603E-2</v>
      </c>
      <c r="AU10" s="34">
        <v>5.88418583436496E-3</v>
      </c>
      <c r="AV10" s="34">
        <v>5.91491223087232E-3</v>
      </c>
      <c r="AW10" s="34">
        <v>1.09611654252731E-2</v>
      </c>
      <c r="AX10" s="34">
        <v>0.61463458677468596</v>
      </c>
      <c r="AY10" s="34">
        <v>2.8679244321954799E-2</v>
      </c>
      <c r="AZ10" s="34">
        <v>6.8024546731809199</v>
      </c>
      <c r="BA10" s="35">
        <v>10</v>
      </c>
      <c r="BB10" s="35">
        <v>179</v>
      </c>
      <c r="BC10" s="45">
        <v>42685.947256944448</v>
      </c>
    </row>
    <row r="11" spans="1:55" x14ac:dyDescent="0.2">
      <c r="A11" s="37">
        <v>199.99125699999999</v>
      </c>
      <c r="B11" s="36">
        <v>8.5398739999999993</v>
      </c>
      <c r="C11" s="36">
        <v>12.222122034482799</v>
      </c>
      <c r="D11" s="36">
        <f t="shared" si="3"/>
        <v>5.4855650000000011</v>
      </c>
      <c r="E11" s="36"/>
      <c r="F11" s="36"/>
      <c r="G11" s="33">
        <v>149.999578551724</v>
      </c>
      <c r="H11" s="35">
        <v>500</v>
      </c>
      <c r="I11" s="34">
        <v>23.654804275862102</v>
      </c>
      <c r="J11" s="36">
        <v>8.50966427586207</v>
      </c>
      <c r="K11" s="36">
        <v>1.2572350344827601</v>
      </c>
      <c r="L11" s="40">
        <f t="shared" si="0"/>
        <v>0.85648358620689002</v>
      </c>
      <c r="M11" s="40">
        <v>29.684869896551699</v>
      </c>
      <c r="N11" s="36">
        <f>M52</f>
        <v>49.540850413793102</v>
      </c>
      <c r="P11" s="39">
        <f>K52</f>
        <v>2.0270704137930999</v>
      </c>
      <c r="Q11" s="40">
        <f>K51</f>
        <v>2.1473310344827601</v>
      </c>
      <c r="R11" s="44">
        <f>K50</f>
        <v>2.7593312068965501</v>
      </c>
      <c r="S11" s="42">
        <f>K49</f>
        <v>3.3327958620689699</v>
      </c>
      <c r="T11" s="43">
        <f>K48</f>
        <v>3.8144705862068999</v>
      </c>
      <c r="U11" s="36">
        <f>P11*E4+F4</f>
        <v>0.86488861686211704</v>
      </c>
      <c r="V11" s="39">
        <f>L52</f>
        <v>1.3676853448275796</v>
      </c>
      <c r="W11" s="40">
        <f>L51</f>
        <v>1.4578640344827498</v>
      </c>
      <c r="X11" s="44">
        <f>L50</f>
        <v>1.6711858965517203</v>
      </c>
      <c r="Y11" s="42">
        <f>L49</f>
        <v>1.9621726551724104</v>
      </c>
      <c r="Z11" s="43">
        <f>L48</f>
        <v>2.1634450344827503</v>
      </c>
      <c r="AA11" s="34">
        <v>-0.69845175862068998</v>
      </c>
      <c r="AB11" s="34">
        <v>20.511376827586201</v>
      </c>
      <c r="AC11" s="34">
        <v>-17.2286373793103</v>
      </c>
      <c r="AD11" s="34">
        <v>25.845115068965502</v>
      </c>
      <c r="AE11" s="34">
        <v>5.7358483448275903</v>
      </c>
      <c r="AF11" s="34">
        <v>25.266482413793099</v>
      </c>
      <c r="AG11" s="34">
        <v>25.356229758620699</v>
      </c>
      <c r="AH11" s="34">
        <v>0.51278903448275903</v>
      </c>
      <c r="AI11" s="34">
        <v>25.236123965517201</v>
      </c>
      <c r="AJ11" s="34">
        <v>25.224317172413802</v>
      </c>
      <c r="AK11" s="34">
        <v>0.30182958620689698</v>
      </c>
      <c r="AL11" s="34">
        <v>25.246373620689599</v>
      </c>
      <c r="AM11" s="34">
        <v>26.244114827586198</v>
      </c>
      <c r="AN11" s="34">
        <v>140.46288372413801</v>
      </c>
      <c r="AO11" s="34">
        <v>140.560261206897</v>
      </c>
      <c r="AP11" s="34">
        <v>25.518645517241399</v>
      </c>
      <c r="AQ11" s="34">
        <v>25.4757837931034</v>
      </c>
      <c r="AR11" s="34">
        <v>3.0998072316929599E-2</v>
      </c>
      <c r="AS11" s="34">
        <v>7.8065426738284302E-3</v>
      </c>
      <c r="AT11" s="34">
        <v>1.6102817555569499E-2</v>
      </c>
      <c r="AU11" s="34">
        <v>5.9366614208506297E-3</v>
      </c>
      <c r="AV11" s="34">
        <v>6.0828917650904797E-3</v>
      </c>
      <c r="AW11" s="34">
        <v>5.6774756864707097E-3</v>
      </c>
      <c r="AX11" s="34">
        <v>0.66144006949122003</v>
      </c>
      <c r="AY11" s="34">
        <v>1.9575009454770202E-2</v>
      </c>
      <c r="AZ11" s="34">
        <v>7.7788046112498499</v>
      </c>
      <c r="BA11" s="35">
        <v>11</v>
      </c>
      <c r="BB11" s="35">
        <v>179</v>
      </c>
      <c r="BC11" s="45">
        <v>42685.968090277776</v>
      </c>
    </row>
    <row r="12" spans="1:55" x14ac:dyDescent="0.2">
      <c r="A12" s="37">
        <v>200.004257</v>
      </c>
      <c r="B12" s="36">
        <v>14.017798000000001</v>
      </c>
      <c r="C12" s="36">
        <v>5.5627586206896597E-4</v>
      </c>
      <c r="D12" s="36"/>
      <c r="E12" s="36"/>
      <c r="F12" s="36"/>
      <c r="G12" s="33">
        <v>150.00080862069001</v>
      </c>
      <c r="H12" s="35">
        <v>1000</v>
      </c>
      <c r="I12" s="34">
        <v>17.2341218275862</v>
      </c>
      <c r="J12" s="36">
        <v>8.5666477241379297</v>
      </c>
      <c r="K12" s="36">
        <v>1.2238808965517201</v>
      </c>
      <c r="L12" s="39">
        <f t="shared" si="0"/>
        <v>0.79950013793103025</v>
      </c>
      <c r="M12" s="39">
        <v>29.6982653793103</v>
      </c>
      <c r="P12" s="34">
        <v>12</v>
      </c>
      <c r="Q12" s="34">
        <v>9</v>
      </c>
      <c r="R12" s="34">
        <v>9</v>
      </c>
      <c r="S12" s="34">
        <v>12</v>
      </c>
      <c r="T12" s="36">
        <v>12</v>
      </c>
      <c r="V12" s="36">
        <f>P12*P18+V18</f>
        <v>9.1845584129404791</v>
      </c>
      <c r="W12" s="36">
        <f>Q12*Q18+W18</f>
        <v>6.4352328342974845</v>
      </c>
      <c r="X12" s="36">
        <f>R12*R18+X18</f>
        <v>5.4546897527510279</v>
      </c>
      <c r="Y12" s="36">
        <f>S12*S18+Y18</f>
        <v>7.1483234611549218</v>
      </c>
      <c r="Z12" s="36">
        <f>T12*T18+Z18</f>
        <v>6.8995211212306646</v>
      </c>
      <c r="AA12" s="34">
        <v>-0.52208220689655205</v>
      </c>
      <c r="AB12" s="34">
        <v>20.438096241379299</v>
      </c>
      <c r="AC12" s="34">
        <v>-15.5528413448276</v>
      </c>
      <c r="AD12" s="34">
        <v>25.849205482758599</v>
      </c>
      <c r="AE12" s="34">
        <v>5.8019444137931098</v>
      </c>
      <c r="AF12" s="34">
        <v>25.266547551724098</v>
      </c>
      <c r="AG12" s="34">
        <v>25.359691620689599</v>
      </c>
      <c r="AH12" s="34">
        <v>0.53519300000000003</v>
      </c>
      <c r="AI12" s="34">
        <v>25.232244413793101</v>
      </c>
      <c r="AJ12" s="34">
        <v>25.226547241379301</v>
      </c>
      <c r="AK12" s="34">
        <v>0.30199441379310299</v>
      </c>
      <c r="AL12" s="34">
        <v>25.249395827586198</v>
      </c>
      <c r="AM12" s="34">
        <v>26.2418081034483</v>
      </c>
      <c r="AN12" s="34">
        <v>140.457315931034</v>
      </c>
      <c r="AO12" s="34">
        <v>140.55579296551701</v>
      </c>
      <c r="AP12" s="34">
        <v>25.516575344827601</v>
      </c>
      <c r="AQ12" s="34">
        <v>25.473061103448298</v>
      </c>
      <c r="AR12" s="34">
        <v>5.49012651691188E-2</v>
      </c>
      <c r="AS12" s="34">
        <v>1.0483561385145401E-2</v>
      </c>
      <c r="AT12" s="34">
        <v>8.1269343233512398E-2</v>
      </c>
      <c r="AU12" s="34">
        <v>7.5295627407350801E-3</v>
      </c>
      <c r="AV12" s="34">
        <v>7.4170921788290498E-3</v>
      </c>
      <c r="AW12" s="34">
        <v>1.18239928595894E-2</v>
      </c>
      <c r="AX12" s="34">
        <v>0.67283425384352802</v>
      </c>
      <c r="AY12" s="34">
        <v>2.3942218215578102E-2</v>
      </c>
      <c r="AZ12" s="34">
        <v>7.2676747343438697</v>
      </c>
      <c r="BA12" s="35">
        <v>12</v>
      </c>
      <c r="BB12" s="35">
        <v>179</v>
      </c>
      <c r="BC12" s="45">
        <v>42685.988935185182</v>
      </c>
    </row>
    <row r="13" spans="1:55" x14ac:dyDescent="0.2">
      <c r="A13" s="37">
        <v>250.004166</v>
      </c>
      <c r="B13" s="36">
        <v>19.078040000000001</v>
      </c>
      <c r="C13" s="36">
        <v>4.8648275862069002E-4</v>
      </c>
      <c r="D13" s="36">
        <f>C13*E14+F14</f>
        <v>5.935128467768927E-2</v>
      </c>
      <c r="E13" s="36"/>
      <c r="F13" s="36"/>
      <c r="G13" s="33">
        <v>150.00048462069</v>
      </c>
      <c r="H13" s="35">
        <v>1000</v>
      </c>
      <c r="I13" s="34">
        <v>20.106658482758601</v>
      </c>
      <c r="J13" s="36">
        <v>8.4368789655172396</v>
      </c>
      <c r="K13" s="36">
        <v>1.3981819655172401</v>
      </c>
      <c r="L13" s="39">
        <f t="shared" si="0"/>
        <v>0.9292688965517204</v>
      </c>
      <c r="M13" s="39">
        <v>34.678411965517299</v>
      </c>
      <c r="P13" s="34">
        <v>0</v>
      </c>
      <c r="Q13" s="34">
        <v>0</v>
      </c>
      <c r="R13" s="34">
        <v>0</v>
      </c>
      <c r="S13" s="34">
        <v>0</v>
      </c>
      <c r="T13" s="36">
        <v>0</v>
      </c>
      <c r="V13" s="36">
        <f>P13*P18+V18</f>
        <v>0.17213795645600349</v>
      </c>
      <c r="W13" s="36">
        <f>Q13*Q18+W18</f>
        <v>-4.883085545403687E-2</v>
      </c>
      <c r="X13" s="36">
        <f>R13*R18+X18</f>
        <v>2.562915152634293E-3</v>
      </c>
      <c r="Y13" s="36">
        <f>S13*S18+Y18</f>
        <v>-3.4943244621522984E-2</v>
      </c>
      <c r="Z13" s="36">
        <f>T13*T18+Z18</f>
        <v>-6.0490849744067265E-2</v>
      </c>
      <c r="AA13" s="34">
        <v>-0.110472448275862</v>
      </c>
      <c r="AB13" s="34">
        <v>24.028306344827602</v>
      </c>
      <c r="AC13" s="34">
        <v>-15.105539103448301</v>
      </c>
      <c r="AD13" s="34">
        <v>25.843640620689701</v>
      </c>
      <c r="AE13" s="34">
        <v>5.7219934137930997</v>
      </c>
      <c r="AF13" s="34">
        <v>25.266107931034501</v>
      </c>
      <c r="AG13" s="34">
        <v>25.359583137931001</v>
      </c>
      <c r="AH13" s="34">
        <v>0.54190448275862102</v>
      </c>
      <c r="AI13" s="34">
        <v>25.232987793103401</v>
      </c>
      <c r="AJ13" s="34">
        <v>25.236916137931001</v>
      </c>
      <c r="AK13" s="34">
        <v>0.30141110344827599</v>
      </c>
      <c r="AL13" s="34">
        <v>25.2534002068966</v>
      </c>
      <c r="AM13" s="34">
        <v>26.4199841034483</v>
      </c>
      <c r="AN13" s="34">
        <v>140.47170286206901</v>
      </c>
      <c r="AO13" s="34">
        <v>140.56809937931001</v>
      </c>
      <c r="AP13" s="34">
        <v>25.518888103448301</v>
      </c>
      <c r="AQ13" s="34">
        <v>25.477619482758598</v>
      </c>
      <c r="AR13" s="34">
        <v>4.1420995487432201E-2</v>
      </c>
      <c r="AS13" s="34">
        <v>1.26160560849951E-2</v>
      </c>
      <c r="AT13" s="34">
        <v>0.108723572861757</v>
      </c>
      <c r="AU13" s="34">
        <v>7.1382616604712904E-3</v>
      </c>
      <c r="AV13" s="34">
        <v>7.4973315063515504E-3</v>
      </c>
      <c r="AW13" s="34">
        <v>1.3675221139706701E-2</v>
      </c>
      <c r="AX13" s="34">
        <v>0.66919545529037705</v>
      </c>
      <c r="AY13" s="34">
        <v>2.6081284362268801E-2</v>
      </c>
      <c r="AZ13" s="34">
        <v>6.3348182887473099</v>
      </c>
      <c r="BA13" s="35">
        <v>13</v>
      </c>
      <c r="BB13" s="35">
        <v>179</v>
      </c>
      <c r="BC13" s="45">
        <v>42686.009768518517</v>
      </c>
    </row>
    <row r="14" spans="1:55" x14ac:dyDescent="0.2">
      <c r="A14" s="37">
        <v>249.99970999999999</v>
      </c>
      <c r="B14" s="36">
        <v>17.402488999999999</v>
      </c>
      <c r="C14" s="36">
        <v>3.4038708965517199</v>
      </c>
      <c r="D14" s="36">
        <f>$B$13-B14</f>
        <v>1.6755510000000022</v>
      </c>
      <c r="E14" s="36">
        <f>INDEX(LINEST(D14:D16,C14:C16^{1}),1)</f>
        <v>0.47860005792078941</v>
      </c>
      <c r="F14" s="36">
        <f>INDEX(LINEST(D14:D16,C14:C16^{1}),2)</f>
        <v>5.9118454001235943E-2</v>
      </c>
      <c r="G14" s="33">
        <v>149.999473827586</v>
      </c>
      <c r="H14" s="35">
        <v>500</v>
      </c>
      <c r="I14" s="34">
        <v>27.718042620689701</v>
      </c>
      <c r="J14" s="36">
        <v>8.3552899310344806</v>
      </c>
      <c r="K14" s="36">
        <v>1.48740762068965</v>
      </c>
      <c r="L14" s="40">
        <f t="shared" si="0"/>
        <v>1.0108579310344794</v>
      </c>
      <c r="M14" s="40">
        <v>34.702273103448299</v>
      </c>
      <c r="AA14" s="34">
        <v>-0.179067482758621</v>
      </c>
      <c r="AB14" s="34">
        <v>24.2629955172414</v>
      </c>
      <c r="AC14" s="34">
        <v>-11.913839137930999</v>
      </c>
      <c r="AD14" s="34">
        <v>25.8369556551724</v>
      </c>
      <c r="AE14" s="34">
        <v>5.7611121724137897</v>
      </c>
      <c r="AF14" s="34">
        <v>25.2636988275862</v>
      </c>
      <c r="AG14" s="34">
        <v>25.3647270689655</v>
      </c>
      <c r="AH14" s="34">
        <v>0.51580455172413797</v>
      </c>
      <c r="AI14" s="34">
        <v>25.238750068965501</v>
      </c>
      <c r="AJ14" s="34">
        <v>25.241001862069002</v>
      </c>
      <c r="AK14" s="34">
        <v>0.30184751724137898</v>
      </c>
      <c r="AL14" s="34">
        <v>25.244984551724102</v>
      </c>
      <c r="AM14" s="34">
        <v>26.421031655172399</v>
      </c>
      <c r="AN14" s="34">
        <v>140.48233086206901</v>
      </c>
      <c r="AO14" s="34">
        <v>140.57765617241401</v>
      </c>
      <c r="AP14" s="34">
        <v>25.517033206896599</v>
      </c>
      <c r="AQ14" s="34">
        <v>25.477000965517199</v>
      </c>
      <c r="AR14" s="34">
        <v>2.6325382848383799E-2</v>
      </c>
      <c r="AS14" s="34">
        <v>8.6661721960279697E-3</v>
      </c>
      <c r="AT14" s="34">
        <v>1.5109193841492201E-2</v>
      </c>
      <c r="AU14" s="34">
        <v>7.7841982707487897E-3</v>
      </c>
      <c r="AV14" s="34">
        <v>5.8595533605342396E-3</v>
      </c>
      <c r="AW14" s="34">
        <v>1.27064729955478E-2</v>
      </c>
      <c r="AX14" s="34">
        <v>0.610663523755546</v>
      </c>
      <c r="AY14" s="34">
        <v>2.1361992791000602E-2</v>
      </c>
      <c r="AZ14" s="34">
        <v>6.3302986914642698</v>
      </c>
      <c r="BA14" s="35">
        <v>14</v>
      </c>
      <c r="BB14" s="35">
        <v>179</v>
      </c>
      <c r="BC14" s="45">
        <v>42686.030613425923</v>
      </c>
    </row>
    <row r="15" spans="1:55" x14ac:dyDescent="0.2">
      <c r="A15" s="37">
        <v>250.005157</v>
      </c>
      <c r="B15" s="36">
        <v>15.743403000000001</v>
      </c>
      <c r="C15" s="36">
        <v>6.79734748275862</v>
      </c>
      <c r="D15" s="36">
        <f t="shared" ref="D15:D16" si="4">$B$13-B15</f>
        <v>3.3346370000000007</v>
      </c>
      <c r="E15" s="36">
        <v>6</v>
      </c>
      <c r="F15" s="36">
        <f>E15*E14+F14</f>
        <v>2.9307188015259724</v>
      </c>
      <c r="G15" s="33">
        <v>149.998673517241</v>
      </c>
      <c r="H15" s="35">
        <v>300</v>
      </c>
      <c r="I15" s="34">
        <v>11.9021972758621</v>
      </c>
      <c r="J15" s="36">
        <v>8.2540173793103406</v>
      </c>
      <c r="K15" s="36">
        <v>1.8795794137930999</v>
      </c>
      <c r="L15" s="44">
        <f t="shared" si="0"/>
        <v>1.1121304827586194</v>
      </c>
      <c r="M15" s="44">
        <v>34.754525482758602</v>
      </c>
      <c r="AA15" s="34">
        <v>-2.26490000000001E-2</v>
      </c>
      <c r="AB15" s="34">
        <v>22.752010172413801</v>
      </c>
      <c r="AC15" s="34">
        <v>-17.1867844827586</v>
      </c>
      <c r="AD15" s="34">
        <v>25.828967689655201</v>
      </c>
      <c r="AE15" s="34">
        <v>5.7673683103448301</v>
      </c>
      <c r="AF15" s="34">
        <v>25.268793862069</v>
      </c>
      <c r="AG15" s="34">
        <v>25.356294931034501</v>
      </c>
      <c r="AH15" s="34">
        <v>0.497422275862069</v>
      </c>
      <c r="AI15" s="34">
        <v>25.2354727241379</v>
      </c>
      <c r="AJ15" s="34">
        <v>25.241289482758599</v>
      </c>
      <c r="AK15" s="34">
        <v>0.301375103448276</v>
      </c>
      <c r="AL15" s="34">
        <v>25.2466287931035</v>
      </c>
      <c r="AM15" s="34">
        <v>26.352456551724099</v>
      </c>
      <c r="AN15" s="34">
        <v>140.48089179310301</v>
      </c>
      <c r="AO15" s="34">
        <v>140.578960034483</v>
      </c>
      <c r="AP15" s="34">
        <v>25.515100758620701</v>
      </c>
      <c r="AQ15" s="34">
        <v>25.474126482758599</v>
      </c>
      <c r="AR15" s="34">
        <v>5.0001125077858199E-2</v>
      </c>
      <c r="AS15" s="34">
        <v>1.0503638675414101E-2</v>
      </c>
      <c r="AT15" s="34">
        <v>1.97872110035478E-2</v>
      </c>
      <c r="AU15" s="34">
        <v>7.3678856712458898E-3</v>
      </c>
      <c r="AV15" s="34">
        <v>7.2470701709289502E-3</v>
      </c>
      <c r="AW15" s="34">
        <v>3.9717491837726097E-2</v>
      </c>
      <c r="AX15" s="34">
        <v>4.2494838719368699</v>
      </c>
      <c r="AY15" s="34">
        <v>2.1363009132334101E-2</v>
      </c>
      <c r="AZ15" s="34">
        <v>7.5406821686948797</v>
      </c>
      <c r="BA15" s="35">
        <v>15</v>
      </c>
      <c r="BB15" s="35">
        <v>179</v>
      </c>
      <c r="BC15" s="45">
        <v>42686.051446759258</v>
      </c>
    </row>
    <row r="16" spans="1:55" x14ac:dyDescent="0.2">
      <c r="A16" s="37">
        <v>250.013901</v>
      </c>
      <c r="B16" s="36">
        <v>13.644028</v>
      </c>
      <c r="C16" s="36">
        <v>11.250606517241399</v>
      </c>
      <c r="D16" s="36">
        <f t="shared" si="4"/>
        <v>5.434012000000001</v>
      </c>
      <c r="E16" s="36"/>
      <c r="F16" s="36"/>
      <c r="G16" s="33">
        <v>149.99979593103501</v>
      </c>
      <c r="H16" s="35">
        <v>150</v>
      </c>
      <c r="I16" s="34">
        <v>28.259384586206899</v>
      </c>
      <c r="J16" s="36">
        <v>8.0380985172413801</v>
      </c>
      <c r="K16" s="36">
        <v>2.2599186896551702</v>
      </c>
      <c r="L16" s="48">
        <f t="shared" si="0"/>
        <v>1.3280493448275799</v>
      </c>
      <c r="M16" s="48">
        <v>34.774555448275898</v>
      </c>
      <c r="AA16" s="34">
        <v>0.33831541379310298</v>
      </c>
      <c r="AB16" s="34">
        <v>22.078032103448301</v>
      </c>
      <c r="AC16" s="34">
        <v>-15.5777293793104</v>
      </c>
      <c r="AD16" s="34">
        <v>25.823556413793099</v>
      </c>
      <c r="AE16" s="34">
        <v>5.7805190344827597</v>
      </c>
      <c r="AF16" s="34">
        <v>25.2645886551724</v>
      </c>
      <c r="AG16" s="34">
        <v>25.357011137931</v>
      </c>
      <c r="AH16" s="34">
        <v>0.49537362068965501</v>
      </c>
      <c r="AI16" s="34">
        <v>25.234414793103401</v>
      </c>
      <c r="AJ16" s="34">
        <v>25.251696551724098</v>
      </c>
      <c r="AK16" s="34">
        <v>0.30225748275862102</v>
      </c>
      <c r="AL16" s="34">
        <v>25.2477734827586</v>
      </c>
      <c r="AM16" s="34">
        <v>26.318327137931</v>
      </c>
      <c r="AN16" s="34">
        <v>140.48421344827599</v>
      </c>
      <c r="AO16" s="34">
        <v>140.58376275862099</v>
      </c>
      <c r="AP16" s="34">
        <v>25.518894655172399</v>
      </c>
      <c r="AQ16" s="34">
        <v>25.4741272068966</v>
      </c>
      <c r="AR16" s="34">
        <v>3.11042596001435E-2</v>
      </c>
      <c r="AS16" s="34">
        <v>9.3821415855435894E-3</v>
      </c>
      <c r="AT16" s="34">
        <v>1.4905090323821899E-2</v>
      </c>
      <c r="AU16" s="34">
        <v>5.6674382506305002E-3</v>
      </c>
      <c r="AV16" s="34">
        <v>6.8135156786511197E-3</v>
      </c>
      <c r="AW16" s="34">
        <v>3.2020390763287603E-2</v>
      </c>
      <c r="AX16" s="34">
        <v>1.91945395366875</v>
      </c>
      <c r="AY16" s="34">
        <v>3.4559425462475798E-2</v>
      </c>
      <c r="AZ16" s="34">
        <v>6.9723098613053702</v>
      </c>
      <c r="BA16" s="35">
        <v>16</v>
      </c>
      <c r="BB16" s="35">
        <v>179</v>
      </c>
      <c r="BC16" s="45">
        <v>42686.072291666664</v>
      </c>
    </row>
    <row r="17" spans="1:55" x14ac:dyDescent="0.2">
      <c r="A17" s="37">
        <v>250.00830099999999</v>
      </c>
      <c r="B17" s="36">
        <v>19.071078</v>
      </c>
      <c r="C17" s="36">
        <v>5.3103448275862095E-4</v>
      </c>
      <c r="D17" s="36"/>
      <c r="E17" s="36"/>
      <c r="F17" s="36"/>
      <c r="G17" s="33">
        <v>150.000202103448</v>
      </c>
      <c r="H17" s="35">
        <v>100</v>
      </c>
      <c r="I17" s="34">
        <v>50.6631364482759</v>
      </c>
      <c r="J17" s="36">
        <v>7.91380910344827</v>
      </c>
      <c r="K17" s="36">
        <v>2.59363820689655</v>
      </c>
      <c r="L17" s="43">
        <f t="shared" si="0"/>
        <v>1.45233875862069</v>
      </c>
      <c r="M17" s="43">
        <v>34.792576551724103</v>
      </c>
      <c r="P17" s="34">
        <v>6</v>
      </c>
      <c r="Q17" s="34">
        <v>6</v>
      </c>
      <c r="R17" s="34">
        <v>6</v>
      </c>
      <c r="S17" s="34">
        <v>6</v>
      </c>
      <c r="T17" s="34">
        <v>6</v>
      </c>
      <c r="V17" s="34">
        <f>P17*P18+V18</f>
        <v>4.6783481846982413</v>
      </c>
      <c r="W17" s="34">
        <f>Q17*Q18+W18</f>
        <v>4.2738782710469776</v>
      </c>
      <c r="X17" s="34">
        <f>R17*R18+X18</f>
        <v>3.6373141402182303</v>
      </c>
      <c r="Y17" s="34">
        <f>S17*S18+Y18</f>
        <v>3.5566901082666993</v>
      </c>
      <c r="Z17" s="34">
        <f>T17*T18+Z18</f>
        <v>3.4195151357432985</v>
      </c>
      <c r="AA17" s="34">
        <v>0.92293141379310395</v>
      </c>
      <c r="AB17" s="34">
        <v>21.102209551724101</v>
      </c>
      <c r="AC17" s="34">
        <v>-16.4408583448276</v>
      </c>
      <c r="AD17" s="34">
        <v>25.814578344827598</v>
      </c>
      <c r="AE17" s="34">
        <v>5.7705650344827601</v>
      </c>
      <c r="AF17" s="34">
        <v>25.2659017586207</v>
      </c>
      <c r="AG17" s="34">
        <v>25.356066931034501</v>
      </c>
      <c r="AH17" s="34">
        <v>0.49766141379310402</v>
      </c>
      <c r="AI17" s="34">
        <v>25.229835275862101</v>
      </c>
      <c r="AJ17" s="34">
        <v>25.2642631034483</v>
      </c>
      <c r="AK17" s="34">
        <v>0.30217303448275901</v>
      </c>
      <c r="AL17" s="34">
        <v>25.248164310344801</v>
      </c>
      <c r="AM17" s="34">
        <v>26.272913689655201</v>
      </c>
      <c r="AN17" s="34">
        <v>140.48795293103399</v>
      </c>
      <c r="AO17" s="34">
        <v>140.58538662069</v>
      </c>
      <c r="AP17" s="34">
        <v>25.513736103448299</v>
      </c>
      <c r="AQ17" s="34">
        <v>25.471410793103399</v>
      </c>
      <c r="AR17" s="34">
        <v>1.93144201663237E-2</v>
      </c>
      <c r="AS17" s="34">
        <v>5.4294472258692699E-3</v>
      </c>
      <c r="AT17" s="34">
        <v>1.2218467645859E-2</v>
      </c>
      <c r="AU17" s="34">
        <v>6.1547946565671799E-3</v>
      </c>
      <c r="AV17" s="34">
        <v>5.9590671987797402E-3</v>
      </c>
      <c r="AW17" s="34">
        <v>2.22742729224524E-2</v>
      </c>
      <c r="AX17" s="34">
        <v>0.770557945831855</v>
      </c>
      <c r="AY17" s="34">
        <v>2.8294186301325599E-2</v>
      </c>
      <c r="AZ17" s="34">
        <v>7.0432189479420897</v>
      </c>
      <c r="BA17" s="35">
        <v>17</v>
      </c>
      <c r="BB17" s="35">
        <v>179</v>
      </c>
      <c r="BC17" s="45">
        <v>42686.093124999999</v>
      </c>
    </row>
    <row r="18" spans="1:55" x14ac:dyDescent="0.2">
      <c r="A18" s="37">
        <v>299.99020400000001</v>
      </c>
      <c r="B18" s="36">
        <v>24.828835000000002</v>
      </c>
      <c r="C18" s="36">
        <v>0</v>
      </c>
      <c r="D18" s="36">
        <f>C18*E19+F19</f>
        <v>0.11522292982948779</v>
      </c>
      <c r="E18" s="36"/>
      <c r="F18" s="36"/>
      <c r="G18" s="33">
        <v>149.99985375862099</v>
      </c>
      <c r="H18" s="35">
        <v>100</v>
      </c>
      <c r="I18" s="34">
        <v>50.565498896551702</v>
      </c>
      <c r="J18" s="36">
        <v>7.9167524827586204</v>
      </c>
      <c r="K18" s="36">
        <v>2.5897197931034501</v>
      </c>
      <c r="L18" s="43">
        <f t="shared" si="0"/>
        <v>1.4493953793103396</v>
      </c>
      <c r="M18" s="43">
        <v>34.830804827586199</v>
      </c>
      <c r="P18" s="49">
        <f>INDEX(LINEST(V2:V11,P2:P11^{1}),1)</f>
        <v>0.75103503804037297</v>
      </c>
      <c r="Q18" s="49">
        <f>INDEX(LINEST(W2:W11,Q2:Q11^{1}),1)</f>
        <v>0.72045152108350241</v>
      </c>
      <c r="R18" s="49">
        <f>INDEX(LINEST(X3:X11,R3:R11^{1}),1)</f>
        <v>0.605791870844266</v>
      </c>
      <c r="S18" s="50">
        <f>INDEX(LINEST(Y3:Y11,S3:S11^{1}),1)</f>
        <v>0.59860555881470379</v>
      </c>
      <c r="T18" s="49">
        <f>INDEX(LINEST(Z3:Z11,T3:T11^{1}),1)</f>
        <v>0.58000099758122758</v>
      </c>
      <c r="V18" s="49">
        <f>INDEX(LINEST(P2:P11,V2:V11^{1}),2)</f>
        <v>0.17213795645600349</v>
      </c>
      <c r="W18" s="49">
        <f>INDEX(LINEST(W2:W11,Q2:Q11^{1}),2)</f>
        <v>-4.883085545403687E-2</v>
      </c>
      <c r="X18" s="49">
        <f>INDEX(LINEST(X3:X11,R3:R11^{1}),2)</f>
        <v>2.562915152634293E-3</v>
      </c>
      <c r="Y18" s="49">
        <f>INDEX(LINEST(Y3:Y11,S3:S11^{1}),2)</f>
        <v>-3.4943244621522984E-2</v>
      </c>
      <c r="Z18" s="49">
        <f>INDEX(LINEST(Z3:Z11,T3:T11^{1}),2)</f>
        <v>-6.0490849744067265E-2</v>
      </c>
      <c r="AA18" s="34">
        <v>0.85300789655172404</v>
      </c>
      <c r="AB18" s="34">
        <v>21.190057172413798</v>
      </c>
      <c r="AC18" s="34">
        <v>-16.2670827241379</v>
      </c>
      <c r="AD18" s="34">
        <v>25.789717689655198</v>
      </c>
      <c r="AE18" s="34">
        <v>5.8043620689655198</v>
      </c>
      <c r="AF18" s="34">
        <v>25.265212655172402</v>
      </c>
      <c r="AG18" s="34">
        <v>25.355920482758599</v>
      </c>
      <c r="AH18" s="34">
        <v>0.49651193103448299</v>
      </c>
      <c r="AI18" s="34">
        <v>25.230844413793101</v>
      </c>
      <c r="AJ18" s="34">
        <v>25.262982586206899</v>
      </c>
      <c r="AK18" s="34">
        <v>0.30176575862068999</v>
      </c>
      <c r="AL18" s="34">
        <v>25.247127862069</v>
      </c>
      <c r="AM18" s="34">
        <v>26.276653310344798</v>
      </c>
      <c r="AN18" s="34">
        <v>140.49225593103401</v>
      </c>
      <c r="AO18" s="34">
        <v>140.593529448276</v>
      </c>
      <c r="AP18" s="34">
        <v>25.517002999999999</v>
      </c>
      <c r="AQ18" s="34">
        <v>25.474203517241399</v>
      </c>
      <c r="AR18" s="34">
        <v>2.2809148672907401E-2</v>
      </c>
      <c r="AS18" s="34">
        <v>6.06417867232495E-3</v>
      </c>
      <c r="AT18" s="34">
        <v>1.55966616421109E-2</v>
      </c>
      <c r="AU18" s="34">
        <v>6.5181162914796104E-3</v>
      </c>
      <c r="AV18" s="34">
        <v>7.1284346911673199E-3</v>
      </c>
      <c r="AW18" s="34">
        <v>5.7278659486904198E-4</v>
      </c>
      <c r="AX18" s="34">
        <v>0.75699688427279199</v>
      </c>
      <c r="AY18" s="34">
        <v>1.7629586729117099E-2</v>
      </c>
      <c r="AZ18" s="34">
        <v>6.4373602100605503</v>
      </c>
      <c r="BA18" s="35">
        <v>18</v>
      </c>
      <c r="BB18" s="35">
        <v>179</v>
      </c>
      <c r="BC18" s="45">
        <v>42686.113969907405</v>
      </c>
    </row>
    <row r="19" spans="1:55" x14ac:dyDescent="0.2">
      <c r="A19" s="37">
        <v>299.99661300000002</v>
      </c>
      <c r="B19" s="36">
        <v>22.675654999999999</v>
      </c>
      <c r="C19" s="36">
        <v>4.0214323448275904</v>
      </c>
      <c r="D19" s="36">
        <f>$B$18-B19</f>
        <v>2.1531800000000025</v>
      </c>
      <c r="E19" s="36">
        <f>INDEX(LINEST(D19:D21,C19:C21^{1}),1)</f>
        <v>0.50862730384940913</v>
      </c>
      <c r="F19" s="36">
        <f>INDEX(LINEST(D19:D21,C19:C21^{1}),2)</f>
        <v>0.11522292982948779</v>
      </c>
      <c r="G19" s="33">
        <v>149.99948751724099</v>
      </c>
      <c r="H19" s="35">
        <v>150</v>
      </c>
      <c r="I19" s="34">
        <v>28.173575586206901</v>
      </c>
      <c r="J19" s="36">
        <v>8.0255624137931107</v>
      </c>
      <c r="K19" s="36">
        <v>2.27805496551724</v>
      </c>
      <c r="L19" s="48">
        <f t="shared" si="0"/>
        <v>1.3405854482758492</v>
      </c>
      <c r="M19" s="48">
        <v>34.827769551724103</v>
      </c>
      <c r="P19" s="51" t="s">
        <v>38</v>
      </c>
      <c r="V19" s="51">
        <f>(V17-$F$5)/P17+1</f>
        <v>1.3635464840087546</v>
      </c>
      <c r="W19" s="51">
        <f>(W17-$F$5)/Q17+1</f>
        <v>1.2961348317335439</v>
      </c>
      <c r="X19" s="51">
        <f>(X17-$F$5)/R17+1</f>
        <v>1.1900408099287527</v>
      </c>
      <c r="Y19" s="51">
        <f>(Y17-$F$5)/S17+1</f>
        <v>1.1766034712701643</v>
      </c>
      <c r="Z19" s="51">
        <f>(Z17-$F$5)/T17+1</f>
        <v>1.1537409758495973</v>
      </c>
      <c r="AA19" s="34">
        <v>0.371219034482759</v>
      </c>
      <c r="AB19" s="34">
        <v>22.053763103448301</v>
      </c>
      <c r="AC19" s="34">
        <v>-17.4475235517241</v>
      </c>
      <c r="AD19" s="34">
        <v>25.7683466896552</v>
      </c>
      <c r="AE19" s="34">
        <v>5.7463032758620702</v>
      </c>
      <c r="AF19" s="34">
        <v>25.2667862413793</v>
      </c>
      <c r="AG19" s="34">
        <v>25.354042931034499</v>
      </c>
      <c r="AH19" s="34">
        <v>0.49675051724137897</v>
      </c>
      <c r="AI19" s="34">
        <v>25.229374103448301</v>
      </c>
      <c r="AJ19" s="34">
        <v>25.247762793103401</v>
      </c>
      <c r="AK19" s="34">
        <v>0.30193231034482798</v>
      </c>
      <c r="AL19" s="34">
        <v>25.246492965517199</v>
      </c>
      <c r="AM19" s="34">
        <v>26.317208965517199</v>
      </c>
      <c r="AN19" s="34">
        <v>140.49766013793101</v>
      </c>
      <c r="AO19" s="34">
        <v>140.596735413793</v>
      </c>
      <c r="AP19" s="34">
        <v>25.5140549655172</v>
      </c>
      <c r="AQ19" s="34">
        <v>25.471267448275899</v>
      </c>
      <c r="AR19" s="34">
        <v>3.2654048600935501E-2</v>
      </c>
      <c r="AS19" s="34">
        <v>8.4710890269939897E-3</v>
      </c>
      <c r="AT19" s="34">
        <v>1.40410561525681E-2</v>
      </c>
      <c r="AU19" s="34">
        <v>6.9206818083551299E-3</v>
      </c>
      <c r="AV19" s="34">
        <v>6.6409704897071797E-3</v>
      </c>
      <c r="AW19" s="34">
        <v>2.14609309971199E-2</v>
      </c>
      <c r="AX19" s="34">
        <v>1.48635005527912</v>
      </c>
      <c r="AY19" s="34">
        <v>2.62059580889187E-2</v>
      </c>
      <c r="AZ19" s="34">
        <v>6.4934408256622103</v>
      </c>
      <c r="BA19" s="35">
        <v>19</v>
      </c>
      <c r="BB19" s="35">
        <v>179</v>
      </c>
      <c r="BC19" s="45">
        <v>42686.13480324074</v>
      </c>
    </row>
    <row r="20" spans="1:55" x14ac:dyDescent="0.2">
      <c r="A20" s="37">
        <v>300.00048800000002</v>
      </c>
      <c r="B20" s="36">
        <v>20.893549</v>
      </c>
      <c r="C20" s="36">
        <v>7.484273</v>
      </c>
      <c r="D20" s="36">
        <f t="shared" ref="D20:D21" si="5">$B$18-B20</f>
        <v>3.9352860000000014</v>
      </c>
      <c r="E20" s="36">
        <v>6</v>
      </c>
      <c r="F20" s="36">
        <f>E20*E19+F19</f>
        <v>3.1669867529259426</v>
      </c>
      <c r="G20" s="33">
        <v>149.99992789655201</v>
      </c>
      <c r="H20" s="35">
        <v>300</v>
      </c>
      <c r="I20" s="34">
        <v>11.838267137931</v>
      </c>
      <c r="J20" s="36">
        <v>8.2273346206896605</v>
      </c>
      <c r="K20" s="36">
        <v>1.87737337931034</v>
      </c>
      <c r="L20" s="44">
        <f t="shared" si="0"/>
        <v>1.1388132413792995</v>
      </c>
      <c r="M20" s="44">
        <v>34.856513241379297</v>
      </c>
      <c r="AA20" s="34">
        <v>-0.32040289655172399</v>
      </c>
      <c r="AB20" s="34">
        <v>22.644373206896599</v>
      </c>
      <c r="AC20" s="34">
        <v>-17.8840849655172</v>
      </c>
      <c r="AD20" s="34">
        <v>25.7355550344828</v>
      </c>
      <c r="AE20" s="34">
        <v>5.7933648275862097</v>
      </c>
      <c r="AF20" s="34">
        <v>25.2618377586207</v>
      </c>
      <c r="AG20" s="34">
        <v>25.348329275862099</v>
      </c>
      <c r="AH20" s="34">
        <v>0.496895275862069</v>
      </c>
      <c r="AI20" s="34">
        <v>25.231810275862099</v>
      </c>
      <c r="AJ20" s="34">
        <v>25.229487965517201</v>
      </c>
      <c r="AK20" s="34">
        <v>0.30179817241379298</v>
      </c>
      <c r="AL20" s="34">
        <v>25.242944517241401</v>
      </c>
      <c r="AM20" s="34">
        <v>26.342176517241398</v>
      </c>
      <c r="AN20" s="34">
        <v>140.49424362069001</v>
      </c>
      <c r="AO20" s="34">
        <v>140.595068103448</v>
      </c>
      <c r="AP20" s="34">
        <v>25.508219172413799</v>
      </c>
      <c r="AQ20" s="34">
        <v>25.464255482758599</v>
      </c>
      <c r="AR20" s="34">
        <v>4.7410864767295599E-2</v>
      </c>
      <c r="AS20" s="34">
        <v>7.2156238819980796E-3</v>
      </c>
      <c r="AT20" s="34">
        <v>2.1521679051148501E-2</v>
      </c>
      <c r="AU20" s="34">
        <v>7.1963540634439197E-3</v>
      </c>
      <c r="AV20" s="34">
        <v>6.8509030584390004E-3</v>
      </c>
      <c r="AW20" s="34">
        <v>3.3517922124341397E-2</v>
      </c>
      <c r="AX20" s="34">
        <v>17.041076592482899</v>
      </c>
      <c r="AY20" s="34">
        <v>3.6718417646234E-2</v>
      </c>
      <c r="AZ20" s="34">
        <v>7.31981095568913</v>
      </c>
      <c r="BA20" s="35">
        <v>20</v>
      </c>
      <c r="BB20" s="35">
        <v>175</v>
      </c>
      <c r="BC20" s="45">
        <v>42686.155636574076</v>
      </c>
    </row>
    <row r="21" spans="1:55" x14ac:dyDescent="0.2">
      <c r="A21" s="37">
        <v>300.00799599999999</v>
      </c>
      <c r="B21" s="36">
        <v>18.689443000000001</v>
      </c>
      <c r="C21" s="36">
        <v>11.855583206896601</v>
      </c>
      <c r="D21" s="36">
        <f t="shared" si="5"/>
        <v>6.1393920000000008</v>
      </c>
      <c r="E21" s="36"/>
      <c r="F21" s="36"/>
      <c r="G21" s="33">
        <v>149.999946344828</v>
      </c>
      <c r="H21" s="35">
        <v>500</v>
      </c>
      <c r="I21" s="34">
        <v>27.499016068965499</v>
      </c>
      <c r="J21" s="36">
        <v>8.3504516896551699</v>
      </c>
      <c r="K21" s="36">
        <v>1.479643</v>
      </c>
      <c r="L21" s="40">
        <f t="shared" si="0"/>
        <v>1.0156961724137901</v>
      </c>
      <c r="M21" s="40">
        <v>34.861312896551702</v>
      </c>
      <c r="AA21" s="34">
        <v>-0.24308175862069001</v>
      </c>
      <c r="AB21" s="34">
        <v>24.080252137931001</v>
      </c>
      <c r="AC21" s="34">
        <v>-13.605596310344801</v>
      </c>
      <c r="AD21" s="34">
        <v>25.713067241379299</v>
      </c>
      <c r="AE21" s="34">
        <v>5.7237763103448298</v>
      </c>
      <c r="AF21" s="34">
        <v>25.261143172413799</v>
      </c>
      <c r="AG21" s="34">
        <v>25.357412793103499</v>
      </c>
      <c r="AH21" s="34">
        <v>0.51462855172413802</v>
      </c>
      <c r="AI21" s="34">
        <v>25.230486413793098</v>
      </c>
      <c r="AJ21" s="34">
        <v>25.230774</v>
      </c>
      <c r="AK21" s="34">
        <v>0.30195093103448301</v>
      </c>
      <c r="AL21" s="34">
        <v>25.244371379310302</v>
      </c>
      <c r="AM21" s="34">
        <v>26.4111856206897</v>
      </c>
      <c r="AN21" s="34">
        <v>140.489259896552</v>
      </c>
      <c r="AO21" s="34">
        <v>140.58930765517201</v>
      </c>
      <c r="AP21" s="34">
        <v>25.5066181034483</v>
      </c>
      <c r="AQ21" s="34">
        <v>25.464220758620701</v>
      </c>
      <c r="AR21" s="34">
        <v>4.3336918669063598E-2</v>
      </c>
      <c r="AS21" s="34">
        <v>7.8357239869698801E-3</v>
      </c>
      <c r="AT21" s="34">
        <v>2.13067176822569E-2</v>
      </c>
      <c r="AU21" s="34">
        <v>6.4800503608813502E-3</v>
      </c>
      <c r="AV21" s="34">
        <v>6.9513905820100296E-3</v>
      </c>
      <c r="AW21" s="34">
        <v>3.4568502605651003E-2</v>
      </c>
      <c r="AX21" s="34">
        <v>0.65104670294736799</v>
      </c>
      <c r="AY21" s="34">
        <v>1.6600211664841599E-2</v>
      </c>
      <c r="AZ21" s="34">
        <v>6.1303572368539898</v>
      </c>
      <c r="BA21" s="35">
        <v>21</v>
      </c>
      <c r="BB21" s="35">
        <v>179</v>
      </c>
      <c r="BC21" s="45">
        <v>42686.176481481481</v>
      </c>
    </row>
    <row r="22" spans="1:55" x14ac:dyDescent="0.2">
      <c r="A22" s="37">
        <v>300.00244099999998</v>
      </c>
      <c r="B22" s="36">
        <v>24.797450999999999</v>
      </c>
      <c r="C22" s="36">
        <v>4.5258620689655202E-4</v>
      </c>
      <c r="D22" s="36"/>
      <c r="E22" s="36"/>
      <c r="F22" s="36"/>
      <c r="G22" s="33">
        <v>149.99922762068999</v>
      </c>
      <c r="H22" s="35">
        <v>1000</v>
      </c>
      <c r="I22" s="34">
        <v>19.887078241379299</v>
      </c>
      <c r="J22" s="36">
        <v>8.4098491379310296</v>
      </c>
      <c r="K22" s="36">
        <v>1.4296487241379301</v>
      </c>
      <c r="L22" s="39">
        <f t="shared" si="0"/>
        <v>0.95629872413793038</v>
      </c>
      <c r="M22" s="39">
        <v>34.887736172413803</v>
      </c>
      <c r="AA22" s="34">
        <v>-0.52055506896551695</v>
      </c>
      <c r="AB22" s="34">
        <v>23.9971609655172</v>
      </c>
      <c r="AC22" s="34">
        <v>-16.9341384137931</v>
      </c>
      <c r="AD22" s="34">
        <v>25.689298999999998</v>
      </c>
      <c r="AE22" s="34">
        <v>5.7739797931034502</v>
      </c>
      <c r="AF22" s="34">
        <v>25.261387413793098</v>
      </c>
      <c r="AG22" s="34">
        <v>25.3502881034483</v>
      </c>
      <c r="AH22" s="34">
        <v>0.53564813793103505</v>
      </c>
      <c r="AI22" s="34">
        <v>25.228272689655199</v>
      </c>
      <c r="AJ22" s="34">
        <v>25.221680206896501</v>
      </c>
      <c r="AK22" s="34">
        <v>0.30166879310344802</v>
      </c>
      <c r="AL22" s="34">
        <v>25.2446482068965</v>
      </c>
      <c r="AM22" s="34">
        <v>26.408406413793099</v>
      </c>
      <c r="AN22" s="34">
        <v>140.48950989655199</v>
      </c>
      <c r="AO22" s="34">
        <v>140.59138703448301</v>
      </c>
      <c r="AP22" s="34">
        <v>25.508537</v>
      </c>
      <c r="AQ22" s="34">
        <v>25.4648225862069</v>
      </c>
      <c r="AR22" s="34">
        <v>2.8651543958622801E-2</v>
      </c>
      <c r="AS22" s="34">
        <v>9.59799253136801E-3</v>
      </c>
      <c r="AT22" s="34">
        <v>9.9669589351079904E-2</v>
      </c>
      <c r="AU22" s="34">
        <v>6.8573596279225598E-3</v>
      </c>
      <c r="AV22" s="34">
        <v>5.4272964904910799E-3</v>
      </c>
      <c r="AW22" s="34">
        <v>1.2581239696664E-2</v>
      </c>
      <c r="AX22" s="34">
        <v>0.58969707311780895</v>
      </c>
      <c r="AY22" s="34">
        <v>2.3604396524215299E-2</v>
      </c>
      <c r="AZ22" s="34">
        <v>7.2967864541180196</v>
      </c>
      <c r="BA22" s="35">
        <v>22</v>
      </c>
      <c r="BB22" s="35">
        <v>179</v>
      </c>
      <c r="BC22" s="45">
        <v>42686.197314814817</v>
      </c>
    </row>
    <row r="23" spans="1:55" x14ac:dyDescent="0.2">
      <c r="A23" s="33">
        <v>349.99331699999999</v>
      </c>
      <c r="B23" s="34">
        <v>31.140346000000001</v>
      </c>
      <c r="C23" s="34">
        <v>4.1262068965517199E-4</v>
      </c>
      <c r="G23" s="33">
        <v>150.00012362069</v>
      </c>
      <c r="H23" s="35">
        <v>1000</v>
      </c>
      <c r="I23" s="34">
        <v>22.6026866206896</v>
      </c>
      <c r="J23" s="36">
        <v>8.27852575862069</v>
      </c>
      <c r="K23" s="36">
        <v>1.5825377241379299</v>
      </c>
      <c r="L23" s="39">
        <f t="shared" si="0"/>
        <v>1.08762210344827</v>
      </c>
      <c r="M23" s="39">
        <v>39.896581379310298</v>
      </c>
      <c r="AA23" s="34">
        <v>-0.27175110344827602</v>
      </c>
      <c r="AB23" s="34">
        <v>27.711795793103398</v>
      </c>
      <c r="AC23" s="34">
        <v>-19.346954620689701</v>
      </c>
      <c r="AD23" s="34">
        <v>25.6776321034483</v>
      </c>
      <c r="AE23" s="34">
        <v>5.7896458965517299</v>
      </c>
      <c r="AF23" s="34">
        <v>25.2679635862069</v>
      </c>
      <c r="AG23" s="34">
        <v>25.350874137931001</v>
      </c>
      <c r="AH23" s="34">
        <v>0.54005789655172398</v>
      </c>
      <c r="AI23" s="34">
        <v>25.232526551724099</v>
      </c>
      <c r="AJ23" s="34">
        <v>25.232575379310301</v>
      </c>
      <c r="AK23" s="34">
        <v>0.30173851724137901</v>
      </c>
      <c r="AL23" s="34">
        <v>25.239656241379301</v>
      </c>
      <c r="AM23" s="34">
        <v>26.580566241379302</v>
      </c>
      <c r="AN23" s="34">
        <v>140.49991162069</v>
      </c>
      <c r="AO23" s="34">
        <v>140.60190551724099</v>
      </c>
      <c r="AP23" s="34">
        <v>25.509293172413798</v>
      </c>
      <c r="AQ23" s="34">
        <v>25.467320241379301</v>
      </c>
      <c r="AR23" s="34">
        <v>2.7493482403841099E-2</v>
      </c>
      <c r="AS23" s="34">
        <v>7.4760629591997304E-3</v>
      </c>
      <c r="AT23" s="34">
        <v>0.14667747985172</v>
      </c>
      <c r="AU23" s="34">
        <v>6.9325206275658103E-3</v>
      </c>
      <c r="AV23" s="34">
        <v>6.5288732451789597E-3</v>
      </c>
      <c r="AW23" s="34">
        <v>1.05758570231691E-2</v>
      </c>
      <c r="AX23" s="34">
        <v>0.71096207975275105</v>
      </c>
      <c r="AY23" s="34">
        <v>2.1361474284441601E-2</v>
      </c>
      <c r="AZ23" s="34">
        <v>6.7787609829564204</v>
      </c>
      <c r="BA23" s="35">
        <v>23</v>
      </c>
      <c r="BB23" s="35">
        <v>179</v>
      </c>
      <c r="BC23" s="45">
        <v>42686.218159722222</v>
      </c>
    </row>
    <row r="24" spans="1:55" x14ac:dyDescent="0.2">
      <c r="A24" s="33">
        <v>350.00030500000003</v>
      </c>
      <c r="B24" s="34">
        <v>29.144012</v>
      </c>
      <c r="C24" s="34">
        <v>3.6271166206896601</v>
      </c>
      <c r="D24" s="34">
        <f>$B$23-B24</f>
        <v>1.9963340000000009</v>
      </c>
      <c r="E24" s="34">
        <f>INDEX(LINEST(D24:D26,C24:C26^{1}),1)</f>
        <v>0.54321781925595858</v>
      </c>
      <c r="F24" s="34">
        <f>INDEX(LINEST(D24:D26,C24:C26^{1}),2)</f>
        <v>3.5330643573736165E-2</v>
      </c>
      <c r="G24" s="33">
        <v>149.99981593103399</v>
      </c>
      <c r="H24" s="35">
        <v>500</v>
      </c>
      <c r="I24" s="34">
        <v>31.426381793103399</v>
      </c>
      <c r="J24" s="36">
        <v>8.1815574137931009</v>
      </c>
      <c r="K24" s="36">
        <v>1.69951396551724</v>
      </c>
      <c r="L24" s="40">
        <f t="shared" si="0"/>
        <v>1.1845904482758591</v>
      </c>
      <c r="M24" s="40">
        <v>39.917682551724099</v>
      </c>
      <c r="AA24" s="34">
        <v>2.2388620689655199E-2</v>
      </c>
      <c r="AB24" s="34">
        <v>27.8340330689655</v>
      </c>
      <c r="AC24" s="34">
        <v>-16.989606793103501</v>
      </c>
      <c r="AD24" s="34">
        <v>25.6654402758621</v>
      </c>
      <c r="AE24" s="34">
        <v>5.7552694827586199</v>
      </c>
      <c r="AF24" s="34">
        <v>25.2628632413793</v>
      </c>
      <c r="AG24" s="34">
        <v>25.350700551724099</v>
      </c>
      <c r="AH24" s="34">
        <v>0.517153379310345</v>
      </c>
      <c r="AI24" s="34">
        <v>25.228028482758599</v>
      </c>
      <c r="AJ24" s="34">
        <v>25.2358472413793</v>
      </c>
      <c r="AK24" s="34">
        <v>0.30192989655172398</v>
      </c>
      <c r="AL24" s="34">
        <v>25.240573344827599</v>
      </c>
      <c r="AM24" s="34">
        <v>26.586281965517198</v>
      </c>
      <c r="AN24" s="34">
        <v>140.508722206897</v>
      </c>
      <c r="AO24" s="34">
        <v>140.610611482759</v>
      </c>
      <c r="AP24" s="34">
        <v>25.504699103448299</v>
      </c>
      <c r="AQ24" s="34">
        <v>25.462352551724099</v>
      </c>
      <c r="AR24" s="34">
        <v>3.0904158700174999E-2</v>
      </c>
      <c r="AS24" s="34">
        <v>8.3757358310674202E-3</v>
      </c>
      <c r="AT24" s="34">
        <v>1.7363687969840301E-2</v>
      </c>
      <c r="AU24" s="34">
        <v>7.0088277879620997E-3</v>
      </c>
      <c r="AV24" s="34">
        <v>4.7326618809682697E-3</v>
      </c>
      <c r="AW24" s="34">
        <v>1.2971565408597801E-2</v>
      </c>
      <c r="AX24" s="34">
        <v>17.8042109602682</v>
      </c>
      <c r="AY24" s="34">
        <v>2.2583165718383799E-2</v>
      </c>
      <c r="AZ24" s="34">
        <v>6.3389378141140202</v>
      </c>
      <c r="BA24" s="35">
        <v>24</v>
      </c>
      <c r="BB24" s="35">
        <v>179</v>
      </c>
      <c r="BC24" s="45">
        <v>42686.238993055558</v>
      </c>
    </row>
    <row r="25" spans="1:55" x14ac:dyDescent="0.2">
      <c r="A25" s="33">
        <v>349.99060100000003</v>
      </c>
      <c r="B25" s="34">
        <v>27.409157</v>
      </c>
      <c r="C25" s="34">
        <v>6.7730033103448299</v>
      </c>
      <c r="D25" s="34">
        <f t="shared" ref="D25:D26" si="6">$B$23-B25</f>
        <v>3.7311890000000005</v>
      </c>
      <c r="G25" s="33">
        <v>150.00043731034501</v>
      </c>
      <c r="H25" s="35">
        <v>300</v>
      </c>
      <c r="I25" s="34">
        <v>13.579746275862099</v>
      </c>
      <c r="J25" s="36">
        <v>8.0685772413793106</v>
      </c>
      <c r="K25" s="36">
        <v>2.16678324137931</v>
      </c>
      <c r="L25" s="44">
        <f t="shared" si="0"/>
        <v>1.2975706206896493</v>
      </c>
      <c r="M25" s="44">
        <v>39.9364680344828</v>
      </c>
      <c r="AA25" s="34">
        <v>0.33517024137931001</v>
      </c>
      <c r="AB25" s="34">
        <v>26.426556413793101</v>
      </c>
      <c r="AC25" s="34">
        <v>-15.3945758275862</v>
      </c>
      <c r="AD25" s="34">
        <v>25.662344586206899</v>
      </c>
      <c r="AE25" s="34">
        <v>5.76756462068965</v>
      </c>
      <c r="AF25" s="34">
        <v>25.2644747586207</v>
      </c>
      <c r="AG25" s="34">
        <v>25.356745241379301</v>
      </c>
      <c r="AH25" s="34">
        <v>0.496687517241379</v>
      </c>
      <c r="AI25" s="34">
        <v>25.225906931034501</v>
      </c>
      <c r="AJ25" s="34">
        <v>25.242738172413802</v>
      </c>
      <c r="AK25" s="34">
        <v>0.30111586206896601</v>
      </c>
      <c r="AL25" s="34">
        <v>25.241750724137901</v>
      </c>
      <c r="AM25" s="34">
        <v>26.5232456206897</v>
      </c>
      <c r="AN25" s="34">
        <v>140.514721586207</v>
      </c>
      <c r="AO25" s="34">
        <v>140.613608517241</v>
      </c>
      <c r="AP25" s="34">
        <v>25.506490344827601</v>
      </c>
      <c r="AQ25" s="34">
        <v>25.465080896551701</v>
      </c>
      <c r="AR25" s="34">
        <v>4.4726386666327202E-2</v>
      </c>
      <c r="AS25" s="34">
        <v>9.5128230816495796E-3</v>
      </c>
      <c r="AT25" s="34">
        <v>2.2484813681563499E-2</v>
      </c>
      <c r="AU25" s="34">
        <v>9.0731505279727093E-3</v>
      </c>
      <c r="AV25" s="34">
        <v>7.4464275494669297E-3</v>
      </c>
      <c r="AW25" s="34">
        <v>3.4865317895621799E-2</v>
      </c>
      <c r="AX25" s="34">
        <v>1.52249840740847</v>
      </c>
      <c r="AY25" s="34">
        <v>1.9638183880371599E-2</v>
      </c>
      <c r="AZ25" s="34">
        <v>6.5331672734831603</v>
      </c>
      <c r="BA25" s="35">
        <v>25</v>
      </c>
      <c r="BB25" s="35">
        <v>177</v>
      </c>
      <c r="BC25" s="45">
        <v>42686.259722222225</v>
      </c>
    </row>
    <row r="26" spans="1:55" x14ac:dyDescent="0.2">
      <c r="A26" s="33">
        <v>349.99945100000002</v>
      </c>
      <c r="B26" s="34">
        <v>25.262744999999999</v>
      </c>
      <c r="C26" s="34">
        <v>10.7684273103448</v>
      </c>
      <c r="D26" s="34">
        <f t="shared" si="6"/>
        <v>5.8776010000000021</v>
      </c>
      <c r="G26" s="33">
        <v>150.00023724137901</v>
      </c>
      <c r="H26" s="35">
        <v>150</v>
      </c>
      <c r="I26" s="34">
        <v>32.360956482758603</v>
      </c>
      <c r="J26" s="36">
        <v>7.83622086206897</v>
      </c>
      <c r="K26" s="36">
        <v>2.62621062068966</v>
      </c>
      <c r="L26" s="48">
        <f t="shared" si="0"/>
        <v>1.52992699999999</v>
      </c>
      <c r="M26" s="48">
        <v>39.952825931034504</v>
      </c>
      <c r="AA26" s="34">
        <v>0.640343</v>
      </c>
      <c r="AB26" s="34">
        <v>25.707783448275901</v>
      </c>
      <c r="AC26" s="34">
        <v>-16.4042792068966</v>
      </c>
      <c r="AD26" s="34">
        <v>25.654037931034502</v>
      </c>
      <c r="AE26" s="34">
        <v>5.75495</v>
      </c>
      <c r="AF26" s="34">
        <v>25.264051551724101</v>
      </c>
      <c r="AG26" s="34">
        <v>25.3534407586207</v>
      </c>
      <c r="AH26" s="34">
        <v>0.49563596551724098</v>
      </c>
      <c r="AI26" s="34">
        <v>25.227073482758598</v>
      </c>
      <c r="AJ26" s="34">
        <v>25.253308068965499</v>
      </c>
      <c r="AK26" s="34">
        <v>0.30173644827586199</v>
      </c>
      <c r="AL26" s="34">
        <v>25.2445505172414</v>
      </c>
      <c r="AM26" s="34">
        <v>26.489304310344799</v>
      </c>
      <c r="AN26" s="34">
        <v>140.514850413793</v>
      </c>
      <c r="AO26" s="34">
        <v>140.61432310344799</v>
      </c>
      <c r="AP26" s="34">
        <v>25.5057336206897</v>
      </c>
      <c r="AQ26" s="34">
        <v>25.462095344827599</v>
      </c>
      <c r="AR26" s="34">
        <v>2.68931256623384E-2</v>
      </c>
      <c r="AS26" s="34">
        <v>1.0235270735239299E-2</v>
      </c>
      <c r="AT26" s="34">
        <v>1.7193914410040201E-2</v>
      </c>
      <c r="AU26" s="34">
        <v>7.6641203396519498E-3</v>
      </c>
      <c r="AV26" s="34">
        <v>7.9603163276695602E-3</v>
      </c>
      <c r="AW26" s="34">
        <v>3.2179443282283199E-2</v>
      </c>
      <c r="AX26" s="34">
        <v>1.0227366460173</v>
      </c>
      <c r="AY26" s="34">
        <v>3.4345306644779E-2</v>
      </c>
      <c r="AZ26" s="34">
        <v>6.9119028508264</v>
      </c>
      <c r="BA26" s="35">
        <v>26</v>
      </c>
      <c r="BB26" s="35">
        <v>179</v>
      </c>
      <c r="BC26" s="45">
        <v>42686.280555555553</v>
      </c>
    </row>
    <row r="27" spans="1:55" x14ac:dyDescent="0.2">
      <c r="A27" s="33">
        <v>349.99423200000001</v>
      </c>
      <c r="B27" s="34">
        <v>31.179064</v>
      </c>
      <c r="C27" s="34">
        <v>4.18965517241379E-4</v>
      </c>
      <c r="G27" s="33">
        <v>149.99854675862099</v>
      </c>
      <c r="H27" s="35">
        <v>100</v>
      </c>
      <c r="I27" s="34">
        <v>57.791952137930998</v>
      </c>
      <c r="J27" s="36">
        <v>7.7073245172413802</v>
      </c>
      <c r="K27" s="36">
        <v>2.9970760689655198</v>
      </c>
      <c r="L27" s="43">
        <f t="shared" si="0"/>
        <v>1.6588233448275798</v>
      </c>
      <c r="M27" s="43">
        <v>39.972401758620698</v>
      </c>
      <c r="AA27" s="34">
        <v>1.3113805862068999</v>
      </c>
      <c r="AB27" s="34">
        <v>24.492581275862101</v>
      </c>
      <c r="AC27" s="34">
        <v>-16.585526517241401</v>
      </c>
      <c r="AD27" s="34">
        <v>25.635795862068999</v>
      </c>
      <c r="AE27" s="34">
        <v>5.7584287931034499</v>
      </c>
      <c r="AF27" s="34">
        <v>25.263389551724099</v>
      </c>
      <c r="AG27" s="34">
        <v>25.353353793103501</v>
      </c>
      <c r="AH27" s="34">
        <v>0.49541099999999999</v>
      </c>
      <c r="AI27" s="34">
        <v>25.2249084827586</v>
      </c>
      <c r="AJ27" s="34">
        <v>25.269927965517301</v>
      </c>
      <c r="AK27" s="34">
        <v>0.30130206896551698</v>
      </c>
      <c r="AL27" s="34">
        <v>25.242895758620701</v>
      </c>
      <c r="AM27" s="34">
        <v>26.431420689655202</v>
      </c>
      <c r="AN27" s="34">
        <v>140.52171696551699</v>
      </c>
      <c r="AO27" s="34">
        <v>140.621602034483</v>
      </c>
      <c r="AP27" s="34">
        <v>25.508448999999999</v>
      </c>
      <c r="AQ27" s="34">
        <v>25.467120379310401</v>
      </c>
      <c r="AR27" s="34">
        <v>3.62663222468722E-2</v>
      </c>
      <c r="AS27" s="34">
        <v>9.3091700324165992E-3</v>
      </c>
      <c r="AT27" s="34">
        <v>1.1984395179808E-2</v>
      </c>
      <c r="AU27" s="34">
        <v>6.6687455729055097E-3</v>
      </c>
      <c r="AV27" s="34">
        <v>7.0510349256389304E-3</v>
      </c>
      <c r="AW27" s="34">
        <v>2.2204628630846601E-2</v>
      </c>
      <c r="AX27" s="34">
        <v>0.55619650338117699</v>
      </c>
      <c r="AY27" s="34">
        <v>2.70201453133786E-2</v>
      </c>
      <c r="AZ27" s="34">
        <v>5.83027294018141</v>
      </c>
      <c r="BA27" s="35">
        <v>27</v>
      </c>
      <c r="BB27" s="35">
        <v>179</v>
      </c>
      <c r="BC27" s="45">
        <v>42686.301388888889</v>
      </c>
    </row>
    <row r="28" spans="1:55" x14ac:dyDescent="0.2">
      <c r="A28" s="33">
        <v>399.993561</v>
      </c>
      <c r="B28" s="34">
        <v>38.221895000000004</v>
      </c>
      <c r="C28" s="34">
        <v>3.9606896551724099E-4</v>
      </c>
      <c r="D28" s="46">
        <f>C28*E29+F29</f>
        <v>0.14060473849415756</v>
      </c>
      <c r="G28" s="33">
        <v>150.00001903448299</v>
      </c>
      <c r="H28" s="35">
        <v>100</v>
      </c>
      <c r="I28" s="34">
        <v>57.7842748965517</v>
      </c>
      <c r="J28" s="36">
        <v>7.6975429655172398</v>
      </c>
      <c r="K28" s="36">
        <v>2.9954128275862102</v>
      </c>
      <c r="L28" s="43">
        <f t="shared" si="0"/>
        <v>1.6686048965517202</v>
      </c>
      <c r="M28" s="43">
        <v>39.993697724137903</v>
      </c>
      <c r="AA28" s="34">
        <v>1.15432886206897</v>
      </c>
      <c r="AB28" s="34">
        <v>24.4858915862069</v>
      </c>
      <c r="AC28" s="34">
        <v>-16.634225241379301</v>
      </c>
      <c r="AD28" s="34">
        <v>25.625529862069001</v>
      </c>
      <c r="AE28" s="34">
        <v>5.7826089999999999</v>
      </c>
      <c r="AF28" s="34">
        <v>25.2620005172414</v>
      </c>
      <c r="AG28" s="34">
        <v>25.351547</v>
      </c>
      <c r="AH28" s="34">
        <v>0.49624917241379302</v>
      </c>
      <c r="AI28" s="34">
        <v>25.224767482758601</v>
      </c>
      <c r="AJ28" s="34">
        <v>25.265711862069001</v>
      </c>
      <c r="AK28" s="34">
        <v>0.300949137931035</v>
      </c>
      <c r="AL28" s="34">
        <v>25.242461413793102</v>
      </c>
      <c r="AM28" s="34">
        <v>26.4333422413793</v>
      </c>
      <c r="AN28" s="34">
        <v>140.52759731034499</v>
      </c>
      <c r="AO28" s="34">
        <v>140.62935241379299</v>
      </c>
      <c r="AP28" s="34">
        <v>25.5055105517241</v>
      </c>
      <c r="AQ28" s="34">
        <v>25.463411965517199</v>
      </c>
      <c r="AR28" s="34">
        <v>3.08859165979006E-2</v>
      </c>
      <c r="AS28" s="34">
        <v>8.1435455987113898E-3</v>
      </c>
      <c r="AT28" s="34">
        <v>1.5976842537657999E-2</v>
      </c>
      <c r="AU28" s="34">
        <v>5.40791700423856E-3</v>
      </c>
      <c r="AV28" s="34">
        <v>4.8534496320849297E-3</v>
      </c>
      <c r="AW28" s="34">
        <v>1.2138194836029299E-3</v>
      </c>
      <c r="AX28" s="34">
        <v>0.50241208678804905</v>
      </c>
      <c r="AY28" s="34">
        <v>1.5978092101793101E-2</v>
      </c>
      <c r="AZ28" s="34">
        <v>6.58820244972976</v>
      </c>
      <c r="BA28" s="35">
        <v>28</v>
      </c>
      <c r="BB28" s="35">
        <v>179</v>
      </c>
      <c r="BC28" s="45">
        <v>42686.322233796294</v>
      </c>
    </row>
    <row r="29" spans="1:55" x14ac:dyDescent="0.2">
      <c r="A29" s="33">
        <v>400.01550300000002</v>
      </c>
      <c r="B29" s="34">
        <v>35.714714000000001</v>
      </c>
      <c r="C29" s="34">
        <v>4.2419394137930997</v>
      </c>
      <c r="D29" s="34">
        <f>$B$28-B29</f>
        <v>2.5071810000000028</v>
      </c>
      <c r="E29" s="34">
        <f>INDEX(LINEST(D29:D31,C29:C31^{1}),1)</f>
        <v>0.55825119380689459</v>
      </c>
      <c r="F29" s="34">
        <f>INDEX(LINEST(D29:D31,C29:C31^{1}),2)</f>
        <v>0.14038363252132768</v>
      </c>
      <c r="G29" s="33">
        <v>149.99875979310301</v>
      </c>
      <c r="H29" s="35">
        <v>150</v>
      </c>
      <c r="I29" s="34">
        <v>32.235057724137903</v>
      </c>
      <c r="J29" s="36">
        <v>7.8146448275862097</v>
      </c>
      <c r="K29" s="36">
        <v>2.6308457586206901</v>
      </c>
      <c r="L29" s="48">
        <f t="shared" si="0"/>
        <v>1.5515030344827503</v>
      </c>
      <c r="M29" s="48">
        <v>40.015326655172402</v>
      </c>
      <c r="P29" s="36"/>
      <c r="S29" s="36"/>
      <c r="V29" s="36"/>
      <c r="X29" s="36"/>
      <c r="AA29" s="34">
        <v>0.78390368965517199</v>
      </c>
      <c r="AB29" s="34">
        <v>25.6968383793103</v>
      </c>
      <c r="AC29" s="34">
        <v>-17.760964379310298</v>
      </c>
      <c r="AD29" s="34">
        <v>25.616995551724099</v>
      </c>
      <c r="AE29" s="34">
        <v>5.78785737931035</v>
      </c>
      <c r="AF29" s="34">
        <v>25.263194241379299</v>
      </c>
      <c r="AG29" s="34">
        <v>25.350505172413801</v>
      </c>
      <c r="AH29" s="34">
        <v>0.49447682758620698</v>
      </c>
      <c r="AI29" s="34">
        <v>25.2265147241379</v>
      </c>
      <c r="AJ29" s="34">
        <v>25.256520275862101</v>
      </c>
      <c r="AK29" s="34">
        <v>0.30083606896551701</v>
      </c>
      <c r="AL29" s="34">
        <v>25.240985655172398</v>
      </c>
      <c r="AM29" s="34">
        <v>26.4897113793103</v>
      </c>
      <c r="AN29" s="34">
        <v>140.53472634482799</v>
      </c>
      <c r="AO29" s="34">
        <v>140.632636724138</v>
      </c>
      <c r="AP29" s="34">
        <v>25.509854344827598</v>
      </c>
      <c r="AQ29" s="34">
        <v>25.466304862068998</v>
      </c>
      <c r="AR29" s="34">
        <v>3.3907581741538802E-2</v>
      </c>
      <c r="AS29" s="34">
        <v>9.0135847371006807E-3</v>
      </c>
      <c r="AT29" s="34">
        <v>1.5891464823500699E-2</v>
      </c>
      <c r="AU29" s="34">
        <v>5.8782818179440701E-3</v>
      </c>
      <c r="AV29" s="34">
        <v>6.5304163271915601E-3</v>
      </c>
      <c r="AW29" s="34">
        <v>2.1049902199745198E-2</v>
      </c>
      <c r="AX29" s="34">
        <v>0.73224111212477805</v>
      </c>
      <c r="AY29" s="34">
        <v>2.3677384647978299E-2</v>
      </c>
      <c r="AZ29" s="34">
        <v>7.3004450630428099</v>
      </c>
      <c r="BA29" s="35">
        <v>29</v>
      </c>
      <c r="BB29" s="35">
        <v>179</v>
      </c>
      <c r="BC29" s="45">
        <v>42686.34306712963</v>
      </c>
    </row>
    <row r="30" spans="1:55" x14ac:dyDescent="0.2">
      <c r="A30" s="33">
        <v>400.00503500000002</v>
      </c>
      <c r="B30" s="34">
        <v>33.916840000000001</v>
      </c>
      <c r="C30" s="34">
        <v>7.45611082758621</v>
      </c>
      <c r="D30" s="34">
        <f t="shared" ref="D30:D31" si="7">$B$28-B30</f>
        <v>4.305055000000003</v>
      </c>
      <c r="E30" s="46">
        <v>6</v>
      </c>
      <c r="F30" s="46">
        <f>E30*E29+F29</f>
        <v>3.4898907953626952</v>
      </c>
      <c r="G30" s="33">
        <v>150.00035458620701</v>
      </c>
      <c r="H30" s="35">
        <v>300</v>
      </c>
      <c r="I30" s="34">
        <v>13.5240696206896</v>
      </c>
      <c r="J30" s="36">
        <v>8.0554038620689603</v>
      </c>
      <c r="K30" s="36">
        <v>2.1637524827586199</v>
      </c>
      <c r="L30" s="44">
        <f t="shared" si="0"/>
        <v>1.3107439999999997</v>
      </c>
      <c r="M30" s="44">
        <v>40.036116586206902</v>
      </c>
      <c r="P30" s="36"/>
      <c r="S30" s="36"/>
      <c r="V30" s="36"/>
      <c r="X30" s="36"/>
      <c r="AA30" s="34">
        <v>0.38450903448275903</v>
      </c>
      <c r="AB30" s="34">
        <v>26.356813413793098</v>
      </c>
      <c r="AC30" s="34">
        <v>-13.693100517241399</v>
      </c>
      <c r="AD30" s="34">
        <v>25.624791517241398</v>
      </c>
      <c r="AE30" s="34">
        <v>5.8236739999999996</v>
      </c>
      <c r="AF30" s="34">
        <v>25.256541827586201</v>
      </c>
      <c r="AG30" s="34">
        <v>25.3534027586207</v>
      </c>
      <c r="AH30" s="34">
        <v>0.49764313793103399</v>
      </c>
      <c r="AI30" s="34">
        <v>25.2263301724138</v>
      </c>
      <c r="AJ30" s="34">
        <v>25.2438667931034</v>
      </c>
      <c r="AK30" s="34">
        <v>0.30098579310344797</v>
      </c>
      <c r="AL30" s="34">
        <v>25.241175551724101</v>
      </c>
      <c r="AM30" s="34">
        <v>26.520716068965498</v>
      </c>
      <c r="AN30" s="34">
        <v>140.52894117241399</v>
      </c>
      <c r="AO30" s="34">
        <v>140.63193644827601</v>
      </c>
      <c r="AP30" s="34">
        <v>25.503884689655202</v>
      </c>
      <c r="AQ30" s="34">
        <v>25.463908827586199</v>
      </c>
      <c r="AR30" s="34">
        <v>3.8142618872146303E-2</v>
      </c>
      <c r="AS30" s="34">
        <v>4.8285809616534503E-3</v>
      </c>
      <c r="AT30" s="34">
        <v>1.9056066006697601E-2</v>
      </c>
      <c r="AU30" s="34">
        <v>4.3285641874322399E-3</v>
      </c>
      <c r="AV30" s="34">
        <v>7.0413487200859303E-3</v>
      </c>
      <c r="AW30" s="34">
        <v>3.2994636576442901E-2</v>
      </c>
      <c r="AX30" s="34">
        <v>1.4582338653279301</v>
      </c>
      <c r="AY30" s="34">
        <v>3.2989762994152398E-2</v>
      </c>
      <c r="AZ30" s="34">
        <v>7.1788583141095303</v>
      </c>
      <c r="BA30" s="35">
        <v>30</v>
      </c>
      <c r="BB30" s="35">
        <v>178</v>
      </c>
      <c r="BC30" s="45">
        <v>42686.363912037035</v>
      </c>
    </row>
    <row r="31" spans="1:55" x14ac:dyDescent="0.2">
      <c r="A31" s="33">
        <v>399.99740600000001</v>
      </c>
      <c r="B31" s="34">
        <v>31.681488999999999</v>
      </c>
      <c r="C31" s="34">
        <v>11.4662371724138</v>
      </c>
      <c r="D31" s="34">
        <f t="shared" si="7"/>
        <v>6.5404060000000044</v>
      </c>
      <c r="G31" s="33">
        <v>149.999742103448</v>
      </c>
      <c r="H31" s="35">
        <v>500</v>
      </c>
      <c r="I31" s="34">
        <v>31.1816808965517</v>
      </c>
      <c r="J31" s="36">
        <v>8.1727299999999996</v>
      </c>
      <c r="K31" s="36">
        <v>1.7163788620689699</v>
      </c>
      <c r="L31" s="40">
        <f>$J$2-J31</f>
        <v>1.1934178620689604</v>
      </c>
      <c r="M31" s="40">
        <v>40.052720517241397</v>
      </c>
      <c r="P31" s="36"/>
      <c r="S31" s="36"/>
      <c r="V31" s="36"/>
      <c r="X31" s="36"/>
      <c r="AA31" s="34">
        <v>7.4956034482758602E-2</v>
      </c>
      <c r="AB31" s="34">
        <v>27.983081862069</v>
      </c>
      <c r="AC31" s="34">
        <v>-14.6742753103448</v>
      </c>
      <c r="AD31" s="34">
        <v>25.606594862068999</v>
      </c>
      <c r="AE31" s="34">
        <v>5.7852148620689601</v>
      </c>
      <c r="AF31" s="34">
        <v>25.259390586206901</v>
      </c>
      <c r="AG31" s="34">
        <v>25.353201896551699</v>
      </c>
      <c r="AH31" s="34">
        <v>0.51725210344827599</v>
      </c>
      <c r="AI31" s="34">
        <v>25.226015448275898</v>
      </c>
      <c r="AJ31" s="34">
        <v>25.235852793103401</v>
      </c>
      <c r="AK31" s="34">
        <v>0.30143082758620698</v>
      </c>
      <c r="AL31" s="34">
        <v>25.238283551724098</v>
      </c>
      <c r="AM31" s="34">
        <v>26.593973689655201</v>
      </c>
      <c r="AN31" s="34">
        <v>140.52424199999999</v>
      </c>
      <c r="AO31" s="34">
        <v>140.62524775862099</v>
      </c>
      <c r="AP31" s="34">
        <v>25.509137310344801</v>
      </c>
      <c r="AQ31" s="34">
        <v>25.467855827586199</v>
      </c>
      <c r="AR31" s="34">
        <v>4.8958459166732901E-2</v>
      </c>
      <c r="AS31" s="34">
        <v>8.1633193117140301E-3</v>
      </c>
      <c r="AT31" s="34">
        <v>1.94325658775404E-2</v>
      </c>
      <c r="AU31" s="34">
        <v>6.6797410512561897E-3</v>
      </c>
      <c r="AV31" s="34">
        <v>6.94587424349537E-3</v>
      </c>
      <c r="AW31" s="34">
        <v>3.3555594625801398E-2</v>
      </c>
      <c r="AX31" s="34">
        <v>5.8242518738385902</v>
      </c>
      <c r="AY31" s="34">
        <v>1.8491793075485399E-2</v>
      </c>
      <c r="AZ31" s="34">
        <v>6.9672961853402802</v>
      </c>
      <c r="BA31" s="35">
        <v>31</v>
      </c>
      <c r="BB31" s="35">
        <v>179</v>
      </c>
      <c r="BC31" s="45">
        <v>42686.384745370371</v>
      </c>
    </row>
    <row r="32" spans="1:55" x14ac:dyDescent="0.2">
      <c r="A32" s="33">
        <v>399.99977251612898</v>
      </c>
      <c r="B32" s="34">
        <v>38.182156999999997</v>
      </c>
      <c r="C32" s="34">
        <v>4.0437931034482797E-4</v>
      </c>
      <c r="G32" s="33">
        <v>149.99993796551701</v>
      </c>
      <c r="H32" s="35">
        <v>1000</v>
      </c>
      <c r="I32" s="34">
        <v>22.403914965517199</v>
      </c>
      <c r="J32" s="36">
        <v>8.2656160344827594</v>
      </c>
      <c r="K32" s="36">
        <v>1.59104848275862</v>
      </c>
      <c r="L32" s="39">
        <f t="shared" si="0"/>
        <v>1.1005318275862006</v>
      </c>
      <c r="M32" s="39">
        <v>40.07253</v>
      </c>
      <c r="P32" s="36"/>
      <c r="S32" s="36"/>
      <c r="V32" s="36"/>
      <c r="X32" s="36"/>
      <c r="AA32" s="34">
        <v>7.8257379310344904E-2</v>
      </c>
      <c r="AB32" s="34">
        <v>27.6375382413793</v>
      </c>
      <c r="AC32" s="34">
        <v>-17.718662379310299</v>
      </c>
      <c r="AD32" s="34">
        <v>25.606691517241401</v>
      </c>
      <c r="AE32" s="34">
        <v>5.7519405517241404</v>
      </c>
      <c r="AF32" s="34">
        <v>25.264431482758599</v>
      </c>
      <c r="AG32" s="34">
        <v>25.3510749310345</v>
      </c>
      <c r="AH32" s="34">
        <v>0.54339751724137897</v>
      </c>
      <c r="AI32" s="34">
        <v>25.225472827586199</v>
      </c>
      <c r="AJ32" s="34">
        <v>25.234870586206899</v>
      </c>
      <c r="AK32" s="34">
        <v>0.30049455172413803</v>
      </c>
      <c r="AL32" s="34">
        <v>25.240079517241401</v>
      </c>
      <c r="AM32" s="34">
        <v>26.5831987586207</v>
      </c>
      <c r="AN32" s="34">
        <v>140.519997448276</v>
      </c>
      <c r="AO32" s="34">
        <v>140.62315948275901</v>
      </c>
      <c r="AP32" s="34">
        <v>25.506552551724099</v>
      </c>
      <c r="AQ32" s="34">
        <v>25.464106103448302</v>
      </c>
      <c r="AR32" s="34">
        <v>3.4256453755789999E-2</v>
      </c>
      <c r="AS32" s="34">
        <v>8.43223945024274E-3</v>
      </c>
      <c r="AT32" s="34">
        <v>0.11365282818014801</v>
      </c>
      <c r="AU32" s="34">
        <v>6.7270846368847302E-3</v>
      </c>
      <c r="AV32" s="34">
        <v>7.2803489098710898E-3</v>
      </c>
      <c r="AW32" s="34">
        <v>1.2255617583159E-2</v>
      </c>
      <c r="AX32" s="34">
        <v>0.63821717700224301</v>
      </c>
      <c r="AY32" s="34">
        <v>2.10174028067171E-2</v>
      </c>
      <c r="AZ32" s="34">
        <v>6.9550357227115098</v>
      </c>
      <c r="BA32" s="35">
        <v>32</v>
      </c>
      <c r="BB32" s="35">
        <v>179</v>
      </c>
      <c r="BC32" s="45">
        <v>42686.405590277776</v>
      </c>
    </row>
    <row r="33" spans="1:55" x14ac:dyDescent="0.2">
      <c r="A33" s="33">
        <v>450.00015464516099</v>
      </c>
      <c r="B33" s="34">
        <v>46.020510999999999</v>
      </c>
      <c r="C33" s="34">
        <v>3.6165517241379299E-4</v>
      </c>
      <c r="G33" s="33">
        <v>150.000419344828</v>
      </c>
      <c r="H33" s="35">
        <v>1000</v>
      </c>
      <c r="I33" s="34">
        <v>25.2925389310345</v>
      </c>
      <c r="J33" s="36">
        <v>8.1299181724137899</v>
      </c>
      <c r="K33" s="36">
        <v>1.8159129310344799</v>
      </c>
      <c r="L33" s="39">
        <f t="shared" si="0"/>
        <v>1.2362296896551701</v>
      </c>
      <c r="M33" s="39">
        <v>45.104359931034502</v>
      </c>
      <c r="P33" s="52"/>
      <c r="S33" s="36"/>
      <c r="V33" s="36"/>
      <c r="X33" s="52"/>
      <c r="AA33" s="34">
        <v>0.44537024137930997</v>
      </c>
      <c r="AB33" s="34">
        <v>31.482094827586199</v>
      </c>
      <c r="AC33" s="34">
        <v>-14.943890862069001</v>
      </c>
      <c r="AD33" s="34">
        <v>25.610916827586198</v>
      </c>
      <c r="AE33" s="34">
        <v>5.7752628275862099</v>
      </c>
      <c r="AF33" s="34">
        <v>25.259358068965501</v>
      </c>
      <c r="AG33" s="34">
        <v>25.353348448275899</v>
      </c>
      <c r="AH33" s="34">
        <v>0.55452706896551696</v>
      </c>
      <c r="AI33" s="34">
        <v>25.226465758620702</v>
      </c>
      <c r="AJ33" s="34">
        <v>25.2451040689655</v>
      </c>
      <c r="AK33" s="34">
        <v>0.30099813793103503</v>
      </c>
      <c r="AL33" s="34">
        <v>25.237420862069001</v>
      </c>
      <c r="AM33" s="34">
        <v>26.762424413793099</v>
      </c>
      <c r="AN33" s="34">
        <v>140.53769613793099</v>
      </c>
      <c r="AO33" s="34">
        <v>140.63339772413801</v>
      </c>
      <c r="AP33" s="34">
        <v>25.5119019655172</v>
      </c>
      <c r="AQ33" s="34">
        <v>25.468038793103499</v>
      </c>
      <c r="AR33" s="34">
        <v>3.5168144897494702E-2</v>
      </c>
      <c r="AS33" s="34">
        <v>5.7303899446963001E-3</v>
      </c>
      <c r="AT33" s="34">
        <v>5.8819417981183397E-2</v>
      </c>
      <c r="AU33" s="34">
        <v>8.4642984893059103E-3</v>
      </c>
      <c r="AV33" s="34">
        <v>7.3936811584701598E-3</v>
      </c>
      <c r="AW33" s="34">
        <v>1.17867821644596E-2</v>
      </c>
      <c r="AX33" s="34">
        <v>2.1471184743685998</v>
      </c>
      <c r="AY33" s="34">
        <v>2.0691067768527902E-2</v>
      </c>
      <c r="AZ33" s="34">
        <v>7.35969588706328</v>
      </c>
      <c r="BA33" s="35">
        <v>33</v>
      </c>
      <c r="BB33" s="35">
        <v>179</v>
      </c>
      <c r="BC33" s="45">
        <v>42686.426423611112</v>
      </c>
    </row>
    <row r="34" spans="1:55" x14ac:dyDescent="0.2">
      <c r="A34" s="33">
        <v>449.999904419355</v>
      </c>
      <c r="B34" s="34">
        <v>43.637956000000003</v>
      </c>
      <c r="C34" s="34">
        <v>4.0066078620689698</v>
      </c>
      <c r="D34" s="34">
        <f>$B$33-B34</f>
        <v>2.3825549999999964</v>
      </c>
      <c r="E34" s="34">
        <f>INDEX(LINEST(D34:D36,C34:C36^{1}),1)</f>
        <v>0.57693540855679315</v>
      </c>
      <c r="F34" s="34">
        <f>INDEX(LINEST(D34:D36,C34:C36^{1}),2)</f>
        <v>7.5692570343145249E-2</v>
      </c>
      <c r="G34" s="33">
        <v>150.000219448276</v>
      </c>
      <c r="H34" s="35">
        <v>500</v>
      </c>
      <c r="I34" s="34">
        <v>35.195601379310297</v>
      </c>
      <c r="J34" s="36">
        <v>8.0234370689655208</v>
      </c>
      <c r="K34" s="36">
        <v>1.9218646551724099</v>
      </c>
      <c r="L34" s="40">
        <f t="shared" si="0"/>
        <v>1.3427107931034392</v>
      </c>
      <c r="M34" s="40">
        <v>45.121228655172402</v>
      </c>
      <c r="P34" s="36"/>
      <c r="S34" s="36"/>
      <c r="V34" s="36"/>
      <c r="X34" s="36"/>
      <c r="AA34" s="34">
        <v>0.48239131034482802</v>
      </c>
      <c r="AB34" s="34">
        <v>31.695240517241398</v>
      </c>
      <c r="AC34" s="34">
        <v>-16.2273266896552</v>
      </c>
      <c r="AD34" s="34">
        <v>25.666203827586202</v>
      </c>
      <c r="AE34" s="34">
        <v>5.7794595172413796</v>
      </c>
      <c r="AF34" s="34">
        <v>25.265939793103499</v>
      </c>
      <c r="AG34" s="34">
        <v>25.3563383103448</v>
      </c>
      <c r="AH34" s="34">
        <v>0.51817748275862097</v>
      </c>
      <c r="AI34" s="34">
        <v>25.233297103448301</v>
      </c>
      <c r="AJ34" s="34">
        <v>25.253639</v>
      </c>
      <c r="AK34" s="34">
        <v>0.30086558620689702</v>
      </c>
      <c r="AL34" s="34">
        <v>25.245852724137901</v>
      </c>
      <c r="AM34" s="34">
        <v>26.782015655172401</v>
      </c>
      <c r="AN34" s="34">
        <v>140.546244689655</v>
      </c>
      <c r="AO34" s="34">
        <v>140.64691062068999</v>
      </c>
      <c r="AP34" s="34">
        <v>25.5215053103448</v>
      </c>
      <c r="AQ34" s="34">
        <v>25.4772124482759</v>
      </c>
      <c r="AR34" s="34">
        <v>4.0203039172470798E-2</v>
      </c>
      <c r="AS34" s="34">
        <v>7.9503512602453093E-3</v>
      </c>
      <c r="AT34" s="34">
        <v>2.2937975208660401E-2</v>
      </c>
      <c r="AU34" s="34">
        <v>7.3598509562982101E-3</v>
      </c>
      <c r="AV34" s="34">
        <v>5.3339625950688504E-3</v>
      </c>
      <c r="AW34" s="34">
        <v>1.3080132005549999E-2</v>
      </c>
      <c r="AX34" s="34">
        <v>1.51716771567064</v>
      </c>
      <c r="AY34" s="34">
        <v>2.01690582370091E-2</v>
      </c>
      <c r="AZ34" s="34">
        <v>6.7415192680846703</v>
      </c>
      <c r="BA34" s="35">
        <v>34</v>
      </c>
      <c r="BB34" s="35">
        <v>179</v>
      </c>
      <c r="BC34" s="45">
        <v>42686.447268518517</v>
      </c>
    </row>
    <row r="35" spans="1:55" x14ac:dyDescent="0.2">
      <c r="A35" s="33">
        <v>449.99994093548401</v>
      </c>
      <c r="B35" s="34">
        <v>41.868616000000003</v>
      </c>
      <c r="C35" s="34">
        <v>7.0506402068965501</v>
      </c>
      <c r="D35" s="34">
        <f t="shared" ref="D35:D36" si="8">$B$33-B35</f>
        <v>4.1518949999999961</v>
      </c>
      <c r="G35" s="33">
        <v>150.000222586207</v>
      </c>
      <c r="H35" s="35">
        <v>300</v>
      </c>
      <c r="I35" s="34">
        <v>15.2696576551724</v>
      </c>
      <c r="J35" s="36">
        <v>7.87526275862069</v>
      </c>
      <c r="K35" s="36">
        <v>2.4529911379310301</v>
      </c>
      <c r="L35" s="44">
        <f t="shared" si="0"/>
        <v>1.49088510344827</v>
      </c>
      <c r="M35" s="44">
        <v>45.138130620689701</v>
      </c>
      <c r="P35" s="36"/>
      <c r="S35" s="36"/>
      <c r="V35" s="36"/>
      <c r="X35" s="36"/>
      <c r="AA35" s="34">
        <v>1.0129076206896599</v>
      </c>
      <c r="AB35" s="34">
        <v>30.311593172413801</v>
      </c>
      <c r="AC35" s="34">
        <v>-15.128820517241399</v>
      </c>
      <c r="AD35" s="34">
        <v>25.733612344827598</v>
      </c>
      <c r="AE35" s="34">
        <v>5.7520358275862096</v>
      </c>
      <c r="AF35" s="34">
        <v>25.267290827586201</v>
      </c>
      <c r="AG35" s="34">
        <v>25.361265206896501</v>
      </c>
      <c r="AH35" s="34">
        <v>0.49853027586206899</v>
      </c>
      <c r="AI35" s="34">
        <v>25.232249862069001</v>
      </c>
      <c r="AJ35" s="34">
        <v>25.268430275862102</v>
      </c>
      <c r="AK35" s="34">
        <v>0.30137875862069002</v>
      </c>
      <c r="AL35" s="34">
        <v>25.250058034482802</v>
      </c>
      <c r="AM35" s="34">
        <v>26.717249448275901</v>
      </c>
      <c r="AN35" s="34">
        <v>140.548362413793</v>
      </c>
      <c r="AO35" s="34">
        <v>140.64218034482801</v>
      </c>
      <c r="AP35" s="34">
        <v>25.5175811034483</v>
      </c>
      <c r="AQ35" s="34">
        <v>25.475798448275899</v>
      </c>
      <c r="AR35" s="34">
        <v>4.2601511746208798E-2</v>
      </c>
      <c r="AS35" s="34">
        <v>7.3676603889189203E-3</v>
      </c>
      <c r="AT35" s="34">
        <v>1.9178573508682999E-2</v>
      </c>
      <c r="AU35" s="34">
        <v>7.8858676973291904E-3</v>
      </c>
      <c r="AV35" s="34">
        <v>6.7896522854259296E-3</v>
      </c>
      <c r="AW35" s="34">
        <v>3.8114056950838901E-2</v>
      </c>
      <c r="AX35" s="34">
        <v>0.71104260745257497</v>
      </c>
      <c r="AY35" s="34">
        <v>1.9826547070052901E-2</v>
      </c>
      <c r="AZ35" s="34">
        <v>7.16411452129939</v>
      </c>
      <c r="BA35" s="35">
        <v>35</v>
      </c>
      <c r="BB35" s="35">
        <v>179</v>
      </c>
      <c r="BC35" s="45">
        <v>42686.468101851853</v>
      </c>
    </row>
    <row r="36" spans="1:55" x14ac:dyDescent="0.2">
      <c r="A36" s="33">
        <v>450.00073241935502</v>
      </c>
      <c r="B36" s="34">
        <v>39.681857000000001</v>
      </c>
      <c r="C36" s="34">
        <v>10.8620623103448</v>
      </c>
      <c r="D36" s="34">
        <f t="shared" si="8"/>
        <v>6.3386539999999982</v>
      </c>
      <c r="G36" s="33">
        <v>150.00081134482801</v>
      </c>
      <c r="H36" s="35">
        <v>150</v>
      </c>
      <c r="I36" s="34">
        <v>36.381124482758601</v>
      </c>
      <c r="J36" s="36">
        <v>7.6280580000000002</v>
      </c>
      <c r="K36" s="36">
        <v>2.97850231034483</v>
      </c>
      <c r="L36" s="48">
        <f t="shared" si="0"/>
        <v>1.7380898620689598</v>
      </c>
      <c r="M36" s="48">
        <v>45.157728655172399</v>
      </c>
      <c r="P36" s="36"/>
      <c r="S36" s="36"/>
      <c r="V36" s="36"/>
      <c r="X36" s="36"/>
      <c r="AA36" s="34">
        <v>1.2044186206896601</v>
      </c>
      <c r="AB36" s="34">
        <v>29.507305862069</v>
      </c>
      <c r="AC36" s="34">
        <v>-15.097869137930999</v>
      </c>
      <c r="AD36" s="34">
        <v>25.816579724137899</v>
      </c>
      <c r="AE36" s="34">
        <v>5.7556887931034497</v>
      </c>
      <c r="AF36" s="34">
        <v>25.271691241379301</v>
      </c>
      <c r="AG36" s="34">
        <v>25.3651774827586</v>
      </c>
      <c r="AH36" s="34">
        <v>0.497664413793103</v>
      </c>
      <c r="AI36" s="34">
        <v>25.238440862069002</v>
      </c>
      <c r="AJ36" s="34">
        <v>25.281121793103399</v>
      </c>
      <c r="AK36" s="34">
        <v>0.30115282758620698</v>
      </c>
      <c r="AL36" s="34">
        <v>25.255782344827601</v>
      </c>
      <c r="AM36" s="34">
        <v>26.685021413793098</v>
      </c>
      <c r="AN36" s="34">
        <v>140.55057610344801</v>
      </c>
      <c r="AO36" s="34">
        <v>140.645313655172</v>
      </c>
      <c r="AP36" s="34">
        <v>25.529384</v>
      </c>
      <c r="AQ36" s="34">
        <v>25.486977551724099</v>
      </c>
      <c r="AR36" s="34">
        <v>4.2162119168496499E-2</v>
      </c>
      <c r="AS36" s="34">
        <v>8.0708750990561903E-3</v>
      </c>
      <c r="AT36" s="34">
        <v>1.9388783083475501E-2</v>
      </c>
      <c r="AU36" s="34">
        <v>7.6710714326449396E-3</v>
      </c>
      <c r="AV36" s="34">
        <v>6.5948874414647604E-3</v>
      </c>
      <c r="AW36" s="34">
        <v>3.2229737628654297E-2</v>
      </c>
      <c r="AX36" s="34">
        <v>0.51227662650144201</v>
      </c>
      <c r="AY36" s="34">
        <v>3.2721065994759303E-2</v>
      </c>
      <c r="AZ36" s="34">
        <v>6.3928865896342399</v>
      </c>
      <c r="BA36" s="35">
        <v>36</v>
      </c>
      <c r="BB36" s="35">
        <v>179</v>
      </c>
      <c r="BC36" s="45">
        <v>42686.488935185182</v>
      </c>
    </row>
    <row r="37" spans="1:55" x14ac:dyDescent="0.2">
      <c r="A37" s="33">
        <v>449.99888367741897</v>
      </c>
      <c r="B37" s="34">
        <v>45.952765999999997</v>
      </c>
      <c r="C37" s="34">
        <v>3.5286206896551701E-4</v>
      </c>
      <c r="G37" s="33">
        <v>150.000528689655</v>
      </c>
      <c r="H37" s="35">
        <v>100</v>
      </c>
      <c r="I37" s="34">
        <v>65.265428413793103</v>
      </c>
      <c r="J37" s="36">
        <v>7.4448007586206897</v>
      </c>
      <c r="K37" s="36">
        <v>3.4217465172413801</v>
      </c>
      <c r="L37" s="43">
        <f t="shared" si="0"/>
        <v>1.9213471034482703</v>
      </c>
      <c r="M37" s="43">
        <v>45.171912551724098</v>
      </c>
      <c r="P37" s="36"/>
      <c r="S37" s="36"/>
      <c r="V37" s="36"/>
      <c r="X37" s="36"/>
      <c r="AA37" s="34">
        <v>1.9654723448275899</v>
      </c>
      <c r="AB37" s="34">
        <v>28.3199116896552</v>
      </c>
      <c r="AC37" s="34">
        <v>-14.211544344827599</v>
      </c>
      <c r="AD37" s="34">
        <v>25.887041689655199</v>
      </c>
      <c r="AE37" s="34">
        <v>5.79306782758621</v>
      </c>
      <c r="AF37" s="34">
        <v>25.271908310344799</v>
      </c>
      <c r="AG37" s="34">
        <v>25.367760448275899</v>
      </c>
      <c r="AH37" s="34">
        <v>0.49658872413793098</v>
      </c>
      <c r="AI37" s="34">
        <v>25.242450517241402</v>
      </c>
      <c r="AJ37" s="34">
        <v>25.306488655172402</v>
      </c>
      <c r="AK37" s="34">
        <v>0.30133237931034501</v>
      </c>
      <c r="AL37" s="34">
        <v>25.256531137930999</v>
      </c>
      <c r="AM37" s="34">
        <v>26.628258103448299</v>
      </c>
      <c r="AN37" s="34">
        <v>140.55410772413799</v>
      </c>
      <c r="AO37" s="34">
        <v>140.647113758621</v>
      </c>
      <c r="AP37" s="34">
        <v>25.528597724137899</v>
      </c>
      <c r="AQ37" s="34">
        <v>25.4865133448276</v>
      </c>
      <c r="AR37" s="34">
        <v>4.23821205564099E-2</v>
      </c>
      <c r="AS37" s="34">
        <v>1.13463386096662E-2</v>
      </c>
      <c r="AT37" s="34">
        <v>1.8033759152367299E-2</v>
      </c>
      <c r="AU37" s="34">
        <v>8.8324738791473907E-3</v>
      </c>
      <c r="AV37" s="34">
        <v>7.6277768432154299E-3</v>
      </c>
      <c r="AW37" s="34">
        <v>2.2380256322601901E-2</v>
      </c>
      <c r="AX37" s="34">
        <v>0.32614179090575002</v>
      </c>
      <c r="AY37" s="34">
        <v>2.4170366797997202E-2</v>
      </c>
      <c r="AZ37" s="34">
        <v>7.3611450135171603</v>
      </c>
      <c r="BA37" s="35">
        <v>37</v>
      </c>
      <c r="BB37" s="35">
        <v>179</v>
      </c>
      <c r="BC37" s="45">
        <v>42686.509780092594</v>
      </c>
    </row>
    <row r="38" spans="1:55" x14ac:dyDescent="0.2">
      <c r="A38" s="33">
        <v>500.00030522580698</v>
      </c>
      <c r="B38" s="34">
        <v>54.551962000000003</v>
      </c>
      <c r="C38" s="34">
        <v>3.4072413793103398E-4</v>
      </c>
      <c r="G38" s="33">
        <v>150.000867103448</v>
      </c>
      <c r="H38" s="35">
        <v>100</v>
      </c>
      <c r="I38" s="34">
        <v>64.943688931034501</v>
      </c>
      <c r="J38" s="36">
        <v>7.4559368965517203</v>
      </c>
      <c r="K38" s="36">
        <v>3.4023648620689699</v>
      </c>
      <c r="L38" s="43">
        <f t="shared" si="0"/>
        <v>1.9102109655172397</v>
      </c>
      <c r="M38" s="43">
        <v>45.183007379310403</v>
      </c>
      <c r="P38" s="36"/>
      <c r="S38" s="36"/>
      <c r="V38" s="36"/>
      <c r="X38" s="36"/>
      <c r="AA38" s="34">
        <v>1.74177427586207</v>
      </c>
      <c r="AB38" s="34">
        <v>28.170515241379299</v>
      </c>
      <c r="AC38" s="34">
        <v>-15.4144346551724</v>
      </c>
      <c r="AD38" s="34">
        <v>25.946351103448301</v>
      </c>
      <c r="AE38" s="34">
        <v>5.77099562068965</v>
      </c>
      <c r="AF38" s="34">
        <v>25.2733244827586</v>
      </c>
      <c r="AG38" s="34">
        <v>25.366588241379301</v>
      </c>
      <c r="AH38" s="34">
        <v>0.49589782758620699</v>
      </c>
      <c r="AI38" s="34">
        <v>25.242667758620701</v>
      </c>
      <c r="AJ38" s="34">
        <v>25.300009931034499</v>
      </c>
      <c r="AK38" s="34">
        <v>0.30101089655172403</v>
      </c>
      <c r="AL38" s="34">
        <v>25.255917896551701</v>
      </c>
      <c r="AM38" s="34">
        <v>26.6226995517241</v>
      </c>
      <c r="AN38" s="34">
        <v>140.55934827586199</v>
      </c>
      <c r="AO38" s="34">
        <v>140.65144872413799</v>
      </c>
      <c r="AP38" s="34">
        <v>25.524355034482799</v>
      </c>
      <c r="AQ38" s="34">
        <v>25.483071275862098</v>
      </c>
      <c r="AR38" s="34">
        <v>3.4852662476688702E-2</v>
      </c>
      <c r="AS38" s="34">
        <v>9.6567895311771897E-3</v>
      </c>
      <c r="AT38" s="34">
        <v>2.0516110639234E-2</v>
      </c>
      <c r="AU38" s="34">
        <v>7.1595764890949902E-3</v>
      </c>
      <c r="AV38" s="34">
        <v>7.3593274968878804E-3</v>
      </c>
      <c r="AW38" s="34">
        <v>1.68781000146051E-3</v>
      </c>
      <c r="AX38" s="34">
        <v>0.314916261875194</v>
      </c>
      <c r="AY38" s="34">
        <v>1.3946333468349101E-2</v>
      </c>
      <c r="AZ38" s="34">
        <v>6.9145592185618598</v>
      </c>
      <c r="BA38" s="35">
        <v>38</v>
      </c>
      <c r="BB38" s="35">
        <v>179</v>
      </c>
      <c r="BC38" s="45">
        <v>42686.530613425923</v>
      </c>
    </row>
    <row r="39" spans="1:55" x14ac:dyDescent="0.2">
      <c r="A39" s="33">
        <v>500.00034167741899</v>
      </c>
      <c r="B39" s="34">
        <v>52.267781999999997</v>
      </c>
      <c r="C39" s="34">
        <v>3.8097934137931002</v>
      </c>
      <c r="D39" s="34">
        <f>$B$38-B39</f>
        <v>2.2841800000000063</v>
      </c>
      <c r="E39" s="34">
        <f>INDEX(LINEST(D39:D41,C39:C41^{1}),1)</f>
        <v>0.58076634683883621</v>
      </c>
      <c r="F39" s="34">
        <f>INDEX(LINEST(D39:D41,C39:C41^{1}),2)</f>
        <v>6.8607771025456898E-2</v>
      </c>
      <c r="G39" s="33">
        <v>149.99851306896599</v>
      </c>
      <c r="H39" s="35">
        <v>150</v>
      </c>
      <c r="I39" s="34">
        <v>36.2772210344828</v>
      </c>
      <c r="J39" s="36">
        <v>7.6191462413793101</v>
      </c>
      <c r="K39" s="36">
        <v>2.9821877931034502</v>
      </c>
      <c r="L39" s="48">
        <f t="shared" si="0"/>
        <v>1.7470016206896499</v>
      </c>
      <c r="M39" s="48">
        <v>45.211899034482798</v>
      </c>
      <c r="P39" s="36"/>
      <c r="S39" s="36"/>
      <c r="V39" s="36"/>
      <c r="X39" s="36"/>
      <c r="AA39" s="34">
        <v>1.38748682758621</v>
      </c>
      <c r="AB39" s="34">
        <v>29.523084517241401</v>
      </c>
      <c r="AC39" s="34">
        <v>-12.1894996206897</v>
      </c>
      <c r="AD39" s="34">
        <v>25.9828946896552</v>
      </c>
      <c r="AE39" s="34">
        <v>5.7844284137931101</v>
      </c>
      <c r="AF39" s="34">
        <v>25.2629392413793</v>
      </c>
      <c r="AG39" s="34">
        <v>25.364434172413802</v>
      </c>
      <c r="AH39" s="34">
        <v>0.49650893103448301</v>
      </c>
      <c r="AI39" s="34">
        <v>25.236634034482801</v>
      </c>
      <c r="AJ39" s="34">
        <v>25.283769689655202</v>
      </c>
      <c r="AK39" s="34">
        <v>0.30080917241379301</v>
      </c>
      <c r="AL39" s="34">
        <v>25.250123034482801</v>
      </c>
      <c r="AM39" s="34">
        <v>26.6822204137931</v>
      </c>
      <c r="AN39" s="34">
        <v>140.56774582758601</v>
      </c>
      <c r="AO39" s="34">
        <v>140.659736896552</v>
      </c>
      <c r="AP39" s="34">
        <v>25.522168758620701</v>
      </c>
      <c r="AQ39" s="34">
        <v>25.480733344827598</v>
      </c>
      <c r="AR39" s="34">
        <v>3.9396498197638803E-2</v>
      </c>
      <c r="AS39" s="34">
        <v>8.6030806201619608E-3</v>
      </c>
      <c r="AT39" s="34">
        <v>1.27337789747779E-2</v>
      </c>
      <c r="AU39" s="34">
        <v>6.89842120850271E-3</v>
      </c>
      <c r="AV39" s="34">
        <v>6.9293498284589703E-3</v>
      </c>
      <c r="AW39" s="34">
        <v>2.1063042394910102E-2</v>
      </c>
      <c r="AX39" s="34">
        <v>0.43451945063796499</v>
      </c>
      <c r="AY39" s="34">
        <v>2.23296080490752E-2</v>
      </c>
      <c r="AZ39" s="34">
        <v>7.2910278378387998</v>
      </c>
      <c r="BA39" s="35">
        <v>39</v>
      </c>
      <c r="BB39" s="35">
        <v>179</v>
      </c>
      <c r="BC39" s="45">
        <v>42686.551458333335</v>
      </c>
    </row>
    <row r="40" spans="1:55" x14ac:dyDescent="0.2">
      <c r="A40" s="33">
        <v>500.00071864516099</v>
      </c>
      <c r="B40" s="34">
        <v>50.590806000000001</v>
      </c>
      <c r="C40" s="34">
        <v>6.7116354482758602</v>
      </c>
      <c r="D40" s="34">
        <f t="shared" ref="D40:D41" si="9">$B$38-B40</f>
        <v>3.9611560000000026</v>
      </c>
      <c r="G40" s="33">
        <v>150.000050551724</v>
      </c>
      <c r="H40" s="35">
        <v>300</v>
      </c>
      <c r="I40" s="34">
        <v>15.2114523793103</v>
      </c>
      <c r="J40" s="36">
        <v>7.8610448275862099</v>
      </c>
      <c r="K40" s="36">
        <v>2.4642783448275898</v>
      </c>
      <c r="L40" s="44">
        <f t="shared" si="0"/>
        <v>1.5051030344827501</v>
      </c>
      <c r="M40" s="44">
        <v>45.218815448275897</v>
      </c>
      <c r="P40" s="36"/>
      <c r="S40" s="36"/>
      <c r="V40" s="36"/>
      <c r="X40" s="36"/>
      <c r="AA40" s="34">
        <v>1.15927627586207</v>
      </c>
      <c r="AB40" s="34">
        <v>30.275183034482801</v>
      </c>
      <c r="AC40" s="34">
        <v>-19.162835655172401</v>
      </c>
      <c r="AD40" s="34">
        <v>26.0057154482759</v>
      </c>
      <c r="AE40" s="34">
        <v>5.8006991379310398</v>
      </c>
      <c r="AF40" s="34">
        <v>25.272836241379299</v>
      </c>
      <c r="AG40" s="34">
        <v>25.356810379310399</v>
      </c>
      <c r="AH40" s="34">
        <v>0.49894486206896499</v>
      </c>
      <c r="AI40" s="34">
        <v>25.233459827586199</v>
      </c>
      <c r="AJ40" s="34">
        <v>25.274149344827599</v>
      </c>
      <c r="AK40" s="34">
        <v>0.30103000000000002</v>
      </c>
      <c r="AL40" s="34">
        <v>25.254149034482801</v>
      </c>
      <c r="AM40" s="34">
        <v>26.721011137931001</v>
      </c>
      <c r="AN40" s="34">
        <v>140.558487551724</v>
      </c>
      <c r="AO40" s="34">
        <v>140.653920103448</v>
      </c>
      <c r="AP40" s="34">
        <v>25.522398827586201</v>
      </c>
      <c r="AQ40" s="34">
        <v>25.480405103448302</v>
      </c>
      <c r="AR40" s="34">
        <v>4.0121794721165102E-2</v>
      </c>
      <c r="AS40" s="34">
        <v>7.7811412659058998E-3</v>
      </c>
      <c r="AT40" s="34">
        <v>1.8209654310017101E-2</v>
      </c>
      <c r="AU40" s="34">
        <v>7.0380908367113403E-3</v>
      </c>
      <c r="AV40" s="34">
        <v>7.0512467052941501E-3</v>
      </c>
      <c r="AW40" s="34">
        <v>3.3147329873485301E-2</v>
      </c>
      <c r="AX40" s="34">
        <v>0.64193903157789201</v>
      </c>
      <c r="AY40" s="34">
        <v>3.33494841590838E-2</v>
      </c>
      <c r="AZ40" s="34">
        <v>7.1472935268553304</v>
      </c>
      <c r="BA40" s="35">
        <v>40</v>
      </c>
      <c r="BB40" s="35">
        <v>179</v>
      </c>
      <c r="BC40" s="45">
        <v>42686.572291666664</v>
      </c>
    </row>
    <row r="41" spans="1:55" x14ac:dyDescent="0.2">
      <c r="A41" s="33">
        <v>499.99916032258102</v>
      </c>
      <c r="B41" s="34">
        <v>48.470616999999997</v>
      </c>
      <c r="C41" s="34">
        <v>10.3490257586207</v>
      </c>
      <c r="D41" s="34">
        <f t="shared" si="9"/>
        <v>6.081345000000006</v>
      </c>
      <c r="G41" s="33">
        <v>150.000128517241</v>
      </c>
      <c r="H41" s="35">
        <v>500</v>
      </c>
      <c r="I41" s="34">
        <v>34.971371206896599</v>
      </c>
      <c r="J41" s="36">
        <v>8.0120112068965508</v>
      </c>
      <c r="K41" s="36">
        <v>1.91967375862069</v>
      </c>
      <c r="L41" s="40">
        <f t="shared" si="0"/>
        <v>1.3541366551724092</v>
      </c>
      <c r="M41" s="40">
        <v>45.262877034482798</v>
      </c>
      <c r="P41" s="36"/>
      <c r="S41" s="36"/>
      <c r="V41" s="36"/>
      <c r="X41" s="36"/>
      <c r="AA41" s="34">
        <v>0.74921268965517196</v>
      </c>
      <c r="AB41" s="34">
        <v>31.933410310344801</v>
      </c>
      <c r="AC41" s="34">
        <v>-14.945850758620701</v>
      </c>
      <c r="AD41" s="34">
        <v>26.039702413793101</v>
      </c>
      <c r="AE41" s="34">
        <v>5.8016628275862097</v>
      </c>
      <c r="AF41" s="34">
        <v>25.271295275862101</v>
      </c>
      <c r="AG41" s="34">
        <v>25.365692965517201</v>
      </c>
      <c r="AH41" s="34">
        <v>0.51078275862069</v>
      </c>
      <c r="AI41" s="34">
        <v>25.240551482758601</v>
      </c>
      <c r="AJ41" s="34">
        <v>25.269151999999998</v>
      </c>
      <c r="AK41" s="34">
        <v>0.30111917241379299</v>
      </c>
      <c r="AL41" s="34">
        <v>25.2561404827586</v>
      </c>
      <c r="AM41" s="34">
        <v>26.802057620689698</v>
      </c>
      <c r="AN41" s="34">
        <v>140.55447382758601</v>
      </c>
      <c r="AO41" s="34">
        <v>140.64849375862099</v>
      </c>
      <c r="AP41" s="34">
        <v>25.5273256896552</v>
      </c>
      <c r="AQ41" s="34">
        <v>25.484272379310301</v>
      </c>
      <c r="AR41" s="34">
        <v>3.1021962534196899E-2</v>
      </c>
      <c r="AS41" s="34">
        <v>7.4069115585757399E-3</v>
      </c>
      <c r="AT41" s="34">
        <v>1.7110081834485601E-2</v>
      </c>
      <c r="AU41" s="34">
        <v>6.3268561009846803E-3</v>
      </c>
      <c r="AV41" s="34">
        <v>6.5016160169806799E-3</v>
      </c>
      <c r="AW41" s="34">
        <v>3.2970727952947601E-2</v>
      </c>
      <c r="AX41" s="34">
        <v>0.86810653704098795</v>
      </c>
      <c r="AY41" s="34">
        <v>1.8460343232338201E-2</v>
      </c>
      <c r="AZ41" s="34">
        <v>6.8688819215444603</v>
      </c>
      <c r="BA41" s="35">
        <v>41</v>
      </c>
      <c r="BB41" s="35">
        <v>179</v>
      </c>
      <c r="BC41" s="45">
        <v>42686.593136574076</v>
      </c>
    </row>
    <row r="42" spans="1:55" x14ac:dyDescent="0.2">
      <c r="G42" s="33">
        <v>150.000494689655</v>
      </c>
      <c r="H42" s="35">
        <v>1000</v>
      </c>
      <c r="I42" s="34">
        <v>25.112755310344799</v>
      </c>
      <c r="J42" s="36">
        <v>8.1185399310344906</v>
      </c>
      <c r="K42" s="36">
        <v>1.80718751724138</v>
      </c>
      <c r="L42" s="39">
        <f t="shared" si="0"/>
        <v>1.2476079310344694</v>
      </c>
      <c r="M42" s="39">
        <v>45.271345034482799</v>
      </c>
      <c r="P42" s="36"/>
      <c r="S42" s="36"/>
      <c r="V42" s="36"/>
      <c r="X42" s="36"/>
      <c r="AA42" s="34">
        <v>0.41368468965517202</v>
      </c>
      <c r="AB42" s="34">
        <v>31.695920896551701</v>
      </c>
      <c r="AC42" s="34">
        <v>-13.6397936896552</v>
      </c>
      <c r="AD42" s="34">
        <v>26.0925724137931</v>
      </c>
      <c r="AE42" s="34">
        <v>5.7854543793103401</v>
      </c>
      <c r="AF42" s="34">
        <v>25.277122862069</v>
      </c>
      <c r="AG42" s="34">
        <v>25.374206724137899</v>
      </c>
      <c r="AH42" s="34">
        <v>0.54548703448275904</v>
      </c>
      <c r="AI42" s="34">
        <v>25.248630896551699</v>
      </c>
      <c r="AJ42" s="34">
        <v>25.267502448275899</v>
      </c>
      <c r="AK42" s="34">
        <v>0.30120620689655198</v>
      </c>
      <c r="AL42" s="34">
        <v>25.260595137930999</v>
      </c>
      <c r="AM42" s="34">
        <v>26.793952862068998</v>
      </c>
      <c r="AN42" s="34">
        <v>140.55061075862099</v>
      </c>
      <c r="AO42" s="34">
        <v>140.64125737930999</v>
      </c>
      <c r="AP42" s="34">
        <v>25.531825517241401</v>
      </c>
      <c r="AQ42" s="34">
        <v>25.488924379310301</v>
      </c>
      <c r="AR42" s="34">
        <v>3.8862226370044203E-2</v>
      </c>
      <c r="AS42" s="34">
        <v>9.8959790106136099E-3</v>
      </c>
      <c r="AT42" s="34">
        <v>7.0445647102044595E-2</v>
      </c>
      <c r="AU42" s="34">
        <v>6.3890259252196904E-3</v>
      </c>
      <c r="AV42" s="34">
        <v>6.18413337067016E-3</v>
      </c>
      <c r="AW42" s="34">
        <v>1.19054833227669E-2</v>
      </c>
      <c r="AX42" s="34">
        <v>1.1872071101199699</v>
      </c>
      <c r="AY42" s="34">
        <v>1.9439348492100401E-2</v>
      </c>
      <c r="AZ42" s="34">
        <v>6.8091564642459197</v>
      </c>
      <c r="BA42" s="35">
        <v>42</v>
      </c>
      <c r="BB42" s="35">
        <v>179</v>
      </c>
      <c r="BC42" s="45">
        <v>42686.613969907405</v>
      </c>
    </row>
    <row r="43" spans="1:55" x14ac:dyDescent="0.2">
      <c r="G43" s="33">
        <v>150.00007048275901</v>
      </c>
      <c r="H43" s="35">
        <v>1000</v>
      </c>
      <c r="I43" s="34">
        <v>28.184761379310299</v>
      </c>
      <c r="J43" s="36">
        <v>7.9720752068965499</v>
      </c>
      <c r="K43" s="36">
        <v>2.0059770000000001</v>
      </c>
      <c r="L43" s="39">
        <f t="shared" si="0"/>
        <v>1.3940726551724101</v>
      </c>
      <c r="M43" s="39">
        <v>50.3295936206897</v>
      </c>
      <c r="P43" s="36"/>
      <c r="S43" s="36"/>
      <c r="V43" s="36"/>
      <c r="X43" s="36"/>
      <c r="AA43" s="34">
        <v>0.98842996551724105</v>
      </c>
      <c r="AB43" s="34">
        <v>35.637296689655201</v>
      </c>
      <c r="AC43" s="34">
        <v>-13.3971743793103</v>
      </c>
      <c r="AD43" s="34">
        <v>26.130593758620702</v>
      </c>
      <c r="AE43" s="34">
        <v>5.7797939310344804</v>
      </c>
      <c r="AF43" s="34">
        <v>25.273281206896499</v>
      </c>
      <c r="AG43" s="34">
        <v>25.371016103448301</v>
      </c>
      <c r="AH43" s="34">
        <v>0.54700517241379298</v>
      </c>
      <c r="AI43" s="34">
        <v>25.244984655172399</v>
      </c>
      <c r="AJ43" s="34">
        <v>25.277920482758599</v>
      </c>
      <c r="AK43" s="34">
        <v>0.301401379310345</v>
      </c>
      <c r="AL43" s="34">
        <v>25.259526206896499</v>
      </c>
      <c r="AM43" s="34">
        <v>26.980931172413801</v>
      </c>
      <c r="AN43" s="34">
        <v>140.56135662068999</v>
      </c>
      <c r="AO43" s="34">
        <v>140.65249906896599</v>
      </c>
      <c r="AP43" s="34">
        <v>25.5318876896552</v>
      </c>
      <c r="AQ43" s="34">
        <v>25.4899117586207</v>
      </c>
      <c r="AR43" s="34">
        <v>3.1185673975452601E-2</v>
      </c>
      <c r="AS43" s="34">
        <v>1.0221450265239299E-2</v>
      </c>
      <c r="AT43" s="34">
        <v>9.5732479784289795E-2</v>
      </c>
      <c r="AU43" s="34">
        <v>6.1533350457227097E-3</v>
      </c>
      <c r="AV43" s="34">
        <v>6.0138528623057998E-3</v>
      </c>
      <c r="AW43" s="34">
        <v>9.8796809687562801E-3</v>
      </c>
      <c r="AX43" s="34">
        <v>0.70419157794236098</v>
      </c>
      <c r="AY43" s="34">
        <v>1.78567999211993E-2</v>
      </c>
      <c r="AZ43" s="34">
        <v>6.6774584769362502</v>
      </c>
      <c r="BA43" s="35">
        <v>43</v>
      </c>
      <c r="BB43" s="35">
        <v>179</v>
      </c>
      <c r="BC43" s="45">
        <v>42686.63480324074</v>
      </c>
    </row>
    <row r="44" spans="1:55" x14ac:dyDescent="0.2">
      <c r="G44" s="33">
        <v>150.00054620689701</v>
      </c>
      <c r="H44" s="35">
        <v>500</v>
      </c>
      <c r="I44" s="34">
        <v>38.800745517241403</v>
      </c>
      <c r="J44" s="36">
        <v>7.8583037586206901</v>
      </c>
      <c r="K44" s="36">
        <v>2.13764455172414</v>
      </c>
      <c r="L44" s="40">
        <f t="shared" si="0"/>
        <v>1.5078441034482699</v>
      </c>
      <c r="M44" s="40">
        <v>50.335313896551703</v>
      </c>
      <c r="P44" s="52"/>
      <c r="S44" s="36"/>
      <c r="V44" s="36"/>
      <c r="X44" s="52"/>
      <c r="AA44" s="34">
        <v>1.0821390344827599</v>
      </c>
      <c r="AB44" s="34">
        <v>35.6449558965517</v>
      </c>
      <c r="AC44" s="34">
        <v>-13.819245137931</v>
      </c>
      <c r="AD44" s="34">
        <v>26.162962965517199</v>
      </c>
      <c r="AE44" s="34">
        <v>5.7625476206896602</v>
      </c>
      <c r="AF44" s="34">
        <v>25.274230689655202</v>
      </c>
      <c r="AG44" s="34">
        <v>25.3709509310345</v>
      </c>
      <c r="AH44" s="34">
        <v>0.51017500000000005</v>
      </c>
      <c r="AI44" s="34">
        <v>25.247220034482801</v>
      </c>
      <c r="AJ44" s="34">
        <v>25.285055620689601</v>
      </c>
      <c r="AK44" s="34">
        <v>0.30067503448275901</v>
      </c>
      <c r="AL44" s="34">
        <v>25.261078137931001</v>
      </c>
      <c r="AM44" s="34">
        <v>26.986354517241399</v>
      </c>
      <c r="AN44" s="34">
        <v>140.572988655172</v>
      </c>
      <c r="AO44" s="34">
        <v>140.66131796551699</v>
      </c>
      <c r="AP44" s="34">
        <v>25.529470482758601</v>
      </c>
      <c r="AQ44" s="34">
        <v>25.4866051724138</v>
      </c>
      <c r="AR44" s="34">
        <v>3.19832846241008E-2</v>
      </c>
      <c r="AS44" s="34">
        <v>9.5124265458015906E-3</v>
      </c>
      <c r="AT44" s="34">
        <v>2.7274679523382601E-2</v>
      </c>
      <c r="AU44" s="34">
        <v>7.3602758632262703E-3</v>
      </c>
      <c r="AV44" s="34">
        <v>6.2910968859136596E-3</v>
      </c>
      <c r="AW44" s="34">
        <v>1.26374290904095E-2</v>
      </c>
      <c r="AX44" s="34">
        <v>0.64906387916610297</v>
      </c>
      <c r="AY44" s="34">
        <v>1.85432957250295E-2</v>
      </c>
      <c r="AZ44" s="34">
        <v>6.6466203611258603</v>
      </c>
      <c r="BA44" s="35">
        <v>44</v>
      </c>
      <c r="BB44" s="35">
        <v>179</v>
      </c>
      <c r="BC44" s="45">
        <v>42686.655648148146</v>
      </c>
    </row>
    <row r="45" spans="1:55" x14ac:dyDescent="0.2">
      <c r="G45" s="33">
        <v>150.00030262069001</v>
      </c>
      <c r="H45" s="35">
        <v>300</v>
      </c>
      <c r="I45" s="34">
        <v>16.979088793103401</v>
      </c>
      <c r="J45" s="36">
        <v>7.67615462068966</v>
      </c>
      <c r="K45" s="36">
        <v>2.7628389655172398</v>
      </c>
      <c r="L45" s="44">
        <f t="shared" si="0"/>
        <v>1.6899932413793</v>
      </c>
      <c r="M45" s="44">
        <v>50.329443413793101</v>
      </c>
      <c r="AA45" s="34">
        <v>1.4910857241379301</v>
      </c>
      <c r="AB45" s="34">
        <v>34.245014827586203</v>
      </c>
      <c r="AC45" s="34">
        <v>-14.4234933448276</v>
      </c>
      <c r="AD45" s="34">
        <v>26.193733551724101</v>
      </c>
      <c r="AE45" s="34">
        <v>5.8052833448275898</v>
      </c>
      <c r="AF45" s="34">
        <v>25.2745617241379</v>
      </c>
      <c r="AG45" s="34">
        <v>25.369795172413799</v>
      </c>
      <c r="AH45" s="34">
        <v>0.50038931034482803</v>
      </c>
      <c r="AI45" s="34">
        <v>25.242494103448301</v>
      </c>
      <c r="AJ45" s="34">
        <v>25.292641310344798</v>
      </c>
      <c r="AK45" s="34">
        <v>0.30062531034482798</v>
      </c>
      <c r="AL45" s="34">
        <v>25.258224034482801</v>
      </c>
      <c r="AM45" s="34">
        <v>26.9173607241379</v>
      </c>
      <c r="AN45" s="34">
        <v>140.572330344828</v>
      </c>
      <c r="AO45" s="34">
        <v>140.665433655172</v>
      </c>
      <c r="AP45" s="34">
        <v>25.529809241379301</v>
      </c>
      <c r="AQ45" s="34">
        <v>25.4869683103448</v>
      </c>
      <c r="AR45" s="34">
        <v>3.6466588953849702E-2</v>
      </c>
      <c r="AS45" s="34">
        <v>8.6321565206964393E-3</v>
      </c>
      <c r="AT45" s="34">
        <v>1.7301908453252499E-2</v>
      </c>
      <c r="AU45" s="34">
        <v>6.8495585182267197E-3</v>
      </c>
      <c r="AV45" s="34">
        <v>5.7162021488443198E-3</v>
      </c>
      <c r="AW45" s="34">
        <v>3.5658705243151498E-2</v>
      </c>
      <c r="AX45" s="34">
        <v>0.41108981072991901</v>
      </c>
      <c r="AY45" s="34">
        <v>1.8347543601052601E-2</v>
      </c>
      <c r="AZ45" s="34">
        <v>6.8125850630979601</v>
      </c>
      <c r="BA45" s="35">
        <v>45</v>
      </c>
      <c r="BB45" s="35">
        <v>179</v>
      </c>
      <c r="BC45" s="45">
        <v>42686.676481481481</v>
      </c>
    </row>
    <row r="46" spans="1:55" x14ac:dyDescent="0.2">
      <c r="G46" s="33">
        <v>150.000658758621</v>
      </c>
      <c r="H46" s="35">
        <v>150</v>
      </c>
      <c r="I46" s="34">
        <v>40.316509103448297</v>
      </c>
      <c r="J46" s="36">
        <v>7.4101455172413804</v>
      </c>
      <c r="K46" s="36">
        <v>3.3259765172413802</v>
      </c>
      <c r="L46" s="48">
        <f>$J$2-J46</f>
        <v>1.9560023448275796</v>
      </c>
      <c r="M46" s="48">
        <v>50.348869413793103</v>
      </c>
      <c r="AA46" s="34">
        <v>1.95328437931034</v>
      </c>
      <c r="AB46" s="34">
        <v>33.108443999999999</v>
      </c>
      <c r="AC46" s="34">
        <v>-14.8837684482759</v>
      </c>
      <c r="AD46" s="34">
        <v>26.239950586206898</v>
      </c>
      <c r="AE46" s="34">
        <v>5.8020183103448302</v>
      </c>
      <c r="AF46" s="34">
        <v>25.276227517241399</v>
      </c>
      <c r="AG46" s="34">
        <v>25.370956413793099</v>
      </c>
      <c r="AH46" s="34">
        <v>0.496612517241379</v>
      </c>
      <c r="AI46" s="34">
        <v>25.243877758620702</v>
      </c>
      <c r="AJ46" s="34">
        <v>25.3074816206897</v>
      </c>
      <c r="AK46" s="34">
        <v>0.30060655172413803</v>
      </c>
      <c r="AL46" s="34">
        <v>25.265299448275901</v>
      </c>
      <c r="AM46" s="34">
        <v>26.8696321034483</v>
      </c>
      <c r="AN46" s="34">
        <v>140.57605779310299</v>
      </c>
      <c r="AO46" s="34">
        <v>140.67058013793101</v>
      </c>
      <c r="AP46" s="34">
        <v>25.537122448275898</v>
      </c>
      <c r="AQ46" s="34">
        <v>25.493284068965501</v>
      </c>
      <c r="AR46" s="34">
        <v>4.3973126208399001E-2</v>
      </c>
      <c r="AS46" s="34">
        <v>1.1716847687828999E-2</v>
      </c>
      <c r="AT46" s="34">
        <v>1.8940919517936399E-2</v>
      </c>
      <c r="AU46" s="34">
        <v>6.5469129207118698E-3</v>
      </c>
      <c r="AV46" s="34">
        <v>7.0572170184258001E-3</v>
      </c>
      <c r="AW46" s="34">
        <v>3.22977981994262E-2</v>
      </c>
      <c r="AX46" s="34">
        <v>0.307528591809338</v>
      </c>
      <c r="AY46" s="34">
        <v>3.2222259704909398E-2</v>
      </c>
      <c r="AZ46" s="34">
        <v>6.8067921226554002</v>
      </c>
      <c r="BA46" s="35">
        <v>46</v>
      </c>
      <c r="BB46" s="35">
        <v>179</v>
      </c>
      <c r="BC46" s="45">
        <v>42686.697326388887</v>
      </c>
    </row>
    <row r="47" spans="1:55" x14ac:dyDescent="0.2">
      <c r="G47" s="33">
        <v>150.001283310345</v>
      </c>
      <c r="H47" s="35">
        <v>100</v>
      </c>
      <c r="I47" s="34">
        <v>72.257816413793094</v>
      </c>
      <c r="J47" s="36">
        <v>7.2173673793103399</v>
      </c>
      <c r="K47" s="36">
        <v>3.8055507241379298</v>
      </c>
      <c r="L47" s="43">
        <f t="shared" si="0"/>
        <v>2.1487804827586201</v>
      </c>
      <c r="M47" s="43">
        <v>50.366057172413797</v>
      </c>
      <c r="AA47" s="34">
        <v>2.45929172413793</v>
      </c>
      <c r="AB47" s="34">
        <v>31.743161310344799</v>
      </c>
      <c r="AC47" s="34">
        <v>-14.970372068965499</v>
      </c>
      <c r="AD47" s="34">
        <v>26.2604207586207</v>
      </c>
      <c r="AE47" s="34">
        <v>5.7696867241379302</v>
      </c>
      <c r="AF47" s="34">
        <v>25.281561310344799</v>
      </c>
      <c r="AG47" s="34">
        <v>25.375281068965499</v>
      </c>
      <c r="AH47" s="34">
        <v>0.49514282758620698</v>
      </c>
      <c r="AI47" s="34">
        <v>25.245272172413799</v>
      </c>
      <c r="AJ47" s="34">
        <v>25.324465206896601</v>
      </c>
      <c r="AK47" s="34">
        <v>0.30088799999999999</v>
      </c>
      <c r="AL47" s="34">
        <v>25.263074862069001</v>
      </c>
      <c r="AM47" s="34">
        <v>26.801172758620702</v>
      </c>
      <c r="AN47" s="34">
        <v>140.57858279310301</v>
      </c>
      <c r="AO47" s="34">
        <v>140.67262217241401</v>
      </c>
      <c r="AP47" s="34">
        <v>25.5249623448276</v>
      </c>
      <c r="AQ47" s="34">
        <v>25.4822227931034</v>
      </c>
      <c r="AR47" s="34">
        <v>4.87345847507933E-2</v>
      </c>
      <c r="AS47" s="34">
        <v>8.1964594962163507E-3</v>
      </c>
      <c r="AT47" s="34">
        <v>2.47203501240995E-2</v>
      </c>
      <c r="AU47" s="34">
        <v>5.5584177722786104E-3</v>
      </c>
      <c r="AV47" s="34">
        <v>7.4679836892427298E-3</v>
      </c>
      <c r="AW47" s="34">
        <v>2.2795698311590801E-2</v>
      </c>
      <c r="AX47" s="34">
        <v>0.23123520969719999</v>
      </c>
      <c r="AY47" s="34">
        <v>2.2803758992373298E-2</v>
      </c>
      <c r="AZ47" s="34">
        <v>7.1287705884303199</v>
      </c>
      <c r="BA47" s="35">
        <v>47</v>
      </c>
      <c r="BB47" s="35">
        <v>178</v>
      </c>
      <c r="BC47" s="45">
        <v>42686.718159722222</v>
      </c>
    </row>
    <row r="48" spans="1:55" x14ac:dyDescent="0.2">
      <c r="G48" s="33">
        <v>149.99853510344801</v>
      </c>
      <c r="H48" s="35">
        <v>100</v>
      </c>
      <c r="I48" s="34">
        <v>72.245850310344807</v>
      </c>
      <c r="J48" s="36">
        <v>7.2027028275862097</v>
      </c>
      <c r="K48" s="36">
        <v>3.8144705862068999</v>
      </c>
      <c r="L48" s="43">
        <f t="shared" si="0"/>
        <v>2.1634450344827503</v>
      </c>
      <c r="M48" s="43">
        <v>50.3847109655173</v>
      </c>
      <c r="P48" s="36"/>
      <c r="Q48" s="36"/>
      <c r="R48" s="36"/>
      <c r="S48" s="36"/>
      <c r="T48" s="36"/>
      <c r="V48" s="36"/>
      <c r="W48" s="36"/>
      <c r="X48" s="36"/>
      <c r="Y48" s="36"/>
      <c r="Z48" s="36"/>
      <c r="AA48" s="34">
        <v>2.5350210344827602</v>
      </c>
      <c r="AB48" s="34">
        <v>31.715295999999999</v>
      </c>
      <c r="AC48" s="34">
        <v>-15.033908241379301</v>
      </c>
      <c r="AD48" s="34">
        <v>26.2296533448276</v>
      </c>
      <c r="AE48" s="34">
        <v>5.7902227931034496</v>
      </c>
      <c r="AF48" s="34">
        <v>25.2801722758621</v>
      </c>
      <c r="AG48" s="34">
        <v>25.373338482758601</v>
      </c>
      <c r="AH48" s="34">
        <v>0.49602293103448297</v>
      </c>
      <c r="AI48" s="34">
        <v>25.241528241379299</v>
      </c>
      <c r="AJ48" s="34">
        <v>25.322435827586201</v>
      </c>
      <c r="AK48" s="34">
        <v>0.30068075862068999</v>
      </c>
      <c r="AL48" s="34">
        <v>25.263557689655201</v>
      </c>
      <c r="AM48" s="34">
        <v>26.800798241379301</v>
      </c>
      <c r="AN48" s="34">
        <v>140.58865096551699</v>
      </c>
      <c r="AO48" s="34">
        <v>140.68155272413799</v>
      </c>
      <c r="AP48" s="34">
        <v>25.525363793103502</v>
      </c>
      <c r="AQ48" s="34">
        <v>25.482073827586198</v>
      </c>
      <c r="AR48" s="34">
        <v>6.8344649415872205E-2</v>
      </c>
      <c r="AS48" s="34">
        <v>1.23199130635127E-2</v>
      </c>
      <c r="AT48" s="34">
        <v>2.47546151279147E-2</v>
      </c>
      <c r="AU48" s="34">
        <v>6.9198087489875399E-3</v>
      </c>
      <c r="AV48" s="34">
        <v>7.15818097515837E-3</v>
      </c>
      <c r="AW48" s="34">
        <v>2.1583923000140998E-3</v>
      </c>
      <c r="AX48" s="34">
        <v>0.24177836362629701</v>
      </c>
      <c r="AY48" s="34">
        <v>1.18079743341181E-2</v>
      </c>
      <c r="AZ48" s="34">
        <v>6.2725713189268602</v>
      </c>
      <c r="BA48" s="35">
        <v>48</v>
      </c>
      <c r="BB48" s="35">
        <v>179</v>
      </c>
      <c r="BC48" s="45">
        <v>42686.739004629628</v>
      </c>
    </row>
    <row r="49" spans="7:55" x14ac:dyDescent="0.2">
      <c r="G49" s="33">
        <v>150.00018468965499</v>
      </c>
      <c r="H49" s="35">
        <v>150</v>
      </c>
      <c r="I49" s="34">
        <v>40.2228457586207</v>
      </c>
      <c r="J49" s="36">
        <v>7.4039752068965496</v>
      </c>
      <c r="K49" s="36">
        <v>3.3327958620689699</v>
      </c>
      <c r="L49" s="48">
        <f t="shared" si="0"/>
        <v>1.9621726551724104</v>
      </c>
      <c r="M49" s="48">
        <v>50.399200034482703</v>
      </c>
      <c r="AA49" s="34">
        <v>1.92</v>
      </c>
      <c r="AB49" s="34">
        <v>33.077618758620702</v>
      </c>
      <c r="AC49" s="34">
        <v>-14.5783694827586</v>
      </c>
      <c r="AD49" s="34">
        <v>26.176391586206901</v>
      </c>
      <c r="AE49" s="34">
        <v>5.7900166551724102</v>
      </c>
      <c r="AF49" s="34">
        <v>25.269010862068999</v>
      </c>
      <c r="AG49" s="34">
        <v>25.363560482758601</v>
      </c>
      <c r="AH49" s="34">
        <v>0.49679482758620702</v>
      </c>
      <c r="AI49" s="34">
        <v>25.2370626896552</v>
      </c>
      <c r="AJ49" s="34">
        <v>25.299988172413801</v>
      </c>
      <c r="AK49" s="34">
        <v>0.30083972413793098</v>
      </c>
      <c r="AL49" s="34">
        <v>25.256883827586201</v>
      </c>
      <c r="AM49" s="34">
        <v>26.8587587241379</v>
      </c>
      <c r="AN49" s="34">
        <v>140.58981589655201</v>
      </c>
      <c r="AO49" s="34">
        <v>140.68982510344799</v>
      </c>
      <c r="AP49" s="34">
        <v>25.517314137930999</v>
      </c>
      <c r="AQ49" s="34">
        <v>25.474133482758599</v>
      </c>
      <c r="AR49" s="34">
        <v>3.4085619732465398E-2</v>
      </c>
      <c r="AS49" s="34">
        <v>6.9967065129199896E-3</v>
      </c>
      <c r="AT49" s="34">
        <v>1.8031567458389498E-2</v>
      </c>
      <c r="AU49" s="34">
        <v>6.0743350887068996E-3</v>
      </c>
      <c r="AV49" s="34">
        <v>5.7091576653049798E-3</v>
      </c>
      <c r="AW49" s="34">
        <v>2.1033954910039E-2</v>
      </c>
      <c r="AX49" s="34">
        <v>0.34995848001893298</v>
      </c>
      <c r="AY49" s="34">
        <v>2.1160296331415598E-2</v>
      </c>
      <c r="AZ49" s="34">
        <v>7.2750953754288297</v>
      </c>
      <c r="BA49" s="35">
        <v>49</v>
      </c>
      <c r="BB49" s="35">
        <v>179</v>
      </c>
      <c r="BC49" s="45">
        <v>42686.759837962964</v>
      </c>
    </row>
    <row r="50" spans="7:55" x14ac:dyDescent="0.2">
      <c r="G50" s="33">
        <v>149.99951917241401</v>
      </c>
      <c r="H50" s="35">
        <v>300</v>
      </c>
      <c r="I50" s="34">
        <v>16.9964664482759</v>
      </c>
      <c r="J50" s="36">
        <v>7.6949619655172397</v>
      </c>
      <c r="K50" s="36">
        <v>2.7593312068965501</v>
      </c>
      <c r="L50" s="44">
        <f t="shared" si="0"/>
        <v>1.6711858965517203</v>
      </c>
      <c r="M50" s="44">
        <v>50.271178517241403</v>
      </c>
      <c r="AA50" s="34">
        <v>1.2895573448275901</v>
      </c>
      <c r="AB50" s="34">
        <v>33.9824783793104</v>
      </c>
      <c r="AC50" s="34">
        <v>-13.675228137931001</v>
      </c>
      <c r="AD50" s="34">
        <v>26.086711517241401</v>
      </c>
      <c r="AE50" s="34">
        <v>5.7961187931034504</v>
      </c>
      <c r="AF50" s="34">
        <v>25.2662110689655</v>
      </c>
      <c r="AG50" s="34">
        <v>25.362513310344799</v>
      </c>
      <c r="AH50" s="34">
        <v>0.49881889655172401</v>
      </c>
      <c r="AI50" s="34">
        <v>25.2376541034483</v>
      </c>
      <c r="AJ50" s="34">
        <v>25.282055068965501</v>
      </c>
      <c r="AK50" s="34">
        <v>0.30092062068965503</v>
      </c>
      <c r="AL50" s="34">
        <v>25.251343827586201</v>
      </c>
      <c r="AM50" s="34">
        <v>26.896313793103399</v>
      </c>
      <c r="AN50" s="34">
        <v>140.587822241379</v>
      </c>
      <c r="AO50" s="34">
        <v>140.684976482759</v>
      </c>
      <c r="AP50" s="34">
        <v>25.5151163448276</v>
      </c>
      <c r="AQ50" s="34">
        <v>25.470985172413801</v>
      </c>
      <c r="AR50" s="34">
        <v>3.7705172217346802E-2</v>
      </c>
      <c r="AS50" s="34">
        <v>8.8781122572121306E-3</v>
      </c>
      <c r="AT50" s="34">
        <v>2.4965532165432101E-2</v>
      </c>
      <c r="AU50" s="34">
        <v>7.0645041008848899E-3</v>
      </c>
      <c r="AV50" s="34">
        <v>6.5585030910797603E-3</v>
      </c>
      <c r="AW50" s="34">
        <v>3.4307897506733097E-2</v>
      </c>
      <c r="AX50" s="34">
        <v>0.50454734040512805</v>
      </c>
      <c r="AY50" s="34">
        <v>3.3378782749546303E-2</v>
      </c>
      <c r="AZ50" s="34">
        <v>6.81642696442794</v>
      </c>
      <c r="BA50" s="35">
        <v>50</v>
      </c>
      <c r="BB50" s="35">
        <v>179</v>
      </c>
      <c r="BC50" s="45">
        <v>42686.780682870369</v>
      </c>
    </row>
    <row r="51" spans="7:55" x14ac:dyDescent="0.2">
      <c r="G51" s="33">
        <v>149.99912810344799</v>
      </c>
      <c r="H51" s="35">
        <v>500</v>
      </c>
      <c r="I51" s="34">
        <v>39.392119241379298</v>
      </c>
      <c r="J51" s="36">
        <v>7.9082838275862102</v>
      </c>
      <c r="K51" s="36">
        <v>2.1473310344827601</v>
      </c>
      <c r="L51" s="40">
        <f t="shared" si="0"/>
        <v>1.4578640344827498</v>
      </c>
      <c r="M51" s="40">
        <v>49.947364758620701</v>
      </c>
      <c r="AA51" s="34">
        <v>0.59516017241379304</v>
      </c>
      <c r="AB51" s="34">
        <v>35.445315862069002</v>
      </c>
      <c r="AC51" s="34">
        <v>-16.020899068965502</v>
      </c>
      <c r="AD51" s="34">
        <v>25.996067034482699</v>
      </c>
      <c r="AE51" s="34">
        <v>5.77728703448276</v>
      </c>
      <c r="AF51" s="34">
        <v>25.267231241379299</v>
      </c>
      <c r="AG51" s="34">
        <v>25.358378551724101</v>
      </c>
      <c r="AH51" s="34">
        <v>0.52151517241379297</v>
      </c>
      <c r="AI51" s="34">
        <v>25.233139758620698</v>
      </c>
      <c r="AJ51" s="34">
        <v>25.256438827586202</v>
      </c>
      <c r="AK51" s="34">
        <v>0.30143748275862098</v>
      </c>
      <c r="AL51" s="34">
        <v>25.250117517241399</v>
      </c>
      <c r="AM51" s="34">
        <v>26.961740413793098</v>
      </c>
      <c r="AN51" s="34">
        <v>140.575403103448</v>
      </c>
      <c r="AO51" s="34">
        <v>140.67831524137901</v>
      </c>
      <c r="AP51" s="34">
        <v>25.5090352758621</v>
      </c>
      <c r="AQ51" s="34">
        <v>25.4651715862069</v>
      </c>
      <c r="AR51" s="34">
        <v>3.52609002201211E-2</v>
      </c>
      <c r="AS51" s="34">
        <v>9.0385552928970991E-3</v>
      </c>
      <c r="AT51" s="34">
        <v>1.8599277633562099E-2</v>
      </c>
      <c r="AU51" s="34">
        <v>7.0740460175241198E-3</v>
      </c>
      <c r="AV51" s="34">
        <v>7.3237357668608201E-3</v>
      </c>
      <c r="AW51" s="34">
        <v>3.29374929063911E-2</v>
      </c>
      <c r="AX51" s="34">
        <v>0.75305965164809396</v>
      </c>
      <c r="AY51" s="34">
        <v>1.7436220724841401E-2</v>
      </c>
      <c r="AZ51" s="34">
        <v>6.7087881673351299</v>
      </c>
      <c r="BA51" s="35">
        <v>51</v>
      </c>
      <c r="BB51" s="35">
        <v>179</v>
      </c>
      <c r="BC51" s="45">
        <v>42686.801516203705</v>
      </c>
    </row>
    <row r="52" spans="7:55" x14ac:dyDescent="0.2">
      <c r="G52" s="33">
        <v>149.99981210344799</v>
      </c>
      <c r="H52" s="35">
        <v>1000</v>
      </c>
      <c r="I52" s="34">
        <v>29.0403139655172</v>
      </c>
      <c r="J52" s="36">
        <v>7.9984625172413804</v>
      </c>
      <c r="K52" s="36">
        <v>2.0270704137930999</v>
      </c>
      <c r="L52" s="39">
        <f t="shared" si="0"/>
        <v>1.3676853448275796</v>
      </c>
      <c r="M52" s="39">
        <v>49.540850413793102</v>
      </c>
      <c r="AA52" s="34">
        <v>0.73855537931034498</v>
      </c>
      <c r="AB52" s="34">
        <v>35.276309103448298</v>
      </c>
      <c r="AC52" s="34">
        <v>-15.8306541034483</v>
      </c>
      <c r="AD52" s="34">
        <v>25.886816310344798</v>
      </c>
      <c r="AE52" s="34">
        <v>5.78632948275862</v>
      </c>
      <c r="AF52" s="34">
        <v>25.263297344827599</v>
      </c>
      <c r="AG52" s="34">
        <v>25.3551717241379</v>
      </c>
      <c r="AH52" s="34">
        <v>0.55324751724137899</v>
      </c>
      <c r="AI52" s="34">
        <v>25.228337689655199</v>
      </c>
      <c r="AJ52" s="34">
        <v>25.255934172413799</v>
      </c>
      <c r="AK52" s="34">
        <v>0.30129251724137901</v>
      </c>
      <c r="AL52" s="34">
        <v>25.2436118275862</v>
      </c>
      <c r="AM52" s="34">
        <v>26.949574655172398</v>
      </c>
      <c r="AN52" s="34">
        <v>140.57666641379299</v>
      </c>
      <c r="AO52" s="34">
        <v>140.67377655172399</v>
      </c>
      <c r="AP52" s="34">
        <v>25.5007061724138</v>
      </c>
      <c r="AQ52" s="34">
        <v>25.458871862069</v>
      </c>
      <c r="AR52" s="34">
        <v>3.9156504823070301E-2</v>
      </c>
      <c r="AS52" s="34">
        <v>1.06488632200604E-2</v>
      </c>
      <c r="AT52" s="34">
        <v>7.2218846034693696E-2</v>
      </c>
      <c r="AU52" s="34">
        <v>7.8361908598125803E-3</v>
      </c>
      <c r="AV52" s="34">
        <v>6.2092274228961897E-3</v>
      </c>
      <c r="AW52" s="34">
        <v>1.3425489279846501E-2</v>
      </c>
      <c r="AX52" s="34">
        <v>1.17224052256406</v>
      </c>
      <c r="AY52" s="34">
        <v>1.8844048057959101E-2</v>
      </c>
      <c r="AZ52" s="34">
        <v>6.8154243167503399</v>
      </c>
      <c r="BA52" s="35">
        <v>52</v>
      </c>
      <c r="BB52" s="35">
        <v>179</v>
      </c>
      <c r="BC52" s="45">
        <v>42686.82234953704</v>
      </c>
    </row>
    <row r="53" spans="7:55" x14ac:dyDescent="0.2">
      <c r="G53" s="33">
        <v>149.999844827586</v>
      </c>
      <c r="H53" s="35">
        <v>300</v>
      </c>
      <c r="I53" s="34">
        <v>10</v>
      </c>
      <c r="J53" s="36">
        <v>9.3674975172413806</v>
      </c>
      <c r="K53" s="36">
        <v>0</v>
      </c>
      <c r="L53" s="34"/>
      <c r="M53" s="34">
        <v>0.51659334482758601</v>
      </c>
      <c r="N53" s="36" t="s">
        <v>51</v>
      </c>
      <c r="P53" s="53">
        <v>1000</v>
      </c>
      <c r="Q53" s="54">
        <v>500</v>
      </c>
      <c r="R53" s="55">
        <v>300</v>
      </c>
      <c r="S53" s="56">
        <v>150</v>
      </c>
      <c r="T53" s="57">
        <v>100</v>
      </c>
      <c r="V53" s="53">
        <v>1000</v>
      </c>
      <c r="W53" s="54">
        <v>500</v>
      </c>
      <c r="X53" s="55">
        <v>300</v>
      </c>
      <c r="Y53" s="56">
        <v>150</v>
      </c>
      <c r="Z53" s="57">
        <v>100</v>
      </c>
      <c r="AA53" s="34">
        <v>-2.50061920689655</v>
      </c>
      <c r="AB53" s="34">
        <v>-1.7123249310344799</v>
      </c>
      <c r="AC53" s="34">
        <v>-19.2179398275862</v>
      </c>
      <c r="AD53" s="34">
        <v>25.679245413793101</v>
      </c>
      <c r="AE53" s="34">
        <v>5.7980599655172398</v>
      </c>
      <c r="AF53" s="34">
        <v>25.260605931034501</v>
      </c>
      <c r="AG53" s="34">
        <v>25.343033413793101</v>
      </c>
      <c r="AH53" s="34">
        <v>0.49542803448275902</v>
      </c>
      <c r="AI53" s="34">
        <v>25.2233241724138</v>
      </c>
      <c r="AJ53" s="34">
        <v>25.1578119655173</v>
      </c>
      <c r="AK53" s="34">
        <v>0.299934482758621</v>
      </c>
      <c r="AL53" s="34">
        <v>25.237930793103398</v>
      </c>
      <c r="AM53" s="34">
        <v>25.173861655172399</v>
      </c>
      <c r="AN53" s="34">
        <v>140.30318582758599</v>
      </c>
      <c r="AO53" s="34">
        <v>140.391877827586</v>
      </c>
      <c r="AP53" s="34">
        <v>25.4924600344828</v>
      </c>
      <c r="AQ53" s="34">
        <v>25.4478192413793</v>
      </c>
      <c r="AR53" s="34">
        <v>4.7368047912612898E-2</v>
      </c>
      <c r="AS53" s="34">
        <v>8.9907513214848803E-3</v>
      </c>
      <c r="AT53" s="34">
        <v>0</v>
      </c>
      <c r="AU53" s="34">
        <v>6.86212621082856E-3</v>
      </c>
      <c r="AV53" s="34">
        <v>6.1012090696704203E-3</v>
      </c>
      <c r="AW53" s="34">
        <v>2.1671360583844401</v>
      </c>
      <c r="AX53" s="34">
        <v>0.58919550885088601</v>
      </c>
      <c r="AY53" s="34">
        <v>2.38463412733203</v>
      </c>
      <c r="AZ53" s="34">
        <v>7.0106224571924001</v>
      </c>
      <c r="BA53" s="35">
        <v>53</v>
      </c>
      <c r="BB53" s="35">
        <v>357</v>
      </c>
      <c r="BC53" s="45">
        <v>42686.864027777781</v>
      </c>
    </row>
    <row r="54" spans="7:55" x14ac:dyDescent="0.2">
      <c r="G54" s="33">
        <v>250.00062820689701</v>
      </c>
      <c r="H54" s="35">
        <v>300</v>
      </c>
      <c r="I54" s="34">
        <v>10</v>
      </c>
      <c r="J54" s="36">
        <v>19.121797137931001</v>
      </c>
      <c r="K54" s="36">
        <v>0</v>
      </c>
      <c r="L54" s="34"/>
      <c r="M54" s="34">
        <v>0.72420462068965497</v>
      </c>
      <c r="N54" s="36">
        <f>M55</f>
        <v>30.145384862069001</v>
      </c>
      <c r="P54" s="39">
        <f>K55</f>
        <v>1.4746632413793099</v>
      </c>
      <c r="Q54" s="40">
        <f>K56</f>
        <v>1.5980193103448299</v>
      </c>
      <c r="R54" s="41">
        <f>K57</f>
        <v>1.9068617931034499</v>
      </c>
      <c r="S54" s="42">
        <f>K58</f>
        <v>2.42209610344828</v>
      </c>
      <c r="T54" s="43">
        <f>K59</f>
        <v>2.7774944482758599</v>
      </c>
      <c r="V54" s="39">
        <f>L55</f>
        <v>1.2425954827586025</v>
      </c>
      <c r="W54" s="40">
        <f>L56</f>
        <v>1.4236343103448021</v>
      </c>
      <c r="X54" s="44">
        <f>L57</f>
        <v>1.6355073103447992</v>
      </c>
      <c r="Y54" s="42">
        <f>L58</f>
        <v>1.9253905517240995</v>
      </c>
      <c r="Z54" s="43">
        <f>L59</f>
        <v>2.1484604827586011</v>
      </c>
      <c r="AA54" s="34">
        <v>-2.6034081724137899</v>
      </c>
      <c r="AB54" s="34">
        <v>-1.7447963448275901</v>
      </c>
      <c r="AC54" s="34">
        <v>-4.4723836551724103</v>
      </c>
      <c r="AD54" s="34">
        <v>25.467889034482798</v>
      </c>
      <c r="AE54" s="34">
        <v>5.7879769999999997</v>
      </c>
      <c r="AF54" s="34">
        <v>25.2547622413793</v>
      </c>
      <c r="AG54" s="34">
        <v>25.374309827586199</v>
      </c>
      <c r="AH54" s="34">
        <v>0.49639331034482798</v>
      </c>
      <c r="AI54" s="34">
        <v>25.225744241379299</v>
      </c>
      <c r="AJ54" s="34">
        <v>25.1575136896552</v>
      </c>
      <c r="AK54" s="34">
        <v>0.29991499999999999</v>
      </c>
      <c r="AL54" s="34">
        <v>25.233812482758601</v>
      </c>
      <c r="AM54" s="34">
        <v>25.168962241379301</v>
      </c>
      <c r="AN54" s="34">
        <v>232.81863503448301</v>
      </c>
      <c r="AO54" s="34">
        <v>232.90381379310301</v>
      </c>
      <c r="AP54" s="34">
        <v>25.6124196206897</v>
      </c>
      <c r="AQ54" s="34">
        <v>25.568850999999999</v>
      </c>
      <c r="AR54" s="34">
        <v>7.3559924159815604E-2</v>
      </c>
      <c r="AS54" s="34">
        <v>7.9190420883977295E-3</v>
      </c>
      <c r="AT54" s="34">
        <v>0</v>
      </c>
      <c r="AU54" s="34">
        <v>5.5902014892405903E-3</v>
      </c>
      <c r="AV54" s="34">
        <v>6.6469332050396396E-3</v>
      </c>
      <c r="AW54" s="34">
        <v>0.12161639508335199</v>
      </c>
      <c r="AX54" s="34">
        <v>0.58703939854379406</v>
      </c>
      <c r="AY54" s="34">
        <v>0.365883646766335</v>
      </c>
      <c r="AZ54" s="34">
        <v>7.7816632473979004</v>
      </c>
      <c r="BA54" s="35">
        <v>54</v>
      </c>
      <c r="BB54" s="35">
        <v>718</v>
      </c>
      <c r="BC54" s="45">
        <v>42686.947268518517</v>
      </c>
    </row>
    <row r="55" spans="7:55" x14ac:dyDescent="0.2">
      <c r="G55" s="33">
        <v>250.00222672413801</v>
      </c>
      <c r="H55" s="35">
        <v>1000</v>
      </c>
      <c r="I55" s="34">
        <v>17.018613275862101</v>
      </c>
      <c r="J55" s="36">
        <v>17.879201655172398</v>
      </c>
      <c r="K55" s="36">
        <v>1.4746632413793099</v>
      </c>
      <c r="L55" s="39">
        <f>$J$54-J55</f>
        <v>1.2425954827586025</v>
      </c>
      <c r="M55" s="39">
        <v>30.145384862069001</v>
      </c>
      <c r="N55" s="36">
        <f>M64</f>
        <v>30.242414793103499</v>
      </c>
      <c r="P55" s="39">
        <f>K64</f>
        <v>1.4692585517241401</v>
      </c>
      <c r="Q55" s="40">
        <f>K63</f>
        <v>1.5983111724137899</v>
      </c>
      <c r="R55" s="44">
        <f>K62</f>
        <v>1.91475420689655</v>
      </c>
      <c r="S55" s="42">
        <f>K61</f>
        <v>2.4250030689655202</v>
      </c>
      <c r="T55" s="43">
        <f>K60</f>
        <v>2.7685601034482801</v>
      </c>
      <c r="V55" s="39">
        <f>L64</f>
        <v>1.2555892413793011</v>
      </c>
      <c r="W55" s="40">
        <f>L63</f>
        <v>1.4080643103448018</v>
      </c>
      <c r="X55" s="44">
        <f>L62</f>
        <v>1.6266953448274997</v>
      </c>
      <c r="Y55" s="42">
        <f>L61</f>
        <v>1.9256107586206994</v>
      </c>
      <c r="Z55" s="43">
        <f>L60</f>
        <v>2.1393314827585996</v>
      </c>
      <c r="AA55" s="34">
        <v>-1.10681062068966</v>
      </c>
      <c r="AB55" s="34">
        <v>20.032943310344798</v>
      </c>
      <c r="AC55" s="34">
        <v>-8.0166077931034501</v>
      </c>
      <c r="AD55" s="34">
        <v>25.474740241379301</v>
      </c>
      <c r="AE55" s="34">
        <v>5.7372468965517198</v>
      </c>
      <c r="AF55" s="34">
        <v>25.2609749310345</v>
      </c>
      <c r="AG55" s="34">
        <v>25.372481137931</v>
      </c>
      <c r="AH55" s="34">
        <v>0.53377041379310397</v>
      </c>
      <c r="AI55" s="34">
        <v>25.226308448275901</v>
      </c>
      <c r="AJ55" s="34">
        <v>25.203427379310298</v>
      </c>
      <c r="AK55" s="34">
        <v>0.30082310344827601</v>
      </c>
      <c r="AL55" s="34">
        <v>25.233378413793101</v>
      </c>
      <c r="AM55" s="34">
        <v>26.211402862069001</v>
      </c>
      <c r="AN55" s="34">
        <v>232.835025103448</v>
      </c>
      <c r="AO55" s="34">
        <v>232.92506882758599</v>
      </c>
      <c r="AP55" s="34">
        <v>25.614272586206901</v>
      </c>
      <c r="AQ55" s="34">
        <v>25.5702418965517</v>
      </c>
      <c r="AR55" s="34">
        <v>6.2108129002293899E-2</v>
      </c>
      <c r="AS55" s="34">
        <v>9.1127408330464905E-3</v>
      </c>
      <c r="AT55" s="34">
        <v>6.8535754265647994E-2</v>
      </c>
      <c r="AU55" s="34">
        <v>8.4762172256227803E-3</v>
      </c>
      <c r="AV55" s="34">
        <v>7.7095625593101699E-3</v>
      </c>
      <c r="AW55" s="34">
        <v>9.2141198742669697E-2</v>
      </c>
      <c r="AX55" s="34">
        <v>0.645331390298852</v>
      </c>
      <c r="AY55" s="34">
        <v>0.139180662714149</v>
      </c>
      <c r="AZ55" s="34">
        <v>6.5973070156327704</v>
      </c>
      <c r="BA55" s="35">
        <v>55</v>
      </c>
      <c r="BB55" s="35">
        <v>178</v>
      </c>
      <c r="BC55" s="45">
        <v>42686.968101851853</v>
      </c>
    </row>
    <row r="56" spans="7:55" x14ac:dyDescent="0.2">
      <c r="G56" s="33">
        <v>250.000795068966</v>
      </c>
      <c r="H56" s="35">
        <v>500</v>
      </c>
      <c r="I56" s="34">
        <v>23.369043482758599</v>
      </c>
      <c r="J56" s="36">
        <v>17.698162827586199</v>
      </c>
      <c r="K56" s="36">
        <v>1.5980193103448299</v>
      </c>
      <c r="L56" s="40">
        <f t="shared" ref="L56:L101" si="10">$J$54-J56</f>
        <v>1.4236343103448021</v>
      </c>
      <c r="M56" s="40">
        <v>30.1582121034483</v>
      </c>
      <c r="N56" s="36">
        <f>M65</f>
        <v>35.281708000000002</v>
      </c>
      <c r="P56" s="39">
        <f>K65</f>
        <v>1.6334415517241401</v>
      </c>
      <c r="Q56" s="40">
        <f>K66</f>
        <v>1.8747753793103401</v>
      </c>
      <c r="R56" s="41">
        <f>K67</f>
        <v>2.33584272413793</v>
      </c>
      <c r="S56" s="42">
        <f>K68</f>
        <v>2.87982768965517</v>
      </c>
      <c r="T56" s="43">
        <f>K69</f>
        <v>3.26372755172414</v>
      </c>
      <c r="V56" s="39">
        <f>L65</f>
        <v>1.4374527586207009</v>
      </c>
      <c r="W56" s="40">
        <f>L66</f>
        <v>1.6300034137931014</v>
      </c>
      <c r="X56" s="44">
        <f>L67</f>
        <v>1.8250377241378999</v>
      </c>
      <c r="Y56" s="42">
        <f>L68</f>
        <v>2.2568546896550998</v>
      </c>
      <c r="Z56" s="43">
        <f>L69</f>
        <v>2.5318684482758016</v>
      </c>
      <c r="AA56" s="34">
        <v>-0.50782475862068999</v>
      </c>
      <c r="AB56" s="34">
        <v>19.715794448275901</v>
      </c>
      <c r="AC56" s="34">
        <v>-4.7955657931034503</v>
      </c>
      <c r="AD56" s="34">
        <v>25.490710275862099</v>
      </c>
      <c r="AE56" s="34">
        <v>5.7447466551724098</v>
      </c>
      <c r="AF56" s="34">
        <v>25.254338862069002</v>
      </c>
      <c r="AG56" s="34">
        <v>25.373740000000002</v>
      </c>
      <c r="AH56" s="34">
        <v>0.51260275862069005</v>
      </c>
      <c r="AI56" s="34">
        <v>25.222618758620701</v>
      </c>
      <c r="AJ56" s="34">
        <v>25.2158310344828</v>
      </c>
      <c r="AK56" s="34">
        <v>0.30074955172413798</v>
      </c>
      <c r="AL56" s="34">
        <v>25.243378482758601</v>
      </c>
      <c r="AM56" s="34">
        <v>26.205986172413802</v>
      </c>
      <c r="AN56" s="34">
        <v>232.85033555172399</v>
      </c>
      <c r="AO56" s="34">
        <v>232.93834293103501</v>
      </c>
      <c r="AP56" s="34">
        <v>25.6212750344828</v>
      </c>
      <c r="AQ56" s="34">
        <v>25.5755589655172</v>
      </c>
      <c r="AR56" s="34">
        <v>3.6254261506515097E-2</v>
      </c>
      <c r="AS56" s="34">
        <v>8.6540026187150905E-3</v>
      </c>
      <c r="AT56" s="34">
        <v>1.74373027476106E-2</v>
      </c>
      <c r="AU56" s="34">
        <v>6.3372223274824396E-3</v>
      </c>
      <c r="AV56" s="34">
        <v>7.1986749546859201E-3</v>
      </c>
      <c r="AW56" s="34">
        <v>1.30513882412819E-2</v>
      </c>
      <c r="AX56" s="34">
        <v>0.67457389091258801</v>
      </c>
      <c r="AY56" s="34">
        <v>2.53125922971753E-2</v>
      </c>
      <c r="AZ56" s="34">
        <v>7.5765139749356196</v>
      </c>
      <c r="BA56" s="35">
        <v>56</v>
      </c>
      <c r="BB56" s="35">
        <v>179</v>
      </c>
      <c r="BC56" s="45">
        <v>42686.988946759258</v>
      </c>
    </row>
    <row r="57" spans="7:55" x14ac:dyDescent="0.2">
      <c r="G57" s="33">
        <v>250.00021686206901</v>
      </c>
      <c r="H57" s="35">
        <v>300</v>
      </c>
      <c r="I57" s="34">
        <v>23.472278551724099</v>
      </c>
      <c r="J57" s="36">
        <v>17.486289827586202</v>
      </c>
      <c r="K57" s="36">
        <v>1.9068617931034499</v>
      </c>
      <c r="L57" s="44">
        <f t="shared" si="10"/>
        <v>1.6355073103447992</v>
      </c>
      <c r="M57" s="44">
        <v>30.168661344827601</v>
      </c>
      <c r="N57" s="36">
        <f>M74</f>
        <v>34.7700782068965</v>
      </c>
      <c r="P57" s="39">
        <f>K74</f>
        <v>1.6182088620689701</v>
      </c>
      <c r="Q57" s="40">
        <f>K73</f>
        <v>1.88697724137931</v>
      </c>
      <c r="R57" s="44">
        <f>K72</f>
        <v>2.3383248275862099</v>
      </c>
      <c r="S57" s="47">
        <f>K71</f>
        <v>2.8802240000000001</v>
      </c>
      <c r="T57" s="43">
        <f>K70</f>
        <v>3.27629189655172</v>
      </c>
      <c r="V57" s="39">
        <f>L74</f>
        <v>1.4652588275862009</v>
      </c>
      <c r="W57" s="40">
        <f>L73</f>
        <v>1.6733026896551024</v>
      </c>
      <c r="X57" s="44">
        <f>L72</f>
        <v>1.8672913103448003</v>
      </c>
      <c r="Y57" s="42">
        <f>L71</f>
        <v>2.298550965517201</v>
      </c>
      <c r="Z57" s="43">
        <f>L70</f>
        <v>2.536693172413802</v>
      </c>
      <c r="AA57" s="34">
        <v>-0.76750148275862096</v>
      </c>
      <c r="AB57" s="34">
        <v>19.365394137930998</v>
      </c>
      <c r="AC57" s="34">
        <v>-5.25921575862069</v>
      </c>
      <c r="AD57" s="34">
        <v>25.519800724137902</v>
      </c>
      <c r="AE57" s="34">
        <v>5.7590123793103398</v>
      </c>
      <c r="AF57" s="34">
        <v>25.258522448275901</v>
      </c>
      <c r="AG57" s="34">
        <v>25.376062482758599</v>
      </c>
      <c r="AH57" s="34">
        <v>0.49607641379310302</v>
      </c>
      <c r="AI57" s="34">
        <v>25.2296833103448</v>
      </c>
      <c r="AJ57" s="34">
        <v>25.215065862069</v>
      </c>
      <c r="AK57" s="34">
        <v>0.30080437931034498</v>
      </c>
      <c r="AL57" s="34">
        <v>25.236118655172401</v>
      </c>
      <c r="AM57" s="34">
        <v>26.1818989310345</v>
      </c>
      <c r="AN57" s="34">
        <v>232.81037741379299</v>
      </c>
      <c r="AO57" s="34">
        <v>232.896894206897</v>
      </c>
      <c r="AP57" s="34">
        <v>25.618849068965499</v>
      </c>
      <c r="AQ57" s="34">
        <v>25.573180379310301</v>
      </c>
      <c r="AR57" s="34">
        <v>3.9712479950587298E-2</v>
      </c>
      <c r="AS57" s="34">
        <v>9.1202094762298895E-3</v>
      </c>
      <c r="AT57" s="34">
        <v>1.43996569458091E-2</v>
      </c>
      <c r="AU57" s="34">
        <v>7.1197150802299099E-3</v>
      </c>
      <c r="AV57" s="34">
        <v>6.05729393216526E-3</v>
      </c>
      <c r="AW57" s="34">
        <v>9.7229623925900194E-3</v>
      </c>
      <c r="AX57" s="34">
        <v>0.61362559730864197</v>
      </c>
      <c r="AY57" s="34">
        <v>2.0066672295331999E-2</v>
      </c>
      <c r="AZ57" s="34">
        <v>7.3121781781370103</v>
      </c>
      <c r="BA57" s="35">
        <v>57</v>
      </c>
      <c r="BB57" s="35">
        <v>179</v>
      </c>
      <c r="BC57" s="45">
        <v>42687.009780092594</v>
      </c>
    </row>
    <row r="58" spans="7:55" x14ac:dyDescent="0.2">
      <c r="G58" s="33">
        <v>249.99975010344801</v>
      </c>
      <c r="H58" s="35">
        <v>150</v>
      </c>
      <c r="I58" s="34">
        <v>23.9567184827586</v>
      </c>
      <c r="J58" s="36">
        <v>17.196406586206901</v>
      </c>
      <c r="K58" s="36">
        <v>2.42209610344828</v>
      </c>
      <c r="L58" s="48">
        <f t="shared" si="10"/>
        <v>1.9253905517240995</v>
      </c>
      <c r="M58" s="48">
        <v>30.169208344827599</v>
      </c>
      <c r="N58" s="36">
        <f>M75</f>
        <v>39.768338206896601</v>
      </c>
      <c r="P58" s="39">
        <f>K75</f>
        <v>1.97887489655172</v>
      </c>
      <c r="Q58" s="40">
        <f>K76</f>
        <v>2.1405628965517201</v>
      </c>
      <c r="R58" s="44">
        <f>K77</f>
        <v>2.6900873448275902</v>
      </c>
      <c r="S58" s="42">
        <f>K78</f>
        <v>3.3274917241379298</v>
      </c>
      <c r="T58" s="43">
        <f>K79</f>
        <v>3.7881691379310301</v>
      </c>
      <c r="V58" s="39">
        <f>L75</f>
        <v>1.6422767586206994</v>
      </c>
      <c r="W58" s="40">
        <f>L76</f>
        <v>1.9140526551724015</v>
      </c>
      <c r="X58" s="44">
        <f>L77</f>
        <v>2.134997241379299</v>
      </c>
      <c r="Y58" s="42">
        <f>L78</f>
        <v>2.6972362758620001</v>
      </c>
      <c r="Z58" s="43">
        <f>L79</f>
        <v>2.9639708620689014</v>
      </c>
      <c r="AA58" s="34">
        <v>-0.25691168965517203</v>
      </c>
      <c r="AB58" s="34">
        <v>17.705130448275899</v>
      </c>
      <c r="AC58" s="34">
        <v>-4.4832438275862101</v>
      </c>
      <c r="AD58" s="34">
        <v>25.527107241379301</v>
      </c>
      <c r="AE58" s="34">
        <v>5.7546921034482796</v>
      </c>
      <c r="AF58" s="34">
        <v>25.256520275862101</v>
      </c>
      <c r="AG58" s="34">
        <v>25.376105793103498</v>
      </c>
      <c r="AH58" s="34">
        <v>0.49648696551724097</v>
      </c>
      <c r="AI58" s="34">
        <v>25.228104482758599</v>
      </c>
      <c r="AJ58" s="34">
        <v>25.228343172413801</v>
      </c>
      <c r="AK58" s="34">
        <v>0.30092462068965498</v>
      </c>
      <c r="AL58" s="34">
        <v>25.236585137931002</v>
      </c>
      <c r="AM58" s="34">
        <v>26.102262275862099</v>
      </c>
      <c r="AN58" s="34">
        <v>232.77329548275901</v>
      </c>
      <c r="AO58" s="34">
        <v>232.86207737930999</v>
      </c>
      <c r="AP58" s="34">
        <v>25.6198153793103</v>
      </c>
      <c r="AQ58" s="34">
        <v>25.576139137931001</v>
      </c>
      <c r="AR58" s="34">
        <v>3.7788457651419499E-2</v>
      </c>
      <c r="AS58" s="34">
        <v>1.06622915186182E-2</v>
      </c>
      <c r="AT58" s="34">
        <v>1.2908199576030101E-2</v>
      </c>
      <c r="AU58" s="34">
        <v>6.6290623245840999E-3</v>
      </c>
      <c r="AV58" s="34">
        <v>6.7758778295726498E-3</v>
      </c>
      <c r="AW58" s="34">
        <v>2.5396763937495199E-2</v>
      </c>
      <c r="AX58" s="34">
        <v>0.58127355627009103</v>
      </c>
      <c r="AY58" s="34">
        <v>3.2851417308872199E-2</v>
      </c>
      <c r="AZ58" s="34">
        <v>6.6316731742265702</v>
      </c>
      <c r="BA58" s="35">
        <v>58</v>
      </c>
      <c r="BB58" s="35">
        <v>179</v>
      </c>
      <c r="BC58" s="45">
        <v>42687.030624999999</v>
      </c>
    </row>
    <row r="59" spans="7:55" x14ac:dyDescent="0.2">
      <c r="G59" s="33">
        <v>249.99931910344799</v>
      </c>
      <c r="H59" s="35">
        <v>100</v>
      </c>
      <c r="I59" s="34">
        <v>42.881964827586202</v>
      </c>
      <c r="J59" s="36">
        <v>16.9733366551724</v>
      </c>
      <c r="K59" s="36">
        <v>2.7774944482758599</v>
      </c>
      <c r="L59" s="43">
        <f t="shared" si="10"/>
        <v>2.1484604827586011</v>
      </c>
      <c r="M59" s="43">
        <v>30.1753348965517</v>
      </c>
      <c r="N59" s="36">
        <f>M84</f>
        <v>39.978473482758602</v>
      </c>
      <c r="P59" s="39">
        <f>K84</f>
        <v>1.97466472413793</v>
      </c>
      <c r="Q59" s="40">
        <f>K83</f>
        <v>2.1610203793103402</v>
      </c>
      <c r="R59" s="44">
        <f>K82</f>
        <v>2.6946517931034499</v>
      </c>
      <c r="S59" s="42">
        <f>K81</f>
        <v>3.3302382413793099</v>
      </c>
      <c r="T59" s="43">
        <f>K80</f>
        <v>3.7885937241379302</v>
      </c>
      <c r="V59" s="39">
        <f>L84</f>
        <v>1.6590364482757991</v>
      </c>
      <c r="W59" s="40">
        <f>L83</f>
        <v>1.9328809310344006</v>
      </c>
      <c r="X59" s="44">
        <f>L82</f>
        <v>2.1605556896551015</v>
      </c>
      <c r="Y59" s="42">
        <f>L81</f>
        <v>2.6817721724138011</v>
      </c>
      <c r="Z59" s="43">
        <f>L80</f>
        <v>2.9676096551723994</v>
      </c>
      <c r="AA59" s="34">
        <v>0.29353765517241398</v>
      </c>
      <c r="AB59" s="34">
        <v>16.853777000000001</v>
      </c>
      <c r="AC59" s="34">
        <v>-6.3083510689655196</v>
      </c>
      <c r="AD59" s="34">
        <v>25.5205215862069</v>
      </c>
      <c r="AE59" s="34">
        <v>5.7689121724137902</v>
      </c>
      <c r="AF59" s="34">
        <v>25.2627546896552</v>
      </c>
      <c r="AG59" s="34">
        <v>25.378281724137899</v>
      </c>
      <c r="AH59" s="34">
        <v>0.49722951724137898</v>
      </c>
      <c r="AI59" s="34">
        <v>25.2219623103448</v>
      </c>
      <c r="AJ59" s="34">
        <v>25.2379525172414</v>
      </c>
      <c r="AK59" s="34">
        <v>0.30077627586206901</v>
      </c>
      <c r="AL59" s="34">
        <v>25.235152793103399</v>
      </c>
      <c r="AM59" s="34">
        <v>26.0604555517241</v>
      </c>
      <c r="AN59" s="34">
        <v>232.734911655172</v>
      </c>
      <c r="AO59" s="34">
        <v>232.82347789655199</v>
      </c>
      <c r="AP59" s="34">
        <v>25.6188296896552</v>
      </c>
      <c r="AQ59" s="34">
        <v>25.575132068965502</v>
      </c>
      <c r="AR59" s="34">
        <v>5.8634632339232801E-2</v>
      </c>
      <c r="AS59" s="34">
        <v>6.0208993182092902E-3</v>
      </c>
      <c r="AT59" s="34">
        <v>1.5833857167882499E-2</v>
      </c>
      <c r="AU59" s="34">
        <v>6.4102202307290404E-3</v>
      </c>
      <c r="AV59" s="34">
        <v>5.0525544411359003E-3</v>
      </c>
      <c r="AW59" s="34">
        <v>2.2043868107893098E-2</v>
      </c>
      <c r="AX59" s="34">
        <v>3.0974032421500102</v>
      </c>
      <c r="AY59" s="34">
        <v>2.94735136250577E-2</v>
      </c>
      <c r="AZ59" s="34">
        <v>7.0932487515203499</v>
      </c>
      <c r="BA59" s="35">
        <v>59</v>
      </c>
      <c r="BB59" s="35">
        <v>178</v>
      </c>
      <c r="BC59" s="45">
        <v>42687.051458333335</v>
      </c>
    </row>
    <row r="60" spans="7:55" x14ac:dyDescent="0.2">
      <c r="G60" s="33">
        <v>250.000959103448</v>
      </c>
      <c r="H60" s="35">
        <v>100</v>
      </c>
      <c r="I60" s="34">
        <v>42.8460795172414</v>
      </c>
      <c r="J60" s="36">
        <v>16.982465655172401</v>
      </c>
      <c r="K60" s="36">
        <v>2.7685601034482801</v>
      </c>
      <c r="L60" s="43">
        <f t="shared" si="10"/>
        <v>2.1393314827585996</v>
      </c>
      <c r="M60" s="43">
        <v>30.187736655172401</v>
      </c>
      <c r="N60" s="36">
        <f>M85</f>
        <v>44.989042862068999</v>
      </c>
      <c r="P60" s="39">
        <f>K85</f>
        <v>2.2314329655172398</v>
      </c>
      <c r="Q60" s="40">
        <f>K86</f>
        <v>2.42661165517241</v>
      </c>
      <c r="R60" s="44">
        <f>K87</f>
        <v>3.0777602413793099</v>
      </c>
      <c r="S60" s="42">
        <f>K88</f>
        <v>3.78912510344828</v>
      </c>
      <c r="T60" s="43">
        <f>K89</f>
        <v>4.3252515862068996</v>
      </c>
      <c r="V60" s="39">
        <f>L85</f>
        <v>1.8725319999999996</v>
      </c>
      <c r="W60" s="40">
        <f>L86</f>
        <v>2.1585598620689019</v>
      </c>
      <c r="X60" s="44">
        <f>L87</f>
        <v>2.4569638275862005</v>
      </c>
      <c r="Y60" s="42">
        <f>L88</f>
        <v>3.0510096896550998</v>
      </c>
      <c r="Z60" s="43">
        <f>L89</f>
        <v>3.4023665172413011</v>
      </c>
      <c r="AA60" s="34">
        <v>1.78617241379311E-3</v>
      </c>
      <c r="AB60" s="34">
        <v>16.771831137930999</v>
      </c>
      <c r="AC60" s="34">
        <v>-7.9583264827586202</v>
      </c>
      <c r="AD60" s="34">
        <v>25.519042172413801</v>
      </c>
      <c r="AE60" s="34">
        <v>5.7784519655172399</v>
      </c>
      <c r="AF60" s="34">
        <v>25.264583310344801</v>
      </c>
      <c r="AG60" s="34">
        <v>25.375964689655198</v>
      </c>
      <c r="AH60" s="34">
        <v>0.49634224137930999</v>
      </c>
      <c r="AI60" s="34">
        <v>25.225744137930999</v>
      </c>
      <c r="AJ60" s="34">
        <v>25.232694793103398</v>
      </c>
      <c r="AK60" s="34">
        <v>0.30061044827586197</v>
      </c>
      <c r="AL60" s="34">
        <v>25.239189689655198</v>
      </c>
      <c r="AM60" s="34">
        <v>26.060634758620701</v>
      </c>
      <c r="AN60" s="34">
        <v>232.73238237931</v>
      </c>
      <c r="AO60" s="34">
        <v>232.820853413793</v>
      </c>
      <c r="AP60" s="34">
        <v>25.615780000000001</v>
      </c>
      <c r="AQ60" s="34">
        <v>25.572958586206902</v>
      </c>
      <c r="AR60" s="34">
        <v>6.6200018871777094E-2</v>
      </c>
      <c r="AS60" s="34">
        <v>8.7379538531535805E-3</v>
      </c>
      <c r="AT60" s="34">
        <v>1.31873579005747E-2</v>
      </c>
      <c r="AU60" s="34">
        <v>6.5316094749565904E-3</v>
      </c>
      <c r="AV60" s="34">
        <v>7.8683251647935198E-3</v>
      </c>
      <c r="AW60" s="34">
        <v>8.6948254423270999E-4</v>
      </c>
      <c r="AX60" s="34">
        <v>8.41973201439626</v>
      </c>
      <c r="AY60" s="34">
        <v>2.3518676094435201E-2</v>
      </c>
      <c r="AZ60" s="34">
        <v>6.9710964667123401</v>
      </c>
      <c r="BA60" s="35">
        <v>60</v>
      </c>
      <c r="BB60" s="35">
        <v>179</v>
      </c>
      <c r="BC60" s="45">
        <v>42687.072291666664</v>
      </c>
    </row>
    <row r="61" spans="7:55" x14ac:dyDescent="0.2">
      <c r="G61" s="33">
        <v>250.00062296551701</v>
      </c>
      <c r="H61" s="35">
        <v>150</v>
      </c>
      <c r="I61" s="34">
        <v>23.9099670689655</v>
      </c>
      <c r="J61" s="36">
        <v>17.196186379310301</v>
      </c>
      <c r="K61" s="36">
        <v>2.4250030689655202</v>
      </c>
      <c r="L61" s="48">
        <f t="shared" si="10"/>
        <v>1.9256107586206994</v>
      </c>
      <c r="M61" s="48">
        <v>30.1942733448276</v>
      </c>
      <c r="N61" s="36">
        <f>M94</f>
        <v>45.180129206896503</v>
      </c>
      <c r="P61" s="39">
        <f>K94</f>
        <v>2.2098060344827601</v>
      </c>
      <c r="Q61" s="40">
        <f>K93</f>
        <v>2.4508793103448299</v>
      </c>
      <c r="R61" s="44">
        <f>K92</f>
        <v>3.0656047241379301</v>
      </c>
      <c r="S61" s="47">
        <f>K91</f>
        <v>3.7898559999999999</v>
      </c>
      <c r="T61" s="43">
        <f>K90</f>
        <v>4.3223896551724099</v>
      </c>
      <c r="V61" s="39">
        <f>L94</f>
        <v>1.8859818275861997</v>
      </c>
      <c r="W61" s="40">
        <f>L93</f>
        <v>2.1569877241379025</v>
      </c>
      <c r="X61" s="44">
        <f>L92</f>
        <v>2.4458908275862008</v>
      </c>
      <c r="Y61" s="42">
        <f>L91</f>
        <v>3.043535758620699</v>
      </c>
      <c r="Z61" s="43">
        <f>L90</f>
        <v>3.3824233448276004</v>
      </c>
      <c r="AA61" s="34">
        <v>-0.37638899999999997</v>
      </c>
      <c r="AB61" s="34">
        <v>17.684614413793099</v>
      </c>
      <c r="AC61" s="34">
        <v>-3.5197769655172402</v>
      </c>
      <c r="AD61" s="34">
        <v>25.502416689655199</v>
      </c>
      <c r="AE61" s="34">
        <v>5.7688931034482804</v>
      </c>
      <c r="AF61" s="34">
        <v>25.257117068965499</v>
      </c>
      <c r="AG61" s="34">
        <v>25.379269344827598</v>
      </c>
      <c r="AH61" s="34">
        <v>0.496325448275862</v>
      </c>
      <c r="AI61" s="34">
        <v>25.224941068965499</v>
      </c>
      <c r="AJ61" s="34">
        <v>25.2217398965517</v>
      </c>
      <c r="AK61" s="34">
        <v>0.30065165517241399</v>
      </c>
      <c r="AL61" s="34">
        <v>25.234045827586201</v>
      </c>
      <c r="AM61" s="34">
        <v>26.0994509655172</v>
      </c>
      <c r="AN61" s="34">
        <v>232.77048358620701</v>
      </c>
      <c r="AO61" s="34">
        <v>232.86227675862099</v>
      </c>
      <c r="AP61" s="34">
        <v>25.616603344827599</v>
      </c>
      <c r="AQ61" s="34">
        <v>25.5724726896552</v>
      </c>
      <c r="AR61" s="34">
        <v>4.0289171383964602E-2</v>
      </c>
      <c r="AS61" s="34">
        <v>8.0101649191669493E-3</v>
      </c>
      <c r="AT61" s="34">
        <v>1.50800750692635E-2</v>
      </c>
      <c r="AU61" s="34">
        <v>6.9428451151147897E-3</v>
      </c>
      <c r="AV61" s="34">
        <v>7.2450924006959502E-3</v>
      </c>
      <c r="AW61" s="34">
        <v>2.15142935521449E-2</v>
      </c>
      <c r="AX61" s="34">
        <v>0.64386256395643404</v>
      </c>
      <c r="AY61" s="34">
        <v>3.1655384874046899E-2</v>
      </c>
      <c r="AZ61" s="34">
        <v>6.8029335069535497</v>
      </c>
      <c r="BA61" s="35">
        <v>61</v>
      </c>
      <c r="BB61" s="35">
        <v>179</v>
      </c>
      <c r="BC61" s="45">
        <v>42687.093136574076</v>
      </c>
    </row>
    <row r="62" spans="7:55" x14ac:dyDescent="0.2">
      <c r="G62" s="33">
        <v>250.000166275862</v>
      </c>
      <c r="H62" s="35">
        <v>300</v>
      </c>
      <c r="I62" s="34">
        <v>23.382077620689699</v>
      </c>
      <c r="J62" s="36">
        <v>17.495101793103501</v>
      </c>
      <c r="K62" s="36">
        <v>1.91475420689655</v>
      </c>
      <c r="L62" s="44">
        <f t="shared" si="10"/>
        <v>1.6266953448274997</v>
      </c>
      <c r="M62" s="44">
        <v>30.221638103448299</v>
      </c>
      <c r="N62" s="36">
        <f>M95</f>
        <v>50.222077103448299</v>
      </c>
      <c r="P62" s="39">
        <f>K95</f>
        <v>2.49253568965517</v>
      </c>
      <c r="Q62" s="40">
        <f>K96</f>
        <v>2.71239396551724</v>
      </c>
      <c r="R62" s="41">
        <f>K97</f>
        <v>3.4425513103448302</v>
      </c>
      <c r="S62" s="42">
        <f>K98</f>
        <v>4.2327692413793097</v>
      </c>
      <c r="T62" s="43">
        <f>K99</f>
        <v>4.8229455862068997</v>
      </c>
      <c r="V62" s="39">
        <f>L95</f>
        <v>2.0772581034482016</v>
      </c>
      <c r="W62" s="40">
        <f>L96</f>
        <v>2.4055118275861993</v>
      </c>
      <c r="X62" s="44">
        <f>L97</f>
        <v>2.7641243448276001</v>
      </c>
      <c r="Y62" s="42">
        <f>L98</f>
        <v>3.4104293103448011</v>
      </c>
      <c r="Z62" s="43">
        <f>L99</f>
        <v>3.7873836551724001</v>
      </c>
      <c r="AA62" s="34">
        <v>-0.43360675862068998</v>
      </c>
      <c r="AB62" s="34">
        <v>19.2720729655172</v>
      </c>
      <c r="AC62" s="34">
        <v>-6.0896481034482797</v>
      </c>
      <c r="AD62" s="34">
        <v>25.4827725517241</v>
      </c>
      <c r="AE62" s="34">
        <v>5.7782445862068998</v>
      </c>
      <c r="AF62" s="34">
        <v>25.259602206896599</v>
      </c>
      <c r="AG62" s="34">
        <v>25.375025999999998</v>
      </c>
      <c r="AH62" s="34">
        <v>0.49657010344827601</v>
      </c>
      <c r="AI62" s="34">
        <v>25.2212623793103</v>
      </c>
      <c r="AJ62" s="34">
        <v>25.2153642758621</v>
      </c>
      <c r="AK62" s="34">
        <v>0.30068596551724103</v>
      </c>
      <c r="AL62" s="34">
        <v>25.239189724137901</v>
      </c>
      <c r="AM62" s="34">
        <v>26.1809545172414</v>
      </c>
      <c r="AN62" s="34">
        <v>232.81385175862101</v>
      </c>
      <c r="AO62" s="34">
        <v>232.90459000000001</v>
      </c>
      <c r="AP62" s="34">
        <v>25.621305206896601</v>
      </c>
      <c r="AQ62" s="34">
        <v>25.575668448275898</v>
      </c>
      <c r="AR62" s="34">
        <v>3.6561193472878901E-2</v>
      </c>
      <c r="AS62" s="34">
        <v>1.0609631146487801E-2</v>
      </c>
      <c r="AT62" s="34">
        <v>1.5702828266928402E-2</v>
      </c>
      <c r="AU62" s="34">
        <v>6.40322745150383E-3</v>
      </c>
      <c r="AV62" s="34">
        <v>6.7875499351813503E-3</v>
      </c>
      <c r="AW62" s="34">
        <v>1.0128901363732901E-2</v>
      </c>
      <c r="AX62" s="34">
        <v>0.59667659875527901</v>
      </c>
      <c r="AY62" s="34">
        <v>2.94574947096445E-2</v>
      </c>
      <c r="AZ62" s="34">
        <v>6.9534287464373197</v>
      </c>
      <c r="BA62" s="35">
        <v>62</v>
      </c>
      <c r="BB62" s="35">
        <v>179</v>
      </c>
      <c r="BC62" s="45">
        <v>42687.113969907405</v>
      </c>
    </row>
    <row r="63" spans="7:55" x14ac:dyDescent="0.2">
      <c r="G63" s="33">
        <v>250.000297862069</v>
      </c>
      <c r="H63" s="35">
        <v>500</v>
      </c>
      <c r="I63" s="34">
        <v>23.247270137931</v>
      </c>
      <c r="J63" s="36">
        <v>17.713732827586199</v>
      </c>
      <c r="K63" s="36">
        <v>1.5983111724137899</v>
      </c>
      <c r="L63" s="40">
        <f t="shared" si="10"/>
        <v>1.4080643103448018</v>
      </c>
      <c r="M63" s="40">
        <v>30.2305915517241</v>
      </c>
      <c r="N63" s="36">
        <f>M104</f>
        <v>50.390241758620697</v>
      </c>
      <c r="P63" s="39">
        <f>K104</f>
        <v>2.4887012758620699</v>
      </c>
      <c r="Q63" s="40">
        <f>K103</f>
        <v>2.72051662068966</v>
      </c>
      <c r="R63" s="44">
        <f>K102</f>
        <v>3.4394112758620699</v>
      </c>
      <c r="S63" s="42">
        <f>K101</f>
        <v>4.2407257241379304</v>
      </c>
      <c r="T63" s="43">
        <f>K100</f>
        <v>4.8255425172413799</v>
      </c>
      <c r="V63" s="39">
        <f>L104</f>
        <v>2.0967016896551023</v>
      </c>
      <c r="W63" s="40">
        <f>L103</f>
        <v>2.4116238620689003</v>
      </c>
      <c r="X63" s="44">
        <f>L102</f>
        <v>2.7536062413793019</v>
      </c>
      <c r="Y63" s="42">
        <f>L101</f>
        <v>3.3983444137931009</v>
      </c>
      <c r="Z63" s="43">
        <f>L100</f>
        <v>3.7750835172413009</v>
      </c>
      <c r="AA63" s="34">
        <v>-0.79413124137931002</v>
      </c>
      <c r="AB63" s="34">
        <v>19.6128932413793</v>
      </c>
      <c r="AC63" s="34">
        <v>-6.7962264827586196</v>
      </c>
      <c r="AD63" s="34">
        <v>25.472864206896599</v>
      </c>
      <c r="AE63" s="34">
        <v>5.79131031034483</v>
      </c>
      <c r="AF63" s="34">
        <v>25.255456758620699</v>
      </c>
      <c r="AG63" s="34">
        <v>25.3703595172414</v>
      </c>
      <c r="AH63" s="34">
        <v>0.50945017241379298</v>
      </c>
      <c r="AI63" s="34">
        <v>25.220198862069001</v>
      </c>
      <c r="AJ63" s="34">
        <v>25.205261379310301</v>
      </c>
      <c r="AK63" s="34">
        <v>0.30093131034482801</v>
      </c>
      <c r="AL63" s="34">
        <v>25.234409448275901</v>
      </c>
      <c r="AM63" s="34">
        <v>26.191413206896598</v>
      </c>
      <c r="AN63" s="34">
        <v>232.850487068966</v>
      </c>
      <c r="AO63" s="34">
        <v>232.941153758621</v>
      </c>
      <c r="AP63" s="34">
        <v>25.615474034482801</v>
      </c>
      <c r="AQ63" s="34">
        <v>25.572495931034499</v>
      </c>
      <c r="AR63" s="34">
        <v>4.4521291084105699E-2</v>
      </c>
      <c r="AS63" s="34">
        <v>8.5120325582715307E-3</v>
      </c>
      <c r="AT63" s="34">
        <v>1.64886328818971E-2</v>
      </c>
      <c r="AU63" s="34">
        <v>5.8669825788595304E-3</v>
      </c>
      <c r="AV63" s="34">
        <v>6.9197554529787601E-3</v>
      </c>
      <c r="AW63" s="34">
        <v>5.59593156168666E-3</v>
      </c>
      <c r="AX63" s="34">
        <v>0.62534425108715697</v>
      </c>
      <c r="AY63" s="34">
        <v>2.16137592546411E-2</v>
      </c>
      <c r="AZ63" s="34">
        <v>6.9742763785003401</v>
      </c>
      <c r="BA63" s="35">
        <v>63</v>
      </c>
      <c r="BB63" s="35">
        <v>179</v>
      </c>
      <c r="BC63" s="45">
        <v>42687.134814814817</v>
      </c>
    </row>
    <row r="64" spans="7:55" x14ac:dyDescent="0.2">
      <c r="G64" s="33">
        <v>249.99999831034501</v>
      </c>
      <c r="H64" s="35">
        <v>1000</v>
      </c>
      <c r="I64" s="34">
        <v>16.9016547931035</v>
      </c>
      <c r="J64" s="36">
        <v>17.8662078965517</v>
      </c>
      <c r="K64" s="36">
        <v>1.4692585517241401</v>
      </c>
      <c r="L64" s="39">
        <f t="shared" si="10"/>
        <v>1.2555892413793011</v>
      </c>
      <c r="M64" s="39">
        <v>30.242414793103499</v>
      </c>
      <c r="P64" s="34">
        <v>12</v>
      </c>
      <c r="Q64" s="34">
        <v>12</v>
      </c>
      <c r="R64" s="34">
        <v>12</v>
      </c>
      <c r="S64" s="34">
        <v>12</v>
      </c>
      <c r="T64" s="36">
        <v>12</v>
      </c>
      <c r="V64" s="36">
        <f>P64*P70+V70</f>
        <v>9.3733546458468702</v>
      </c>
      <c r="W64" s="36">
        <f>Q64*Q70+W70</f>
        <v>10.684941911823145</v>
      </c>
      <c r="X64" s="36">
        <f>R64*R70+X70</f>
        <v>9.0973829360275751</v>
      </c>
      <c r="Y64" s="36">
        <f>S64*S70+Y70</f>
        <v>9.7867442528406876</v>
      </c>
      <c r="Z64" s="36">
        <f>T64*T70+Z70</f>
        <v>9.5395107545652902</v>
      </c>
      <c r="AA64" s="34">
        <v>-0.95559562068965498</v>
      </c>
      <c r="AB64" s="34">
        <v>19.7879079310345</v>
      </c>
      <c r="AC64" s="34">
        <v>-7.1217897586206904</v>
      </c>
      <c r="AD64" s="34">
        <v>25.4647914482759</v>
      </c>
      <c r="AE64" s="34">
        <v>5.7595850689655199</v>
      </c>
      <c r="AF64" s="34">
        <v>25.253682551724101</v>
      </c>
      <c r="AG64" s="34">
        <v>25.3668270344828</v>
      </c>
      <c r="AH64" s="34">
        <v>0.52508020689655199</v>
      </c>
      <c r="AI64" s="34">
        <v>25.223747275862099</v>
      </c>
      <c r="AJ64" s="34">
        <v>25.204859724137901</v>
      </c>
      <c r="AK64" s="34">
        <v>0.30062893103448302</v>
      </c>
      <c r="AL64" s="34">
        <v>25.235668103448301</v>
      </c>
      <c r="AM64" s="34">
        <v>26.2017961724138</v>
      </c>
      <c r="AN64" s="34">
        <v>232.88665034482801</v>
      </c>
      <c r="AO64" s="34">
        <v>232.977825827586</v>
      </c>
      <c r="AP64" s="34">
        <v>25.615525241379299</v>
      </c>
      <c r="AQ64" s="34">
        <v>25.5704780689655</v>
      </c>
      <c r="AR64" s="34">
        <v>5.2453110937642003E-2</v>
      </c>
      <c r="AS64" s="34">
        <v>9.0261238491268908E-3</v>
      </c>
      <c r="AT64" s="34">
        <v>8.0549464461072598E-2</v>
      </c>
      <c r="AU64" s="34">
        <v>7.2000116705406699E-3</v>
      </c>
      <c r="AV64" s="34">
        <v>6.5058828285252199E-3</v>
      </c>
      <c r="AW64" s="34">
        <v>1.19923490433701E-2</v>
      </c>
      <c r="AX64" s="34">
        <v>0.59885137313228898</v>
      </c>
      <c r="AY64" s="34">
        <v>2.5189849986797401E-2</v>
      </c>
      <c r="AZ64" s="34">
        <v>7.0628103672395302</v>
      </c>
      <c r="BA64" s="35">
        <v>64</v>
      </c>
      <c r="BB64" s="35">
        <v>179</v>
      </c>
      <c r="BC64" s="45">
        <v>42687.155648148146</v>
      </c>
    </row>
    <row r="65" spans="7:55" x14ac:dyDescent="0.2">
      <c r="G65" s="33">
        <v>250.00053024137901</v>
      </c>
      <c r="H65" s="35">
        <v>1000</v>
      </c>
      <c r="I65" s="34">
        <v>19.693061379310301</v>
      </c>
      <c r="J65" s="36">
        <v>17.6843443793103</v>
      </c>
      <c r="K65" s="36">
        <v>1.6334415517241401</v>
      </c>
      <c r="L65" s="39">
        <f t="shared" si="10"/>
        <v>1.4374527586207009</v>
      </c>
      <c r="M65" s="39">
        <v>35.281708000000002</v>
      </c>
      <c r="P65" s="34">
        <v>0</v>
      </c>
      <c r="Q65" s="34">
        <v>0</v>
      </c>
      <c r="R65" s="34">
        <v>0</v>
      </c>
      <c r="S65" s="34">
        <v>0</v>
      </c>
      <c r="T65" s="36">
        <v>0</v>
      </c>
      <c r="V65" s="36">
        <f>P65*P70+V70</f>
        <v>-0.12061686928285797</v>
      </c>
      <c r="W65" s="36">
        <f>Q65*Q70+W70</f>
        <v>-1.1170015254446275E-2</v>
      </c>
      <c r="X65" s="36">
        <f>R65*R70+X70</f>
        <v>7.3961777669373951E-2</v>
      </c>
      <c r="Y65" s="36">
        <f>S65*S70+Y70</f>
        <v>-7.3508690246033126E-2</v>
      </c>
      <c r="Z65" s="36">
        <f>T65*T70+Z70</f>
        <v>-7.9078388066911032E-2</v>
      </c>
      <c r="AA65" s="34">
        <v>-0.678129172413793</v>
      </c>
      <c r="AB65" s="34">
        <v>23.423881103448299</v>
      </c>
      <c r="AC65" s="34">
        <v>-7.3226651724137897</v>
      </c>
      <c r="AD65" s="34">
        <v>25.434213689655198</v>
      </c>
      <c r="AE65" s="34">
        <v>5.7875852068965496</v>
      </c>
      <c r="AF65" s="34">
        <v>25.257236448275901</v>
      </c>
      <c r="AG65" s="34">
        <v>25.370028586206899</v>
      </c>
      <c r="AH65" s="34">
        <v>0.52984841379310299</v>
      </c>
      <c r="AI65" s="34">
        <v>25.225212448275901</v>
      </c>
      <c r="AJ65" s="34">
        <v>25.213953620689701</v>
      </c>
      <c r="AK65" s="34">
        <v>0.29962386206896602</v>
      </c>
      <c r="AL65" s="34">
        <v>25.234403965517199</v>
      </c>
      <c r="AM65" s="34">
        <v>26.378705379310301</v>
      </c>
      <c r="AN65" s="34">
        <v>232.895544586207</v>
      </c>
      <c r="AO65" s="34">
        <v>232.98463075862099</v>
      </c>
      <c r="AP65" s="34">
        <v>25.6215489310345</v>
      </c>
      <c r="AQ65" s="34">
        <v>25.578271448275899</v>
      </c>
      <c r="AR65" s="34">
        <v>6.09072894415097E-2</v>
      </c>
      <c r="AS65" s="34">
        <v>1.04107444437506E-2</v>
      </c>
      <c r="AT65" s="34">
        <v>2.7661569140798599E-2</v>
      </c>
      <c r="AU65" s="34">
        <v>7.4182518396823001E-3</v>
      </c>
      <c r="AV65" s="34">
        <v>5.7313585032233699E-3</v>
      </c>
      <c r="AW65" s="34">
        <v>1.35995190908731E-2</v>
      </c>
      <c r="AX65" s="34">
        <v>0.633248655521642</v>
      </c>
      <c r="AY65" s="34">
        <v>2.6155113833719001E-2</v>
      </c>
      <c r="AZ65" s="34">
        <v>6.1936199949894704</v>
      </c>
      <c r="BA65" s="35">
        <v>65</v>
      </c>
      <c r="BB65" s="35">
        <v>179</v>
      </c>
      <c r="BC65" s="45">
        <v>42687.176493055558</v>
      </c>
    </row>
    <row r="66" spans="7:55" x14ac:dyDescent="0.2">
      <c r="G66" s="33">
        <v>249.999269206897</v>
      </c>
      <c r="H66" s="35">
        <v>500</v>
      </c>
      <c r="I66" s="34">
        <v>27.515327310344802</v>
      </c>
      <c r="J66" s="36">
        <v>17.491793724137899</v>
      </c>
      <c r="K66" s="36">
        <v>1.8747753793103401</v>
      </c>
      <c r="L66" s="40">
        <f t="shared" si="10"/>
        <v>1.6300034137931014</v>
      </c>
      <c r="M66" s="40">
        <v>35.188662862069002</v>
      </c>
      <c r="AA66" s="34">
        <v>-0.481476655172414</v>
      </c>
      <c r="AB66" s="34">
        <v>23.587242413793099</v>
      </c>
      <c r="AC66" s="34">
        <v>-6.8736777931034503</v>
      </c>
      <c r="AD66" s="34">
        <v>25.4204965172414</v>
      </c>
      <c r="AE66" s="34">
        <v>5.7800433448275896</v>
      </c>
      <c r="AF66" s="34">
        <v>25.255793172413799</v>
      </c>
      <c r="AG66" s="34">
        <v>25.3704681034483</v>
      </c>
      <c r="AH66" s="34">
        <v>0.51302865517241403</v>
      </c>
      <c r="AI66" s="34">
        <v>25.2210019310345</v>
      </c>
      <c r="AJ66" s="34">
        <v>25.215320931034501</v>
      </c>
      <c r="AK66" s="34">
        <v>0.30040724137931002</v>
      </c>
      <c r="AL66" s="34">
        <v>25.232325793103399</v>
      </c>
      <c r="AM66" s="34">
        <v>26.381212999999999</v>
      </c>
      <c r="AN66" s="34">
        <v>232.856406413793</v>
      </c>
      <c r="AO66" s="34">
        <v>232.94608755172399</v>
      </c>
      <c r="AP66" s="34">
        <v>25.615038310344801</v>
      </c>
      <c r="AQ66" s="34">
        <v>25.5721967241379</v>
      </c>
      <c r="AR66" s="34">
        <v>4.5880478324816502E-2</v>
      </c>
      <c r="AS66" s="34">
        <v>1.060066155077E-2</v>
      </c>
      <c r="AT66" s="34">
        <v>1.6723615294431102E-2</v>
      </c>
      <c r="AU66" s="34">
        <v>7.28163035994566E-3</v>
      </c>
      <c r="AV66" s="34">
        <v>7.4801966106070603E-3</v>
      </c>
      <c r="AW66" s="34">
        <v>1.4339747128854399E-2</v>
      </c>
      <c r="AX66" s="34">
        <v>0.68261691253289902</v>
      </c>
      <c r="AY66" s="34">
        <v>2.65962499915261E-2</v>
      </c>
      <c r="AZ66" s="34">
        <v>6.9958424409352</v>
      </c>
      <c r="BA66" s="35">
        <v>66</v>
      </c>
      <c r="BB66" s="35">
        <v>179</v>
      </c>
      <c r="BC66" s="45">
        <v>42687.197326388887</v>
      </c>
    </row>
    <row r="67" spans="7:55" x14ac:dyDescent="0.2">
      <c r="G67" s="33">
        <v>249.99979431034501</v>
      </c>
      <c r="H67" s="35">
        <v>300</v>
      </c>
      <c r="I67" s="34">
        <v>12.067474448275901</v>
      </c>
      <c r="J67" s="36">
        <v>17.296759413793101</v>
      </c>
      <c r="K67" s="36">
        <v>2.33584272413793</v>
      </c>
      <c r="L67" s="44">
        <f t="shared" si="10"/>
        <v>1.8250377241378999</v>
      </c>
      <c r="M67" s="44">
        <v>34.908942379310297</v>
      </c>
      <c r="AA67" s="34">
        <v>-0.23502375862069</v>
      </c>
      <c r="AB67" s="34">
        <v>21.966970034482799</v>
      </c>
      <c r="AC67" s="34">
        <v>-8.0646456551724093</v>
      </c>
      <c r="AD67" s="34">
        <v>25.3893929310345</v>
      </c>
      <c r="AE67" s="34">
        <v>5.7735427586206898</v>
      </c>
      <c r="AF67" s="34">
        <v>25.258647137931</v>
      </c>
      <c r="AG67" s="34">
        <v>25.369697620689699</v>
      </c>
      <c r="AH67" s="34">
        <v>0.49512017241379302</v>
      </c>
      <c r="AI67" s="34">
        <v>25.218896620689598</v>
      </c>
      <c r="AJ67" s="34">
        <v>25.219667137931001</v>
      </c>
      <c r="AK67" s="34">
        <v>0.30026348275862103</v>
      </c>
      <c r="AL67" s="34">
        <v>25.233432758620701</v>
      </c>
      <c r="AM67" s="34">
        <v>26.305284241379301</v>
      </c>
      <c r="AN67" s="34">
        <v>232.83545872413799</v>
      </c>
      <c r="AO67" s="34">
        <v>232.92651313793101</v>
      </c>
      <c r="AP67" s="34">
        <v>25.619074448275899</v>
      </c>
      <c r="AQ67" s="34">
        <v>25.574639931034501</v>
      </c>
      <c r="AR67" s="34">
        <v>5.1283209621616303E-2</v>
      </c>
      <c r="AS67" s="34">
        <v>9.8070535516809592E-3</v>
      </c>
      <c r="AT67" s="34">
        <v>2.1557359953070201E-2</v>
      </c>
      <c r="AU67" s="34">
        <v>7.8723938337158308E-3</v>
      </c>
      <c r="AV67" s="34">
        <v>6.1949058598903999E-3</v>
      </c>
      <c r="AW67" s="34">
        <v>4.08184383328421E-2</v>
      </c>
      <c r="AX67" s="34">
        <v>0.59268951917544899</v>
      </c>
      <c r="AY67" s="34">
        <v>2.1215254548217599E-2</v>
      </c>
      <c r="AZ67" s="34">
        <v>6.3610879537043203</v>
      </c>
      <c r="BA67" s="35">
        <v>67</v>
      </c>
      <c r="BB67" s="35">
        <v>177</v>
      </c>
      <c r="BC67" s="45">
        <v>42687.218159722222</v>
      </c>
    </row>
    <row r="68" spans="7:55" x14ac:dyDescent="0.2">
      <c r="G68" s="33">
        <v>249.999656965517</v>
      </c>
      <c r="H68" s="35">
        <v>150</v>
      </c>
      <c r="I68" s="34">
        <v>29.200756896551699</v>
      </c>
      <c r="J68" s="36">
        <v>16.864942448275901</v>
      </c>
      <c r="K68" s="36">
        <v>2.87982768965517</v>
      </c>
      <c r="L68" s="48">
        <f t="shared" si="10"/>
        <v>2.2568546896550998</v>
      </c>
      <c r="M68" s="48">
        <v>34.6692335862069</v>
      </c>
      <c r="P68" s="36"/>
      <c r="Q68" s="36"/>
      <c r="S68" s="36"/>
      <c r="V68" s="36"/>
      <c r="X68" s="36"/>
      <c r="AA68" s="34">
        <v>-4.8848655172413803E-2</v>
      </c>
      <c r="AB68" s="34">
        <v>21.125527999999999</v>
      </c>
      <c r="AC68" s="34">
        <v>-7.6837793793103399</v>
      </c>
      <c r="AD68" s="34">
        <v>25.398755103448298</v>
      </c>
      <c r="AE68" s="34">
        <v>5.7387967931034503</v>
      </c>
      <c r="AF68" s="34">
        <v>25.259406827586201</v>
      </c>
      <c r="AG68" s="34">
        <v>25.371819137930999</v>
      </c>
      <c r="AH68" s="34">
        <v>0.49499986206896601</v>
      </c>
      <c r="AI68" s="34">
        <v>25.2183920689655</v>
      </c>
      <c r="AJ68" s="34">
        <v>25.225396793103499</v>
      </c>
      <c r="AK68" s="34">
        <v>0.30041720689655199</v>
      </c>
      <c r="AL68" s="34">
        <v>25.229672482758598</v>
      </c>
      <c r="AM68" s="34">
        <v>26.2628454827586</v>
      </c>
      <c r="AN68" s="34">
        <v>232.764777275862</v>
      </c>
      <c r="AO68" s="34">
        <v>232.85717510344799</v>
      </c>
      <c r="AP68" s="34">
        <v>25.615602413793098</v>
      </c>
      <c r="AQ68" s="34">
        <v>25.5704750689655</v>
      </c>
      <c r="AR68" s="34">
        <v>4.1633993575116997E-2</v>
      </c>
      <c r="AS68" s="34">
        <v>7.6354549443001397E-3</v>
      </c>
      <c r="AT68" s="34">
        <v>1.4910288512169301E-2</v>
      </c>
      <c r="AU68" s="34">
        <v>7.9272683597388892E-3</v>
      </c>
      <c r="AV68" s="34">
        <v>7.2647059224572597E-3</v>
      </c>
      <c r="AW68" s="34">
        <v>3.13502139055441E-2</v>
      </c>
      <c r="AX68" s="34">
        <v>15.120527901894199</v>
      </c>
      <c r="AY68" s="34">
        <v>3.5388555481623903E-2</v>
      </c>
      <c r="AZ68" s="34">
        <v>6.6114372569736801</v>
      </c>
      <c r="BA68" s="35">
        <v>68</v>
      </c>
      <c r="BB68" s="35">
        <v>179</v>
      </c>
      <c r="BC68" s="45">
        <v>42687.239004629628</v>
      </c>
    </row>
    <row r="69" spans="7:55" x14ac:dyDescent="0.2">
      <c r="G69" s="33">
        <v>249.99986220689701</v>
      </c>
      <c r="H69" s="35">
        <v>100</v>
      </c>
      <c r="I69" s="34">
        <v>52.141865172413802</v>
      </c>
      <c r="J69" s="36">
        <v>16.589928689655199</v>
      </c>
      <c r="K69" s="36">
        <v>3.26372755172414</v>
      </c>
      <c r="L69" s="43">
        <f t="shared" si="10"/>
        <v>2.5318684482758016</v>
      </c>
      <c r="M69" s="43">
        <v>34.6714421034483</v>
      </c>
      <c r="P69" s="34">
        <v>6</v>
      </c>
      <c r="Q69" s="34">
        <v>6</v>
      </c>
      <c r="R69" s="34">
        <v>6</v>
      </c>
      <c r="S69" s="34">
        <v>6</v>
      </c>
      <c r="T69" s="34">
        <v>6</v>
      </c>
      <c r="V69" s="34">
        <f>P69*P70+V70</f>
        <v>4.6263688882820055</v>
      </c>
      <c r="W69" s="34">
        <f>Q69*Q70+W70</f>
        <v>5.3368859482843494</v>
      </c>
      <c r="X69" s="34">
        <f>R69*R70+X70</f>
        <v>4.5856723568484741</v>
      </c>
      <c r="Y69" s="34">
        <f>S69*S70+Y70</f>
        <v>4.8566177812973272</v>
      </c>
      <c r="Z69" s="34">
        <f>T69*T70+Z70</f>
        <v>4.7302161832491896</v>
      </c>
      <c r="AA69" s="34">
        <v>0.42345493103448301</v>
      </c>
      <c r="AB69" s="34">
        <v>19.9022499655172</v>
      </c>
      <c r="AC69" s="34">
        <v>-6.1647895172413802</v>
      </c>
      <c r="AD69" s="34">
        <v>25.369747586206898</v>
      </c>
      <c r="AE69" s="34">
        <v>5.7699482758620704</v>
      </c>
      <c r="AF69" s="34">
        <v>25.2547838965517</v>
      </c>
      <c r="AG69" s="34">
        <v>25.371564137930999</v>
      </c>
      <c r="AH69" s="34">
        <v>0.495089103448276</v>
      </c>
      <c r="AI69" s="34">
        <v>25.220811999999999</v>
      </c>
      <c r="AJ69" s="34">
        <v>25.2400904482759</v>
      </c>
      <c r="AK69" s="34">
        <v>0.30023751724137898</v>
      </c>
      <c r="AL69" s="34">
        <v>25.238782758620701</v>
      </c>
      <c r="AM69" s="34">
        <v>26.2137584482759</v>
      </c>
      <c r="AN69" s="34">
        <v>232.71935241379299</v>
      </c>
      <c r="AO69" s="34">
        <v>232.813105586207</v>
      </c>
      <c r="AP69" s="34">
        <v>25.620042896551698</v>
      </c>
      <c r="AQ69" s="34">
        <v>25.576473</v>
      </c>
      <c r="AR69" s="34">
        <v>4.1122888061625999E-2</v>
      </c>
      <c r="AS69" s="34">
        <v>1.1061685862198901E-2</v>
      </c>
      <c r="AT69" s="34">
        <v>1.3385087384084201E-2</v>
      </c>
      <c r="AU69" s="34">
        <v>6.0555091158053199E-3</v>
      </c>
      <c r="AV69" s="34">
        <v>6.9591584211871303E-3</v>
      </c>
      <c r="AW69" s="34">
        <v>2.15071720218733E-2</v>
      </c>
      <c r="AX69" s="34">
        <v>1.4540454533670499</v>
      </c>
      <c r="AY69" s="34">
        <v>2.4937275578804801E-2</v>
      </c>
      <c r="AZ69" s="34">
        <v>6.4336846097338203</v>
      </c>
      <c r="BA69" s="35">
        <v>69</v>
      </c>
      <c r="BB69" s="35">
        <v>179</v>
      </c>
      <c r="BC69" s="45">
        <v>42687.259837962964</v>
      </c>
    </row>
    <row r="70" spans="7:55" x14ac:dyDescent="0.2">
      <c r="G70" s="33">
        <v>249.99974531034499</v>
      </c>
      <c r="H70" s="35">
        <v>100</v>
      </c>
      <c r="I70" s="34">
        <v>52.130146413793099</v>
      </c>
      <c r="J70" s="36">
        <v>16.585103965517199</v>
      </c>
      <c r="K70" s="36">
        <v>3.27629189655172</v>
      </c>
      <c r="L70" s="43">
        <f t="shared" si="10"/>
        <v>2.536693172413802</v>
      </c>
      <c r="M70" s="43">
        <v>34.6946925172414</v>
      </c>
      <c r="P70" s="49">
        <f>INDEX(LINEST(V54:V63,P54:P63^{1}),1)</f>
        <v>0.79116429292747725</v>
      </c>
      <c r="Q70" s="49">
        <f>INDEX(LINEST(W54:W63,Q54:Q63^{1}),1)</f>
        <v>0.89134266058979938</v>
      </c>
      <c r="R70" s="49">
        <f>INDEX(LINEST(X54:X63,R54:R63^{1}),1)</f>
        <v>0.75195176319651669</v>
      </c>
      <c r="S70" s="49">
        <f>INDEX(LINEST(Y54:Y63,S54:S63^{1}),1)</f>
        <v>0.82168774525722676</v>
      </c>
      <c r="T70" s="50">
        <f>INDEX(LINEST(Z54:Z63,T54:T63^{1}),1)</f>
        <v>0.80154909521935014</v>
      </c>
      <c r="U70" s="52"/>
      <c r="V70" s="49">
        <f>INDEX(LINEST(P54:P63,V54:V63^{1}),2)</f>
        <v>-0.12061686928285797</v>
      </c>
      <c r="W70" s="49">
        <f>INDEX(LINEST(W54:W63,Q54:Q63^{1}),2)</f>
        <v>-1.1170015254446275E-2</v>
      </c>
      <c r="X70" s="49">
        <f>INDEX(LINEST(X55:X63,R55:R63^{1}),2)</f>
        <v>7.3961777669373951E-2</v>
      </c>
      <c r="Y70" s="49">
        <f>INDEX(LINEST(Y55:Y63,S55:S63^{1}),2)</f>
        <v>-7.3508690246033126E-2</v>
      </c>
      <c r="Z70" s="49">
        <f>INDEX(LINEST(Z54:Z63,T54:T63^{1}),2)</f>
        <v>-7.9078388066911032E-2</v>
      </c>
      <c r="AA70" s="34">
        <v>0.59695389655172404</v>
      </c>
      <c r="AB70" s="34">
        <v>20.079571241379298</v>
      </c>
      <c r="AC70" s="34">
        <v>-6.3804825862068899</v>
      </c>
      <c r="AD70" s="34">
        <v>25.359862586206901</v>
      </c>
      <c r="AE70" s="34">
        <v>5.7448042413793097</v>
      </c>
      <c r="AF70" s="34">
        <v>25.259211586206899</v>
      </c>
      <c r="AG70" s="34">
        <v>25.374510517241401</v>
      </c>
      <c r="AH70" s="34">
        <v>0.495446206896552</v>
      </c>
      <c r="AI70" s="34">
        <v>25.215055034482798</v>
      </c>
      <c r="AJ70" s="34">
        <v>25.239916655172401</v>
      </c>
      <c r="AK70" s="34">
        <v>0.29991606896551698</v>
      </c>
      <c r="AL70" s="34">
        <v>25.2290376896552</v>
      </c>
      <c r="AM70" s="34">
        <v>26.211972724137901</v>
      </c>
      <c r="AN70" s="34">
        <v>232.71002455172399</v>
      </c>
      <c r="AO70" s="34">
        <v>232.802936448276</v>
      </c>
      <c r="AP70" s="34">
        <v>25.6141907931035</v>
      </c>
      <c r="AQ70" s="34">
        <v>25.568922034482799</v>
      </c>
      <c r="AR70" s="34">
        <v>3.7634770445592602E-2</v>
      </c>
      <c r="AS70" s="34">
        <v>6.5631180150561904E-3</v>
      </c>
      <c r="AT70" s="34">
        <v>9.64641267033765E-3</v>
      </c>
      <c r="AU70" s="34">
        <v>7.5592119936937702E-3</v>
      </c>
      <c r="AV70" s="34">
        <v>6.4496540965847896E-3</v>
      </c>
      <c r="AW70" s="34">
        <v>1.09019556938295E-3</v>
      </c>
      <c r="AX70" s="34">
        <v>1.3035426900310201</v>
      </c>
      <c r="AY70" s="34">
        <v>2.0127656743862101E-2</v>
      </c>
      <c r="AZ70" s="34">
        <v>6.3660025386713999</v>
      </c>
      <c r="BA70" s="35">
        <v>70</v>
      </c>
      <c r="BB70" s="35">
        <v>179</v>
      </c>
      <c r="BC70" s="45">
        <v>42687.280682870369</v>
      </c>
    </row>
    <row r="71" spans="7:55" x14ac:dyDescent="0.2">
      <c r="G71" s="33">
        <v>249.999782655172</v>
      </c>
      <c r="H71" s="35">
        <v>150</v>
      </c>
      <c r="I71" s="34">
        <v>29.109162137931001</v>
      </c>
      <c r="J71" s="36">
        <v>16.8232461724138</v>
      </c>
      <c r="K71" s="36">
        <v>2.8802240000000001</v>
      </c>
      <c r="L71" s="48">
        <f t="shared" si="10"/>
        <v>2.298550965517201</v>
      </c>
      <c r="M71" s="48">
        <v>34.720621482758602</v>
      </c>
      <c r="P71" s="51" t="s">
        <v>38</v>
      </c>
      <c r="V71" s="51">
        <f>(V69-$F$15)/P69+1</f>
        <v>1.2826083477926722</v>
      </c>
      <c r="W71" s="51">
        <f>(W69-$F$15)/Q69+1</f>
        <v>1.4010278577930628</v>
      </c>
      <c r="X71" s="51">
        <f>(X69-$F$15)/R69+1</f>
        <v>1.2758255925537503</v>
      </c>
      <c r="Y71" s="51">
        <f>(Y69-$F$15)/S69+1</f>
        <v>1.3209831632952258</v>
      </c>
      <c r="Z71" s="51">
        <f>(Z69-$F$15)/T69+1</f>
        <v>1.2999162302872029</v>
      </c>
      <c r="AA71" s="34">
        <v>-5.8776965517241403E-2</v>
      </c>
      <c r="AB71" s="34">
        <v>21.0273365862069</v>
      </c>
      <c r="AC71" s="34">
        <v>-7.4795927931034498</v>
      </c>
      <c r="AD71" s="34">
        <v>25.326392034482801</v>
      </c>
      <c r="AE71" s="34">
        <v>5.7640475172413801</v>
      </c>
      <c r="AF71" s="34">
        <v>25.2546537931035</v>
      </c>
      <c r="AG71" s="34">
        <v>25.3662952758621</v>
      </c>
      <c r="AH71" s="34">
        <v>0.49417013793103498</v>
      </c>
      <c r="AI71" s="34">
        <v>25.220356172413801</v>
      </c>
      <c r="AJ71" s="34">
        <v>25.2255705517241</v>
      </c>
      <c r="AK71" s="34">
        <v>0.30034172413793098</v>
      </c>
      <c r="AL71" s="34">
        <v>25.233557517241401</v>
      </c>
      <c r="AM71" s="34">
        <v>26.259892862069002</v>
      </c>
      <c r="AN71" s="34">
        <v>232.76196282758599</v>
      </c>
      <c r="AO71" s="34">
        <v>232.85455793103401</v>
      </c>
      <c r="AP71" s="34">
        <v>25.6144627586207</v>
      </c>
      <c r="AQ71" s="34">
        <v>25.5714127241379</v>
      </c>
      <c r="AR71" s="34">
        <v>4.0657530077201E-2</v>
      </c>
      <c r="AS71" s="34">
        <v>8.8011057367366908E-3</v>
      </c>
      <c r="AT71" s="34">
        <v>1.5614072918812E-2</v>
      </c>
      <c r="AU71" s="34">
        <v>6.2210293187653799E-3</v>
      </c>
      <c r="AV71" s="34">
        <v>5.6038678658640604E-3</v>
      </c>
      <c r="AW71" s="34">
        <v>2.1232427317340499E-2</v>
      </c>
      <c r="AX71" s="34">
        <v>0.59049902064034299</v>
      </c>
      <c r="AY71" s="34">
        <v>2.7349760485984101E-2</v>
      </c>
      <c r="AZ71" s="34">
        <v>7.17771018570593</v>
      </c>
      <c r="BA71" s="35">
        <v>71</v>
      </c>
      <c r="BB71" s="35">
        <v>179</v>
      </c>
      <c r="BC71" s="45">
        <v>42687.301516203705</v>
      </c>
    </row>
    <row r="72" spans="7:55" x14ac:dyDescent="0.2">
      <c r="G72" s="33">
        <v>249.99972903448301</v>
      </c>
      <c r="H72" s="35">
        <v>300</v>
      </c>
      <c r="I72" s="34">
        <v>12.198969551724099</v>
      </c>
      <c r="J72" s="36">
        <v>17.2545058275862</v>
      </c>
      <c r="K72" s="36">
        <v>2.3383248275862099</v>
      </c>
      <c r="L72" s="44">
        <f>$J$54-J72</f>
        <v>1.8672913103448003</v>
      </c>
      <c r="M72" s="44">
        <v>34.743535241379298</v>
      </c>
      <c r="P72" s="36"/>
      <c r="Q72" s="36"/>
      <c r="R72" s="36"/>
      <c r="S72" s="36"/>
      <c r="T72" s="36"/>
      <c r="V72" s="52"/>
      <c r="W72" s="36"/>
      <c r="X72" s="36"/>
      <c r="Y72" s="36"/>
      <c r="Z72" s="36"/>
      <c r="AA72" s="34">
        <v>-0.420846103448276</v>
      </c>
      <c r="AB72" s="34">
        <v>21.7712434482759</v>
      </c>
      <c r="AC72" s="34">
        <v>-8.0303156551724104</v>
      </c>
      <c r="AD72" s="34">
        <v>25.317521448275901</v>
      </c>
      <c r="AE72" s="34">
        <v>5.7107777241379303</v>
      </c>
      <c r="AF72" s="34">
        <v>25.2540894137931</v>
      </c>
      <c r="AG72" s="34">
        <v>25.364955034482801</v>
      </c>
      <c r="AH72" s="34">
        <v>0.49457710344827599</v>
      </c>
      <c r="AI72" s="34">
        <v>25.219091965517201</v>
      </c>
      <c r="AJ72" s="34">
        <v>25.214463655172398</v>
      </c>
      <c r="AK72" s="34">
        <v>0.30010137931034497</v>
      </c>
      <c r="AL72" s="34">
        <v>25.2303129655172</v>
      </c>
      <c r="AM72" s="34">
        <v>26.2936148275862</v>
      </c>
      <c r="AN72" s="34">
        <v>232.83307148275901</v>
      </c>
      <c r="AO72" s="34">
        <v>232.926217482759</v>
      </c>
      <c r="AP72" s="34">
        <v>25.614706551724101</v>
      </c>
      <c r="AQ72" s="34">
        <v>25.570585999999999</v>
      </c>
      <c r="AR72" s="34">
        <v>6.0882978316294203E-2</v>
      </c>
      <c r="AS72" s="34">
        <v>7.5576627333731102E-3</v>
      </c>
      <c r="AT72" s="34">
        <v>1.8908096285163999E-2</v>
      </c>
      <c r="AU72" s="34">
        <v>6.6639749820431504E-3</v>
      </c>
      <c r="AV72" s="34">
        <v>5.5113432583921203E-3</v>
      </c>
      <c r="AW72" s="34">
        <v>3.3255760043985297E-2</v>
      </c>
      <c r="AX72" s="34">
        <v>0.62834486339490803</v>
      </c>
      <c r="AY72" s="34">
        <v>3.6254000464230302E-2</v>
      </c>
      <c r="AZ72" s="34">
        <v>6.2431874801030203</v>
      </c>
      <c r="BA72" s="35">
        <v>72</v>
      </c>
      <c r="BB72" s="35">
        <v>178</v>
      </c>
      <c r="BC72" s="45">
        <v>42687.32236111111</v>
      </c>
    </row>
    <row r="73" spans="7:55" x14ac:dyDescent="0.2">
      <c r="G73" s="33">
        <v>250.00029506896601</v>
      </c>
      <c r="H73" s="35">
        <v>500</v>
      </c>
      <c r="I73" s="34">
        <v>28.227507655172399</v>
      </c>
      <c r="J73" s="36">
        <v>17.448494448275898</v>
      </c>
      <c r="K73" s="36">
        <v>1.88697724137931</v>
      </c>
      <c r="L73" s="40">
        <f t="shared" si="10"/>
        <v>1.6733026896551024</v>
      </c>
      <c r="M73" s="40">
        <v>34.7389557931035</v>
      </c>
      <c r="P73" s="36"/>
      <c r="Q73" s="36"/>
      <c r="S73" s="36"/>
      <c r="V73" s="36"/>
      <c r="X73" s="36"/>
      <c r="AA73" s="34">
        <v>-0.71055062068965502</v>
      </c>
      <c r="AB73" s="34">
        <v>23.433213137930998</v>
      </c>
      <c r="AC73" s="34">
        <v>-7.2864833103448303</v>
      </c>
      <c r="AD73" s="34">
        <v>25.289688655172402</v>
      </c>
      <c r="AE73" s="34">
        <v>5.7719833793103499</v>
      </c>
      <c r="AF73" s="34">
        <v>25.252559275862101</v>
      </c>
      <c r="AG73" s="34">
        <v>25.366105448275899</v>
      </c>
      <c r="AH73" s="34">
        <v>0.513002551724138</v>
      </c>
      <c r="AI73" s="34">
        <v>25.217610689655199</v>
      </c>
      <c r="AJ73" s="34">
        <v>25.204447379310299</v>
      </c>
      <c r="AK73" s="34">
        <v>0.30017724137931001</v>
      </c>
      <c r="AL73" s="34">
        <v>25.227187379310301</v>
      </c>
      <c r="AM73" s="34">
        <v>26.370384620689698</v>
      </c>
      <c r="AN73" s="34">
        <v>232.86058144827601</v>
      </c>
      <c r="AO73" s="34">
        <v>232.95304234482799</v>
      </c>
      <c r="AP73" s="34">
        <v>25.6179479310345</v>
      </c>
      <c r="AQ73" s="34">
        <v>25.5759210344828</v>
      </c>
      <c r="AR73" s="34">
        <v>4.3754328153983398E-2</v>
      </c>
      <c r="AS73" s="34">
        <v>1.0058327884295001E-2</v>
      </c>
      <c r="AT73" s="34">
        <v>1.52230491508588E-2</v>
      </c>
      <c r="AU73" s="34">
        <v>6.6545849475116202E-3</v>
      </c>
      <c r="AV73" s="34">
        <v>8.3990173940140297E-3</v>
      </c>
      <c r="AW73" s="34">
        <v>3.4175929369138602E-2</v>
      </c>
      <c r="AX73" s="34">
        <v>0.61539666707037199</v>
      </c>
      <c r="AY73" s="34">
        <v>2.0203353647112399E-2</v>
      </c>
      <c r="AZ73" s="34">
        <v>6.4064224503846097</v>
      </c>
      <c r="BA73" s="35">
        <v>73</v>
      </c>
      <c r="BB73" s="35">
        <v>179</v>
      </c>
      <c r="BC73" s="45">
        <v>42687.343194444446</v>
      </c>
    </row>
    <row r="74" spans="7:55" x14ac:dyDescent="0.2">
      <c r="G74" s="33">
        <v>249.99993110344801</v>
      </c>
      <c r="H74" s="35">
        <v>1000</v>
      </c>
      <c r="I74" s="34">
        <v>20.301489482758601</v>
      </c>
      <c r="J74" s="36">
        <v>17.6565383103448</v>
      </c>
      <c r="K74" s="36">
        <v>1.6182088620689701</v>
      </c>
      <c r="L74" s="39">
        <f t="shared" si="10"/>
        <v>1.4652588275862009</v>
      </c>
      <c r="M74" s="39">
        <v>34.7700782068965</v>
      </c>
      <c r="P74" s="51"/>
      <c r="X74" s="51"/>
      <c r="AA74" s="34">
        <v>-0.58692417241379302</v>
      </c>
      <c r="AB74" s="34">
        <v>23.370062137931001</v>
      </c>
      <c r="AC74" s="34">
        <v>-4.2655929310344796</v>
      </c>
      <c r="AD74" s="34">
        <v>25.303131620689701</v>
      </c>
      <c r="AE74" s="34">
        <v>5.7464335862068996</v>
      </c>
      <c r="AF74" s="34">
        <v>25.250014448275898</v>
      </c>
      <c r="AG74" s="34">
        <v>25.370951000000002</v>
      </c>
      <c r="AH74" s="34">
        <v>0.53710724137930999</v>
      </c>
      <c r="AI74" s="34">
        <v>25.2141435172414</v>
      </c>
      <c r="AJ74" s="34">
        <v>25.206064379310298</v>
      </c>
      <c r="AK74" s="34">
        <v>0.29978137931034499</v>
      </c>
      <c r="AL74" s="34">
        <v>25.230367103448302</v>
      </c>
      <c r="AM74" s="34">
        <v>26.3713995517241</v>
      </c>
      <c r="AN74" s="34">
        <v>232.895458344828</v>
      </c>
      <c r="AO74" s="34">
        <v>232.988753793103</v>
      </c>
      <c r="AP74" s="34">
        <v>25.611091137930998</v>
      </c>
      <c r="AQ74" s="34">
        <v>25.5696084827586</v>
      </c>
      <c r="AR74" s="34">
        <v>5.1951905830254698E-2</v>
      </c>
      <c r="AS74" s="34">
        <v>1.02498688193023E-2</v>
      </c>
      <c r="AT74" s="34">
        <v>0.17350864107716699</v>
      </c>
      <c r="AU74" s="34">
        <v>7.0503101810835897E-3</v>
      </c>
      <c r="AV74" s="34">
        <v>5.8331740126936404E-3</v>
      </c>
      <c r="AW74" s="34">
        <v>1.2291031455844301E-2</v>
      </c>
      <c r="AX74" s="34">
        <v>0.64078086284865698</v>
      </c>
      <c r="AY74" s="34">
        <v>2.29965723164357E-2</v>
      </c>
      <c r="AZ74" s="34">
        <v>6.5801615400157001</v>
      </c>
      <c r="BA74" s="35">
        <v>74</v>
      </c>
      <c r="BB74" s="35">
        <v>179</v>
      </c>
      <c r="BC74" s="45">
        <v>42687.364039351851</v>
      </c>
    </row>
    <row r="75" spans="7:55" x14ac:dyDescent="0.2">
      <c r="G75" s="33">
        <v>250.000702448276</v>
      </c>
      <c r="H75" s="35">
        <v>1000</v>
      </c>
      <c r="I75" s="34">
        <v>23.108807931034502</v>
      </c>
      <c r="J75" s="36">
        <v>17.479520379310301</v>
      </c>
      <c r="K75" s="36">
        <v>1.97887489655172</v>
      </c>
      <c r="L75" s="39">
        <f t="shared" si="10"/>
        <v>1.6422767586206994</v>
      </c>
      <c r="M75" s="39">
        <v>39.768338206896601</v>
      </c>
      <c r="AA75" s="34">
        <v>-0.28631000000000001</v>
      </c>
      <c r="AB75" s="34">
        <v>26.977611172413798</v>
      </c>
      <c r="AC75" s="34">
        <v>-4.8001030689655204</v>
      </c>
      <c r="AD75" s="34">
        <v>25.310284827586202</v>
      </c>
      <c r="AE75" s="34">
        <v>5.7472253793103496</v>
      </c>
      <c r="AF75" s="34">
        <v>25.255342793103502</v>
      </c>
      <c r="AG75" s="34">
        <v>25.374380172413801</v>
      </c>
      <c r="AH75" s="34">
        <v>0.54571548275862103</v>
      </c>
      <c r="AI75" s="34">
        <v>25.223107137930999</v>
      </c>
      <c r="AJ75" s="34">
        <v>25.223042068965501</v>
      </c>
      <c r="AK75" s="34">
        <v>0.29994548275862098</v>
      </c>
      <c r="AL75" s="34">
        <v>25.2333078965517</v>
      </c>
      <c r="AM75" s="34">
        <v>26.547813000000001</v>
      </c>
      <c r="AN75" s="34">
        <v>232.90234537930999</v>
      </c>
      <c r="AO75" s="34">
        <v>232.99328503448299</v>
      </c>
      <c r="AP75" s="34">
        <v>25.619502241379301</v>
      </c>
      <c r="AQ75" s="34">
        <v>25.5771800689655</v>
      </c>
      <c r="AR75" s="34">
        <v>3.8520658666891701E-2</v>
      </c>
      <c r="AS75" s="34">
        <v>8.6036499477630205E-3</v>
      </c>
      <c r="AT75" s="34">
        <v>2.7946380639144602E-2</v>
      </c>
      <c r="AU75" s="34">
        <v>8.4772138259939806E-3</v>
      </c>
      <c r="AV75" s="34">
        <v>7.4817304276078899E-3</v>
      </c>
      <c r="AW75" s="34">
        <v>1.09935764351162E-2</v>
      </c>
      <c r="AX75" s="34">
        <v>0.61493954130920203</v>
      </c>
      <c r="AY75" s="34">
        <v>1.9682533613453901E-2</v>
      </c>
      <c r="AZ75" s="34">
        <v>6.3039769605123697</v>
      </c>
      <c r="BA75" s="35">
        <v>75</v>
      </c>
      <c r="BB75" s="35">
        <v>179</v>
      </c>
      <c r="BC75" s="45">
        <v>42687.384872685187</v>
      </c>
    </row>
    <row r="76" spans="7:55" x14ac:dyDescent="0.2">
      <c r="G76" s="33">
        <v>249.999246</v>
      </c>
      <c r="H76" s="35">
        <v>500</v>
      </c>
      <c r="I76" s="34">
        <v>32.271526413793097</v>
      </c>
      <c r="J76" s="36">
        <v>17.207744482758599</v>
      </c>
      <c r="K76" s="36">
        <v>2.1405628965517201</v>
      </c>
      <c r="L76" s="40">
        <f t="shared" si="10"/>
        <v>1.9140526551724015</v>
      </c>
      <c r="M76" s="40">
        <v>39.781855206896601</v>
      </c>
      <c r="AA76" s="34">
        <v>-0.38296344827586198</v>
      </c>
      <c r="AB76" s="34">
        <v>27.1058617931035</v>
      </c>
      <c r="AC76" s="34">
        <v>-6.6096672413793103</v>
      </c>
      <c r="AD76" s="34">
        <v>25.348294068965501</v>
      </c>
      <c r="AE76" s="34">
        <v>5.7577738275862096</v>
      </c>
      <c r="AF76" s="34">
        <v>25.258620103448301</v>
      </c>
      <c r="AG76" s="34">
        <v>25.373490344827601</v>
      </c>
      <c r="AH76" s="34">
        <v>0.51661693103448303</v>
      </c>
      <c r="AI76" s="34">
        <v>25.227903724137899</v>
      </c>
      <c r="AJ76" s="34">
        <v>25.225217827586199</v>
      </c>
      <c r="AK76" s="34">
        <v>0.299868034482759</v>
      </c>
      <c r="AL76" s="34">
        <v>25.234479896551701</v>
      </c>
      <c r="AM76" s="34">
        <v>26.554592517241399</v>
      </c>
      <c r="AN76" s="34">
        <v>232.86059565517201</v>
      </c>
      <c r="AO76" s="34">
        <v>232.948052827586</v>
      </c>
      <c r="AP76" s="34">
        <v>25.617675896551699</v>
      </c>
      <c r="AQ76" s="34">
        <v>25.575383310344801</v>
      </c>
      <c r="AR76" s="34">
        <v>3.3910752173334398E-2</v>
      </c>
      <c r="AS76" s="34">
        <v>1.06925126114594E-2</v>
      </c>
      <c r="AT76" s="34">
        <v>2.08704469125887E-2</v>
      </c>
      <c r="AU76" s="34">
        <v>5.7159995304633003E-3</v>
      </c>
      <c r="AV76" s="34">
        <v>7.9472375749763905E-3</v>
      </c>
      <c r="AW76" s="34">
        <v>1.28661354203849E-2</v>
      </c>
      <c r="AX76" s="34">
        <v>0.61944408081155999</v>
      </c>
      <c r="AY76" s="34">
        <v>2.13922791602143E-2</v>
      </c>
      <c r="AZ76" s="34">
        <v>7.0315503528361702</v>
      </c>
      <c r="BA76" s="35">
        <v>76</v>
      </c>
      <c r="BB76" s="35">
        <v>179</v>
      </c>
      <c r="BC76" s="45">
        <v>42687.405706018515</v>
      </c>
    </row>
    <row r="77" spans="7:55" x14ac:dyDescent="0.2">
      <c r="G77" s="33">
        <v>249.99946693103499</v>
      </c>
      <c r="H77" s="35">
        <v>300</v>
      </c>
      <c r="I77" s="34">
        <v>13.9872525172414</v>
      </c>
      <c r="J77" s="36">
        <v>16.986799896551702</v>
      </c>
      <c r="K77" s="36">
        <v>2.6900873448275902</v>
      </c>
      <c r="L77" s="44">
        <f t="shared" si="10"/>
        <v>2.134997241379299</v>
      </c>
      <c r="M77" s="44">
        <v>39.829358172413798</v>
      </c>
      <c r="AA77" s="34">
        <v>0.24589362068965501</v>
      </c>
      <c r="AB77" s="34">
        <v>25.679109724137898</v>
      </c>
      <c r="AC77" s="34">
        <v>-5.5800943448275904</v>
      </c>
      <c r="AD77" s="34">
        <v>25.404325241379301</v>
      </c>
      <c r="AE77" s="34">
        <v>5.7889048275862098</v>
      </c>
      <c r="AF77" s="34">
        <v>25.2630367586207</v>
      </c>
      <c r="AG77" s="34">
        <v>25.380370862069</v>
      </c>
      <c r="AH77" s="34">
        <v>0.49677834482758598</v>
      </c>
      <c r="AI77" s="34">
        <v>25.223595448275901</v>
      </c>
      <c r="AJ77" s="34">
        <v>25.2378983103448</v>
      </c>
      <c r="AK77" s="34">
        <v>0.30007241379310401</v>
      </c>
      <c r="AL77" s="34">
        <v>25.234767551724101</v>
      </c>
      <c r="AM77" s="34">
        <v>26.485672862068999</v>
      </c>
      <c r="AN77" s="34">
        <v>232.82935517241401</v>
      </c>
      <c r="AO77" s="34">
        <v>232.91927303448301</v>
      </c>
      <c r="AP77" s="34">
        <v>25.621483620689698</v>
      </c>
      <c r="AQ77" s="34">
        <v>25.5761088275862</v>
      </c>
      <c r="AR77" s="34">
        <v>5.6851107397580501E-2</v>
      </c>
      <c r="AS77" s="34">
        <v>7.6823502518026301E-3</v>
      </c>
      <c r="AT77" s="34">
        <v>2.3502601086615098E-2</v>
      </c>
      <c r="AU77" s="34">
        <v>6.1460823059785704E-3</v>
      </c>
      <c r="AV77" s="34">
        <v>6.2353942283388201E-3</v>
      </c>
      <c r="AW77" s="34">
        <v>3.55345426977213E-2</v>
      </c>
      <c r="AX77" s="34">
        <v>7.1756247064842498</v>
      </c>
      <c r="AY77" s="34">
        <v>1.7395304735256498E-2</v>
      </c>
      <c r="AZ77" s="34">
        <v>6.3405749208897797</v>
      </c>
      <c r="BA77" s="35">
        <v>77</v>
      </c>
      <c r="BB77" s="35">
        <v>177</v>
      </c>
      <c r="BC77" s="45">
        <v>42687.426550925928</v>
      </c>
    </row>
    <row r="78" spans="7:55" x14ac:dyDescent="0.2">
      <c r="G78" s="33">
        <v>249.99990165517201</v>
      </c>
      <c r="H78" s="35">
        <v>150</v>
      </c>
      <c r="I78" s="34">
        <v>33.419766000000003</v>
      </c>
      <c r="J78" s="36">
        <v>16.424560862069001</v>
      </c>
      <c r="K78" s="36">
        <v>3.3274917241379298</v>
      </c>
      <c r="L78" s="48">
        <f t="shared" si="10"/>
        <v>2.6972362758620001</v>
      </c>
      <c r="M78" s="48">
        <v>39.841472862068997</v>
      </c>
      <c r="AA78" s="34">
        <v>0.68360586206896601</v>
      </c>
      <c r="AB78" s="34">
        <v>24.6873232068966</v>
      </c>
      <c r="AC78" s="34">
        <v>-4.81306193103448</v>
      </c>
      <c r="AD78" s="34">
        <v>25.4539923793103</v>
      </c>
      <c r="AE78" s="34">
        <v>5.7593017586206896</v>
      </c>
      <c r="AF78" s="34">
        <v>25.2562164482759</v>
      </c>
      <c r="AG78" s="34">
        <v>25.375357000000001</v>
      </c>
      <c r="AH78" s="34">
        <v>0.49517086206896499</v>
      </c>
      <c r="AI78" s="34">
        <v>25.225516275862098</v>
      </c>
      <c r="AJ78" s="34">
        <v>25.252770931034501</v>
      </c>
      <c r="AK78" s="34">
        <v>0.30019320689655199</v>
      </c>
      <c r="AL78" s="34">
        <v>25.242184862068999</v>
      </c>
      <c r="AM78" s="34">
        <v>26.445473551724099</v>
      </c>
      <c r="AN78" s="34">
        <v>232.750773965517</v>
      </c>
      <c r="AO78" s="34">
        <v>232.83551175862101</v>
      </c>
      <c r="AP78" s="34">
        <v>25.618103482758599</v>
      </c>
      <c r="AQ78" s="34">
        <v>25.574522000000002</v>
      </c>
      <c r="AR78" s="34">
        <v>3.5634487478839599E-2</v>
      </c>
      <c r="AS78" s="34">
        <v>6.9731894109719998E-3</v>
      </c>
      <c r="AT78" s="34">
        <v>1.5273783540601899E-2</v>
      </c>
      <c r="AU78" s="34">
        <v>6.6601274212043197E-3</v>
      </c>
      <c r="AV78" s="34">
        <v>6.8413733922709601E-3</v>
      </c>
      <c r="AW78" s="34">
        <v>3.2331915606173399E-2</v>
      </c>
      <c r="AX78" s="34">
        <v>1.0703260913663499</v>
      </c>
      <c r="AY78" s="34">
        <v>3.4552073034319099E-2</v>
      </c>
      <c r="AZ78" s="34">
        <v>7.1435852160642597</v>
      </c>
      <c r="BA78" s="35">
        <v>78</v>
      </c>
      <c r="BB78" s="35">
        <v>179</v>
      </c>
      <c r="BC78" s="45">
        <v>42687.447384259256</v>
      </c>
    </row>
    <row r="79" spans="7:55" x14ac:dyDescent="0.2">
      <c r="G79" s="33">
        <v>249.99935655172399</v>
      </c>
      <c r="H79" s="35">
        <v>100</v>
      </c>
      <c r="I79" s="34">
        <v>59.6176432758621</v>
      </c>
      <c r="J79" s="36">
        <v>16.157826275862099</v>
      </c>
      <c r="K79" s="36">
        <v>3.7881691379310301</v>
      </c>
      <c r="L79" s="43">
        <f t="shared" si="10"/>
        <v>2.9639708620689014</v>
      </c>
      <c r="M79" s="43">
        <v>39.857344379310398</v>
      </c>
      <c r="AA79" s="34">
        <v>1.20118579310345</v>
      </c>
      <c r="AB79" s="34">
        <v>23.516531620689701</v>
      </c>
      <c r="AC79" s="34">
        <v>-7.4228936896551696</v>
      </c>
      <c r="AD79" s="34">
        <v>25.519261448275898</v>
      </c>
      <c r="AE79" s="34">
        <v>5.7942173448275902</v>
      </c>
      <c r="AF79" s="34">
        <v>25.269656620689702</v>
      </c>
      <c r="AG79" s="34">
        <v>25.381787068965501</v>
      </c>
      <c r="AH79" s="34">
        <v>0.49470900000000001</v>
      </c>
      <c r="AI79" s="34">
        <v>25.226601379310299</v>
      </c>
      <c r="AJ79" s="34">
        <v>25.268479034482802</v>
      </c>
      <c r="AK79" s="34">
        <v>0.29881696551724102</v>
      </c>
      <c r="AL79" s="34">
        <v>25.239618206896601</v>
      </c>
      <c r="AM79" s="34">
        <v>26.391254448275902</v>
      </c>
      <c r="AN79" s="34">
        <v>232.69214924137901</v>
      </c>
      <c r="AO79" s="34">
        <v>232.778006793103</v>
      </c>
      <c r="AP79" s="34">
        <v>25.6180453448276</v>
      </c>
      <c r="AQ79" s="34">
        <v>25.572333448275899</v>
      </c>
      <c r="AR79" s="34">
        <v>4.1168247181117397E-2</v>
      </c>
      <c r="AS79" s="34">
        <v>8.32867607119573E-3</v>
      </c>
      <c r="AT79" s="34">
        <v>1.36596265063315E-2</v>
      </c>
      <c r="AU79" s="34">
        <v>5.90037922729021E-3</v>
      </c>
      <c r="AV79" s="34">
        <v>6.98032589420067E-3</v>
      </c>
      <c r="AW79" s="34">
        <v>2.2203024309119499E-2</v>
      </c>
      <c r="AX79" s="34">
        <v>0.59847578716840599</v>
      </c>
      <c r="AY79" s="34">
        <v>2.2716375052332798E-2</v>
      </c>
      <c r="AZ79" s="34">
        <v>6.91758738569286</v>
      </c>
      <c r="BA79" s="35">
        <v>79</v>
      </c>
      <c r="BB79" s="35">
        <v>179</v>
      </c>
      <c r="BC79" s="45">
        <v>42687.468229166669</v>
      </c>
    </row>
    <row r="80" spans="7:55" x14ac:dyDescent="0.2">
      <c r="G80" s="33">
        <v>249.99951431034501</v>
      </c>
      <c r="H80" s="35">
        <v>100</v>
      </c>
      <c r="I80" s="34">
        <v>59.549275517241398</v>
      </c>
      <c r="J80" s="36">
        <v>16.154187482758601</v>
      </c>
      <c r="K80" s="36">
        <v>3.7885937241379302</v>
      </c>
      <c r="L80" s="43">
        <f t="shared" si="10"/>
        <v>2.9676096551723994</v>
      </c>
      <c r="M80" s="43">
        <v>39.881547344827602</v>
      </c>
      <c r="P80" s="36"/>
      <c r="Q80" s="36"/>
      <c r="R80" s="36"/>
      <c r="S80" s="36"/>
      <c r="T80" s="36"/>
      <c r="V80" s="36"/>
      <c r="W80" s="36"/>
      <c r="X80" s="36"/>
      <c r="Y80" s="36"/>
      <c r="Z80" s="36"/>
      <c r="AA80" s="34">
        <v>1.2958844137931</v>
      </c>
      <c r="AB80" s="34">
        <v>23.383400551724101</v>
      </c>
      <c r="AC80" s="34">
        <v>-7.1899654482758599</v>
      </c>
      <c r="AD80" s="34">
        <v>25.571246172413801</v>
      </c>
      <c r="AE80" s="34">
        <v>5.7836858965517202</v>
      </c>
      <c r="AF80" s="34">
        <v>25.269054379310301</v>
      </c>
      <c r="AG80" s="34">
        <v>25.382025896551699</v>
      </c>
      <c r="AH80" s="34">
        <v>0.49567065517241399</v>
      </c>
      <c r="AI80" s="34">
        <v>25.228402793103498</v>
      </c>
      <c r="AJ80" s="34">
        <v>25.2734276896552</v>
      </c>
      <c r="AK80" s="34">
        <v>0.29964613793103501</v>
      </c>
      <c r="AL80" s="34">
        <v>25.246275965517199</v>
      </c>
      <c r="AM80" s="34">
        <v>26.388605689655201</v>
      </c>
      <c r="AN80" s="34">
        <v>232.686122551724</v>
      </c>
      <c r="AO80" s="34">
        <v>232.777909931034</v>
      </c>
      <c r="AP80" s="34">
        <v>25.6242653103448</v>
      </c>
      <c r="AQ80" s="34">
        <v>25.5833097586207</v>
      </c>
      <c r="AR80" s="34">
        <v>2.8960747979446901E-2</v>
      </c>
      <c r="AS80" s="34">
        <v>8.9571215070714996E-3</v>
      </c>
      <c r="AT80" s="34">
        <v>1.380279445791E-2</v>
      </c>
      <c r="AU80" s="34">
        <v>6.4449918287849996E-3</v>
      </c>
      <c r="AV80" s="34">
        <v>6.2067984331091097E-3</v>
      </c>
      <c r="AW80" s="34">
        <v>1.2649101102235401E-3</v>
      </c>
      <c r="AX80" s="34">
        <v>0.50671544246492894</v>
      </c>
      <c r="AY80" s="34">
        <v>1.6628299210878598E-2</v>
      </c>
      <c r="AZ80" s="34">
        <v>6.7710387741493498</v>
      </c>
      <c r="BA80" s="35">
        <v>80</v>
      </c>
      <c r="BB80" s="35">
        <v>178</v>
      </c>
      <c r="BC80" s="45">
        <v>42687.488946759258</v>
      </c>
    </row>
    <row r="81" spans="7:55" x14ac:dyDescent="0.2">
      <c r="G81" s="33">
        <v>250.000923413793</v>
      </c>
      <c r="H81" s="35">
        <v>150</v>
      </c>
      <c r="I81" s="34">
        <v>33.3419619655172</v>
      </c>
      <c r="J81" s="36">
        <v>16.4400249655172</v>
      </c>
      <c r="K81" s="36">
        <v>3.3302382413793099</v>
      </c>
      <c r="L81" s="48">
        <f t="shared" si="10"/>
        <v>2.6817721724138011</v>
      </c>
      <c r="M81" s="48">
        <v>39.904521931034502</v>
      </c>
      <c r="AA81" s="34">
        <v>0.73476765517241405</v>
      </c>
      <c r="AB81" s="34">
        <v>24.8187468275862</v>
      </c>
      <c r="AC81" s="34">
        <v>-7.4027980689655202</v>
      </c>
      <c r="AD81" s="34">
        <v>25.631653448275902</v>
      </c>
      <c r="AE81" s="34">
        <v>5.7334947586206901</v>
      </c>
      <c r="AF81" s="34">
        <v>25.268072137931</v>
      </c>
      <c r="AG81" s="34">
        <v>25.380208068965501</v>
      </c>
      <c r="AH81" s="34">
        <v>0.49487827586206901</v>
      </c>
      <c r="AI81" s="34">
        <v>25.233850482758601</v>
      </c>
      <c r="AJ81" s="34">
        <v>25.262716724137899</v>
      </c>
      <c r="AK81" s="34">
        <v>0.29931406896551699</v>
      </c>
      <c r="AL81" s="34">
        <v>25.245749620689601</v>
      </c>
      <c r="AM81" s="34">
        <v>26.4584516551724</v>
      </c>
      <c r="AN81" s="34">
        <v>232.74537710344799</v>
      </c>
      <c r="AO81" s="34">
        <v>232.84012413793101</v>
      </c>
      <c r="AP81" s="34">
        <v>25.627340965517199</v>
      </c>
      <c r="AQ81" s="34">
        <v>25.5862481724138</v>
      </c>
      <c r="AR81" s="34">
        <v>3.8312113491772798E-2</v>
      </c>
      <c r="AS81" s="34">
        <v>1.07052823297252E-2</v>
      </c>
      <c r="AT81" s="34">
        <v>1.41290909224417E-2</v>
      </c>
      <c r="AU81" s="34">
        <v>6.4660508696917397E-3</v>
      </c>
      <c r="AV81" s="34">
        <v>8.1554464447986304E-3</v>
      </c>
      <c r="AW81" s="34">
        <v>2.0967639805208299E-2</v>
      </c>
      <c r="AX81" s="34">
        <v>0.85768149139834804</v>
      </c>
      <c r="AY81" s="34">
        <v>2.5044979952992499E-2</v>
      </c>
      <c r="AZ81" s="34">
        <v>6.7521898196868504</v>
      </c>
      <c r="BA81" s="35">
        <v>81</v>
      </c>
      <c r="BB81" s="35">
        <v>179</v>
      </c>
      <c r="BC81" s="45">
        <v>42687.509791666664</v>
      </c>
    </row>
    <row r="82" spans="7:55" x14ac:dyDescent="0.2">
      <c r="G82" s="33">
        <v>250.001628482759</v>
      </c>
      <c r="H82" s="35">
        <v>300</v>
      </c>
      <c r="I82" s="34">
        <v>13.9215039655172</v>
      </c>
      <c r="J82" s="36">
        <v>16.961241448275899</v>
      </c>
      <c r="K82" s="36">
        <v>2.6946517931034499</v>
      </c>
      <c r="L82" s="44">
        <f t="shared" si="10"/>
        <v>2.1605556896551015</v>
      </c>
      <c r="M82" s="44">
        <v>39.928147586206897</v>
      </c>
      <c r="AA82" s="34">
        <v>0.40218317241379298</v>
      </c>
      <c r="AB82" s="34">
        <v>25.717644310344799</v>
      </c>
      <c r="AC82" s="34">
        <v>-5.5977026551724096</v>
      </c>
      <c r="AD82" s="34">
        <v>25.677057793103501</v>
      </c>
      <c r="AE82" s="34">
        <v>5.7238061379310397</v>
      </c>
      <c r="AF82" s="34">
        <v>25.265277793103401</v>
      </c>
      <c r="AG82" s="34">
        <v>25.381819689655199</v>
      </c>
      <c r="AH82" s="34">
        <v>0.49642168965517303</v>
      </c>
      <c r="AI82" s="34">
        <v>25.2316855862069</v>
      </c>
      <c r="AJ82" s="34">
        <v>25.250855517241401</v>
      </c>
      <c r="AK82" s="34">
        <v>0.29952079310344798</v>
      </c>
      <c r="AL82" s="34">
        <v>25.2463628275862</v>
      </c>
      <c r="AM82" s="34">
        <v>26.501490137931</v>
      </c>
      <c r="AN82" s="34">
        <v>232.83287455172399</v>
      </c>
      <c r="AO82" s="34">
        <v>232.930673551724</v>
      </c>
      <c r="AP82" s="34">
        <v>25.632452517241401</v>
      </c>
      <c r="AQ82" s="34">
        <v>25.5901565517241</v>
      </c>
      <c r="AR82" s="34">
        <v>4.64486507896461E-2</v>
      </c>
      <c r="AS82" s="34">
        <v>9.6684976650440093E-3</v>
      </c>
      <c r="AT82" s="34">
        <v>2.46691127375523E-2</v>
      </c>
      <c r="AU82" s="34">
        <v>8.1812309725266801E-3</v>
      </c>
      <c r="AV82" s="34">
        <v>6.1073390686063999E-3</v>
      </c>
      <c r="AW82" s="34">
        <v>3.3027477946454803E-2</v>
      </c>
      <c r="AX82" s="34">
        <v>1.3231611709137601</v>
      </c>
      <c r="AY82" s="34">
        <v>3.5490890539953697E-2</v>
      </c>
      <c r="AZ82" s="34">
        <v>6.5488963508915603</v>
      </c>
      <c r="BA82" s="35">
        <v>82</v>
      </c>
      <c r="BB82" s="35">
        <v>179</v>
      </c>
      <c r="BC82" s="45">
        <v>42687.530624999999</v>
      </c>
    </row>
    <row r="83" spans="7:55" x14ac:dyDescent="0.2">
      <c r="G83" s="33">
        <v>249.999343758621</v>
      </c>
      <c r="H83" s="35">
        <v>500</v>
      </c>
      <c r="I83" s="34">
        <v>32.035361413793098</v>
      </c>
      <c r="J83" s="36">
        <v>17.1889162068966</v>
      </c>
      <c r="K83" s="36">
        <v>2.1610203793103402</v>
      </c>
      <c r="L83" s="40">
        <f>$J$54-J83</f>
        <v>1.9328809310344006</v>
      </c>
      <c r="M83" s="40">
        <v>39.949619344827603</v>
      </c>
      <c r="AA83" s="34">
        <v>-0.167818206896552</v>
      </c>
      <c r="AB83" s="34">
        <v>27.302389344827599</v>
      </c>
      <c r="AC83" s="34">
        <v>-3.8582970344827601</v>
      </c>
      <c r="AD83" s="34">
        <v>25.7245500344828</v>
      </c>
      <c r="AE83" s="34">
        <v>5.7704562413793097</v>
      </c>
      <c r="AF83" s="34">
        <v>25.262651655172402</v>
      </c>
      <c r="AG83" s="34">
        <v>25.384695517241401</v>
      </c>
      <c r="AH83" s="34">
        <v>0.50865813793103398</v>
      </c>
      <c r="AI83" s="34">
        <v>25.238701379310299</v>
      </c>
      <c r="AJ83" s="34">
        <v>25.241077896551701</v>
      </c>
      <c r="AK83" s="34">
        <v>0.29983510344827602</v>
      </c>
      <c r="AL83" s="34">
        <v>25.246124034482801</v>
      </c>
      <c r="AM83" s="34">
        <v>26.576424551724099</v>
      </c>
      <c r="AN83" s="34">
        <v>232.859996413793</v>
      </c>
      <c r="AO83" s="34">
        <v>232.95515962069001</v>
      </c>
      <c r="AP83" s="34">
        <v>25.633398965517198</v>
      </c>
      <c r="AQ83" s="34">
        <v>25.589914862069001</v>
      </c>
      <c r="AR83" s="34">
        <v>2.9028925827581702E-2</v>
      </c>
      <c r="AS83" s="34">
        <v>9.0200188837023607E-3</v>
      </c>
      <c r="AT83" s="34">
        <v>2.0111230713852499E-2</v>
      </c>
      <c r="AU83" s="34">
        <v>6.6033910934694597E-3</v>
      </c>
      <c r="AV83" s="34">
        <v>5.8148674772941604E-3</v>
      </c>
      <c r="AW83" s="34">
        <v>3.3716839901299603E-2</v>
      </c>
      <c r="AX83" s="34">
        <v>16.966811789305702</v>
      </c>
      <c r="AY83" s="34">
        <v>1.7388376578322901E-2</v>
      </c>
      <c r="AZ83" s="34">
        <v>6.61368025927605</v>
      </c>
      <c r="BA83" s="35">
        <v>83</v>
      </c>
      <c r="BB83" s="35">
        <v>178</v>
      </c>
      <c r="BC83" s="45">
        <v>42687.551458333335</v>
      </c>
    </row>
    <row r="84" spans="7:55" x14ac:dyDescent="0.2">
      <c r="G84" s="33">
        <v>250.00035006896599</v>
      </c>
      <c r="H84" s="35">
        <v>1000</v>
      </c>
      <c r="I84" s="34">
        <v>22.886606482758602</v>
      </c>
      <c r="J84" s="36">
        <v>17.462760689655202</v>
      </c>
      <c r="K84" s="36">
        <v>1.97466472413793</v>
      </c>
      <c r="L84" s="39">
        <f t="shared" si="10"/>
        <v>1.6590364482757991</v>
      </c>
      <c r="M84" s="39">
        <v>39.978473482758602</v>
      </c>
      <c r="AA84" s="34">
        <v>-0.100562551724138</v>
      </c>
      <c r="AB84" s="34">
        <v>27.221391068965499</v>
      </c>
      <c r="AC84" s="34">
        <v>-3.82088517241379</v>
      </c>
      <c r="AD84" s="34">
        <v>25.7556565862069</v>
      </c>
      <c r="AE84" s="34">
        <v>5.7449148275862099</v>
      </c>
      <c r="AF84" s="34">
        <v>25.262998793103399</v>
      </c>
      <c r="AG84" s="34">
        <v>25.3849126206897</v>
      </c>
      <c r="AH84" s="34">
        <v>0.53934610344827605</v>
      </c>
      <c r="AI84" s="34">
        <v>25.237664896551699</v>
      </c>
      <c r="AJ84" s="34">
        <v>25.242260758620699</v>
      </c>
      <c r="AK84" s="34">
        <v>0.29967913793103401</v>
      </c>
      <c r="AL84" s="34">
        <v>25.2493633448276</v>
      </c>
      <c r="AM84" s="34">
        <v>26.576060793103402</v>
      </c>
      <c r="AN84" s="34">
        <v>232.907348068966</v>
      </c>
      <c r="AO84" s="34">
        <v>233.00384620689701</v>
      </c>
      <c r="AP84" s="34">
        <v>25.636598862069</v>
      </c>
      <c r="AQ84" s="34">
        <v>25.5957364827586</v>
      </c>
      <c r="AR84" s="34">
        <v>6.14357521893657E-2</v>
      </c>
      <c r="AS84" s="34">
        <v>7.8944183276000602E-3</v>
      </c>
      <c r="AT84" s="34">
        <v>3.1721266863676198E-2</v>
      </c>
      <c r="AU84" s="34">
        <v>6.5032192565629603E-3</v>
      </c>
      <c r="AV84" s="34">
        <v>7.5319351402535796E-3</v>
      </c>
      <c r="AW84" s="34">
        <v>1.23920651968604E-2</v>
      </c>
      <c r="AX84" s="34">
        <v>0.67779647616460204</v>
      </c>
      <c r="AY84" s="34">
        <v>2.0504609540891498E-2</v>
      </c>
      <c r="AZ84" s="34">
        <v>6.9378668301648299</v>
      </c>
      <c r="BA84" s="35">
        <v>84</v>
      </c>
      <c r="BB84" s="35">
        <v>179</v>
      </c>
      <c r="BC84" s="45">
        <v>42687.57230324074</v>
      </c>
    </row>
    <row r="85" spans="7:55" x14ac:dyDescent="0.2">
      <c r="G85" s="33">
        <v>250.000073137931</v>
      </c>
      <c r="H85" s="35">
        <v>1000</v>
      </c>
      <c r="I85" s="34">
        <v>25.8882349310345</v>
      </c>
      <c r="J85" s="36">
        <v>17.249265137931001</v>
      </c>
      <c r="K85" s="36">
        <v>2.2314329655172398</v>
      </c>
      <c r="L85" s="39">
        <f t="shared" si="10"/>
        <v>1.8725319999999996</v>
      </c>
      <c r="M85" s="39">
        <v>44.989042862068999</v>
      </c>
      <c r="AA85" s="34">
        <v>0.14865748275862101</v>
      </c>
      <c r="AB85" s="34">
        <v>30.8211712413793</v>
      </c>
      <c r="AC85" s="34">
        <v>-7.1898650689655197</v>
      </c>
      <c r="AD85" s="34">
        <v>25.812917758620699</v>
      </c>
      <c r="AE85" s="34">
        <v>5.7519677931034501</v>
      </c>
      <c r="AF85" s="34">
        <v>25.268690827586202</v>
      </c>
      <c r="AG85" s="34">
        <v>25.3822157241379</v>
      </c>
      <c r="AH85" s="34">
        <v>0.54313979310344795</v>
      </c>
      <c r="AI85" s="34">
        <v>25.239867862069001</v>
      </c>
      <c r="AJ85" s="34">
        <v>25.2506004827586</v>
      </c>
      <c r="AK85" s="34">
        <v>0.30007365517241402</v>
      </c>
      <c r="AL85" s="34">
        <v>25.254746000000001</v>
      </c>
      <c r="AM85" s="34">
        <v>26.752370931034498</v>
      </c>
      <c r="AN85" s="34">
        <v>232.908377206897</v>
      </c>
      <c r="AO85" s="34">
        <v>233.00395889655201</v>
      </c>
      <c r="AP85" s="34">
        <v>25.637541931034502</v>
      </c>
      <c r="AQ85" s="34">
        <v>25.594202551724099</v>
      </c>
      <c r="AR85" s="34">
        <v>3.4431192339074601E-2</v>
      </c>
      <c r="AS85" s="34">
        <v>9.3682972276851705E-3</v>
      </c>
      <c r="AT85" s="34">
        <v>5.8064205589259801E-2</v>
      </c>
      <c r="AU85" s="34">
        <v>7.7544997041982403E-3</v>
      </c>
      <c r="AV85" s="34">
        <v>7.74193815401819E-3</v>
      </c>
      <c r="AW85" s="34">
        <v>1.17129174637204E-2</v>
      </c>
      <c r="AX85" s="34">
        <v>2.4237856416568802</v>
      </c>
      <c r="AY85" s="34">
        <v>2.0426284771208301E-2</v>
      </c>
      <c r="AZ85" s="34">
        <v>7.8994435949338504</v>
      </c>
      <c r="BA85" s="35">
        <v>85</v>
      </c>
      <c r="BB85" s="35">
        <v>179</v>
      </c>
      <c r="BC85" s="45">
        <v>42687.593136574076</v>
      </c>
    </row>
    <row r="86" spans="7:55" x14ac:dyDescent="0.2">
      <c r="G86" s="33">
        <v>250.00026365517201</v>
      </c>
      <c r="H86" s="35">
        <v>500</v>
      </c>
      <c r="I86" s="34">
        <v>36.107456965517301</v>
      </c>
      <c r="J86" s="36">
        <v>16.963237275862099</v>
      </c>
      <c r="K86" s="36">
        <v>2.42661165517241</v>
      </c>
      <c r="L86" s="40">
        <f t="shared" si="10"/>
        <v>2.1585598620689019</v>
      </c>
      <c r="M86" s="40">
        <v>45.008179655172398</v>
      </c>
      <c r="AA86" s="34">
        <v>0.36222286206896598</v>
      </c>
      <c r="AB86" s="34">
        <v>31.062930000000001</v>
      </c>
      <c r="AC86" s="34">
        <v>-6.0264978275862102</v>
      </c>
      <c r="AD86" s="34">
        <v>25.854067379310301</v>
      </c>
      <c r="AE86" s="34">
        <v>5.7707665517241402</v>
      </c>
      <c r="AF86" s="34">
        <v>25.2716479655172</v>
      </c>
      <c r="AG86" s="34">
        <v>25.387647344827599</v>
      </c>
      <c r="AH86" s="34">
        <v>0.50857193103448295</v>
      </c>
      <c r="AI86" s="34">
        <v>25.239477206896598</v>
      </c>
      <c r="AJ86" s="34">
        <v>25.257241827586199</v>
      </c>
      <c r="AK86" s="34">
        <v>0.29977434482758603</v>
      </c>
      <c r="AL86" s="34">
        <v>25.252325931034498</v>
      </c>
      <c r="AM86" s="34">
        <v>26.763032413793098</v>
      </c>
      <c r="AN86" s="34">
        <v>232.859637517241</v>
      </c>
      <c r="AO86" s="34">
        <v>232.956903965517</v>
      </c>
      <c r="AP86" s="34">
        <v>25.6425807241379</v>
      </c>
      <c r="AQ86" s="34">
        <v>25.599600379310299</v>
      </c>
      <c r="AR86" s="34">
        <v>5.1978427712157597E-2</v>
      </c>
      <c r="AS86" s="34">
        <v>1.0043223635008199E-2</v>
      </c>
      <c r="AT86" s="34">
        <v>2.1810821553945699E-2</v>
      </c>
      <c r="AU86" s="34">
        <v>7.30173854537269E-3</v>
      </c>
      <c r="AV86" s="34">
        <v>6.8141270743174E-3</v>
      </c>
      <c r="AW86" s="34">
        <v>1.32379457994726E-2</v>
      </c>
      <c r="AX86" s="34">
        <v>1.3576579792153001</v>
      </c>
      <c r="AY86" s="34">
        <v>2.06636349355966E-2</v>
      </c>
      <c r="AZ86" s="34">
        <v>6.9388016792274101</v>
      </c>
      <c r="BA86" s="35">
        <v>86</v>
      </c>
      <c r="BB86" s="35">
        <v>179</v>
      </c>
      <c r="BC86" s="45">
        <v>42687.613981481481</v>
      </c>
    </row>
    <row r="87" spans="7:55" x14ac:dyDescent="0.2">
      <c r="G87" s="33">
        <v>249.99940486206901</v>
      </c>
      <c r="H87" s="35">
        <v>300</v>
      </c>
      <c r="I87" s="34">
        <v>15.744255517241401</v>
      </c>
      <c r="J87" s="36">
        <v>16.6648333103448</v>
      </c>
      <c r="K87" s="36">
        <v>3.0777602413793099</v>
      </c>
      <c r="L87" s="44">
        <f t="shared" si="10"/>
        <v>2.4569638275862005</v>
      </c>
      <c r="M87" s="44">
        <v>45.035302275862101</v>
      </c>
      <c r="AA87" s="34">
        <v>0.77006386206896504</v>
      </c>
      <c r="AB87" s="34">
        <v>29.4535531034483</v>
      </c>
      <c r="AC87" s="34">
        <v>-4.6366413448275896</v>
      </c>
      <c r="AD87" s="34">
        <v>25.898475999999999</v>
      </c>
      <c r="AE87" s="34">
        <v>5.7840421379310296</v>
      </c>
      <c r="AF87" s="34">
        <v>25.267670655172399</v>
      </c>
      <c r="AG87" s="34">
        <v>25.387121068965499</v>
      </c>
      <c r="AH87" s="34">
        <v>0.49792979310344798</v>
      </c>
      <c r="AI87" s="34">
        <v>25.234664413793102</v>
      </c>
      <c r="AJ87" s="34">
        <v>25.264073310344799</v>
      </c>
      <c r="AK87" s="34">
        <v>0.29959934482758599</v>
      </c>
      <c r="AL87" s="34">
        <v>25.249303620689702</v>
      </c>
      <c r="AM87" s="34">
        <v>26.683588241379301</v>
      </c>
      <c r="AN87" s="34">
        <v>232.81999634482801</v>
      </c>
      <c r="AO87" s="34">
        <v>232.919022068966</v>
      </c>
      <c r="AP87" s="34">
        <v>25.6322284482759</v>
      </c>
      <c r="AQ87" s="34">
        <v>25.589276103448299</v>
      </c>
      <c r="AR87" s="34">
        <v>5.4462860875914697E-2</v>
      </c>
      <c r="AS87" s="34">
        <v>8.3728284641640394E-3</v>
      </c>
      <c r="AT87" s="34">
        <v>1.93130939426224E-2</v>
      </c>
      <c r="AU87" s="34">
        <v>5.6570607142509902E-3</v>
      </c>
      <c r="AV87" s="34">
        <v>6.4978783020273496E-3</v>
      </c>
      <c r="AW87" s="34">
        <v>3.8285415376888898E-2</v>
      </c>
      <c r="AX87" s="34">
        <v>0.723709000099657</v>
      </c>
      <c r="AY87" s="34">
        <v>1.9274131712868899E-2</v>
      </c>
      <c r="AZ87" s="34">
        <v>6.5754014830871199</v>
      </c>
      <c r="BA87" s="35">
        <v>87</v>
      </c>
      <c r="BB87" s="35">
        <v>178</v>
      </c>
      <c r="BC87" s="45">
        <v>42687.634814814817</v>
      </c>
    </row>
    <row r="88" spans="7:55" x14ac:dyDescent="0.2">
      <c r="G88" s="33">
        <v>249.99999782758599</v>
      </c>
      <c r="H88" s="35">
        <v>150</v>
      </c>
      <c r="I88" s="34">
        <v>37.548962724137901</v>
      </c>
      <c r="J88" s="36">
        <v>16.070787448275901</v>
      </c>
      <c r="K88" s="36">
        <v>3.78912510344828</v>
      </c>
      <c r="L88" s="48">
        <f t="shared" si="10"/>
        <v>3.0510096896550998</v>
      </c>
      <c r="M88" s="48">
        <v>45.056570241379298</v>
      </c>
      <c r="AA88" s="34">
        <v>1.2441448965517199</v>
      </c>
      <c r="AB88" s="34">
        <v>28.4892710689655</v>
      </c>
      <c r="AC88" s="34">
        <v>-4.0443623103448303</v>
      </c>
      <c r="AD88" s="34">
        <v>25.913354172413801</v>
      </c>
      <c r="AE88" s="34">
        <v>5.7902260344827603</v>
      </c>
      <c r="AF88" s="34">
        <v>25.269417965517199</v>
      </c>
      <c r="AG88" s="34">
        <v>25.3903278965517</v>
      </c>
      <c r="AH88" s="34">
        <v>0.49502475862069001</v>
      </c>
      <c r="AI88" s="34">
        <v>25.234767517241401</v>
      </c>
      <c r="AJ88" s="34">
        <v>25.2781701034483</v>
      </c>
      <c r="AK88" s="34">
        <v>0.29972055172413797</v>
      </c>
      <c r="AL88" s="34">
        <v>25.252358448275899</v>
      </c>
      <c r="AM88" s="34">
        <v>26.639537965517199</v>
      </c>
      <c r="AN88" s="34">
        <v>232.73317065517199</v>
      </c>
      <c r="AO88" s="34">
        <v>232.830275413793</v>
      </c>
      <c r="AP88" s="34">
        <v>25.6363174482759</v>
      </c>
      <c r="AQ88" s="34">
        <v>25.5955057586207</v>
      </c>
      <c r="AR88" s="34">
        <v>3.1412587690732602E-2</v>
      </c>
      <c r="AS88" s="34">
        <v>8.1691721928291092E-3</v>
      </c>
      <c r="AT88" s="34">
        <v>1.4085254083004499E-2</v>
      </c>
      <c r="AU88" s="34">
        <v>5.1972098122211501E-3</v>
      </c>
      <c r="AV88" s="34">
        <v>6.9939347340761899E-3</v>
      </c>
      <c r="AW88" s="34">
        <v>3.2297815987974203E-2</v>
      </c>
      <c r="AX88" s="34">
        <v>0.51248480475316505</v>
      </c>
      <c r="AY88" s="34">
        <v>3.3211039304408198E-2</v>
      </c>
      <c r="AZ88" s="34">
        <v>6.8861924286892702</v>
      </c>
      <c r="BA88" s="35">
        <v>88</v>
      </c>
      <c r="BB88" s="35">
        <v>179</v>
      </c>
      <c r="BC88" s="45">
        <v>42687.655659722222</v>
      </c>
    </row>
    <row r="89" spans="7:55" x14ac:dyDescent="0.2">
      <c r="G89" s="33">
        <v>250.00103703448301</v>
      </c>
      <c r="H89" s="35">
        <v>100</v>
      </c>
      <c r="I89" s="34">
        <v>67.351270517241403</v>
      </c>
      <c r="J89" s="36">
        <v>15.7194306206897</v>
      </c>
      <c r="K89" s="36">
        <v>4.3252515862068996</v>
      </c>
      <c r="L89" s="43">
        <f t="shared" si="10"/>
        <v>3.4023665172413011</v>
      </c>
      <c r="M89" s="43">
        <v>45.051271586206902</v>
      </c>
      <c r="AA89" s="34">
        <v>1.98842103448276</v>
      </c>
      <c r="AB89" s="34">
        <v>26.950441137931001</v>
      </c>
      <c r="AC89" s="34">
        <v>-7.3136758275862102</v>
      </c>
      <c r="AD89" s="34">
        <v>25.942513413793101</v>
      </c>
      <c r="AE89" s="34">
        <v>5.7793940344827597</v>
      </c>
      <c r="AF89" s="34">
        <v>25.2740843448276</v>
      </c>
      <c r="AG89" s="34">
        <v>25.387457413793101</v>
      </c>
      <c r="AH89" s="34">
        <v>0.49458358620689702</v>
      </c>
      <c r="AI89" s="34">
        <v>25.234702379310299</v>
      </c>
      <c r="AJ89" s="34">
        <v>25.299678931034499</v>
      </c>
      <c r="AK89" s="34">
        <v>0.29977599999999999</v>
      </c>
      <c r="AL89" s="34">
        <v>25.2597432758621</v>
      </c>
      <c r="AM89" s="34">
        <v>26.572679206896499</v>
      </c>
      <c r="AN89" s="34">
        <v>232.66679268965501</v>
      </c>
      <c r="AO89" s="34">
        <v>232.76100951724101</v>
      </c>
      <c r="AP89" s="34">
        <v>25.635734137930999</v>
      </c>
      <c r="AQ89" s="34">
        <v>25.5972493103448</v>
      </c>
      <c r="AR89" s="34">
        <v>4.2987786442772999E-2</v>
      </c>
      <c r="AS89" s="34">
        <v>1.0823915331486999E-2</v>
      </c>
      <c r="AT89" s="34">
        <v>2.16233379209862E-2</v>
      </c>
      <c r="AU89" s="34">
        <v>5.7366000647803804E-3</v>
      </c>
      <c r="AV89" s="34">
        <v>8.9461823663047804E-3</v>
      </c>
      <c r="AW89" s="34">
        <v>2.16481941981508E-2</v>
      </c>
      <c r="AX89" s="34">
        <v>0.340601938701458</v>
      </c>
      <c r="AY89" s="34">
        <v>2.44690320845539E-2</v>
      </c>
      <c r="AZ89" s="34">
        <v>6.5374568567232396</v>
      </c>
      <c r="BA89" s="35">
        <v>89</v>
      </c>
      <c r="BB89" s="35">
        <v>179</v>
      </c>
      <c r="BC89" s="45">
        <v>42687.676493055558</v>
      </c>
    </row>
    <row r="90" spans="7:55" x14ac:dyDescent="0.2">
      <c r="G90" s="33">
        <v>249.99824786206901</v>
      </c>
      <c r="H90" s="35">
        <v>100</v>
      </c>
      <c r="I90" s="34">
        <v>67.303167103448303</v>
      </c>
      <c r="J90" s="36">
        <v>15.7393737931034</v>
      </c>
      <c r="K90" s="36">
        <v>4.3223896551724099</v>
      </c>
      <c r="L90" s="43">
        <f t="shared" si="10"/>
        <v>3.3824233448276004</v>
      </c>
      <c r="M90" s="43">
        <v>45.100491448275903</v>
      </c>
      <c r="AA90" s="34">
        <v>1.82300320689655</v>
      </c>
      <c r="AB90" s="34">
        <v>27.186293689655201</v>
      </c>
      <c r="AC90" s="34">
        <v>-6.44655851724138</v>
      </c>
      <c r="AD90" s="34">
        <v>25.954435689655199</v>
      </c>
      <c r="AE90" s="34">
        <v>5.7812840689655198</v>
      </c>
      <c r="AF90" s="34">
        <v>25.278305689655198</v>
      </c>
      <c r="AG90" s="34">
        <v>25.3935781724138</v>
      </c>
      <c r="AH90" s="34">
        <v>0.49447313793103498</v>
      </c>
      <c r="AI90" s="34">
        <v>25.2419623103448</v>
      </c>
      <c r="AJ90" s="34">
        <v>25.3025003448276</v>
      </c>
      <c r="AK90" s="34">
        <v>0.29996034482758599</v>
      </c>
      <c r="AL90" s="34">
        <v>25.255635793103501</v>
      </c>
      <c r="AM90" s="34">
        <v>26.579051689655198</v>
      </c>
      <c r="AN90" s="34">
        <v>232.663822068966</v>
      </c>
      <c r="AO90" s="34">
        <v>232.75451982758599</v>
      </c>
      <c r="AP90" s="34">
        <v>25.6455748965517</v>
      </c>
      <c r="AQ90" s="34">
        <v>25.6047742413793</v>
      </c>
      <c r="AR90" s="34">
        <v>5.5503756188653303E-2</v>
      </c>
      <c r="AS90" s="34">
        <v>1.03114572644274E-2</v>
      </c>
      <c r="AT90" s="34">
        <v>2.25614519285601E-2</v>
      </c>
      <c r="AU90" s="34">
        <v>7.2752429650159104E-3</v>
      </c>
      <c r="AV90" s="34">
        <v>6.3931113832887904E-3</v>
      </c>
      <c r="AW90" s="34">
        <v>1.69668553133825E-3</v>
      </c>
      <c r="AX90" s="34">
        <v>0.29965705721961899</v>
      </c>
      <c r="AY90" s="34">
        <v>1.4438375866286801E-2</v>
      </c>
      <c r="AZ90" s="34">
        <v>6.7961266569138701</v>
      </c>
      <c r="BA90" s="35">
        <v>90</v>
      </c>
      <c r="BB90" s="35">
        <v>179</v>
      </c>
      <c r="BC90" s="45">
        <v>42687.697337962964</v>
      </c>
    </row>
    <row r="91" spans="7:55" x14ac:dyDescent="0.2">
      <c r="G91" s="33">
        <v>250.00019358620699</v>
      </c>
      <c r="H91" s="35">
        <v>150</v>
      </c>
      <c r="I91" s="34">
        <v>37.518494689655199</v>
      </c>
      <c r="J91" s="36">
        <v>16.078261379310302</v>
      </c>
      <c r="K91" s="36">
        <v>3.7898559999999999</v>
      </c>
      <c r="L91" s="48">
        <f t="shared" si="10"/>
        <v>3.043535758620699</v>
      </c>
      <c r="M91" s="48">
        <v>45.104899275862103</v>
      </c>
      <c r="AA91" s="34">
        <v>1.3422905862068999</v>
      </c>
      <c r="AB91" s="34">
        <v>28.378128586206898</v>
      </c>
      <c r="AC91" s="34">
        <v>-4.7233238965517303</v>
      </c>
      <c r="AD91" s="34">
        <v>25.980884413793099</v>
      </c>
      <c r="AE91" s="34">
        <v>5.7620796206896596</v>
      </c>
      <c r="AF91" s="34">
        <v>25.272771068965501</v>
      </c>
      <c r="AG91" s="34">
        <v>25.391830896551699</v>
      </c>
      <c r="AH91" s="34">
        <v>0.494915206896552</v>
      </c>
      <c r="AI91" s="34">
        <v>25.237106103448301</v>
      </c>
      <c r="AJ91" s="34">
        <v>25.283275965517198</v>
      </c>
      <c r="AK91" s="34">
        <v>0.29950420689655199</v>
      </c>
      <c r="AL91" s="34">
        <v>25.255348241379298</v>
      </c>
      <c r="AM91" s="34">
        <v>26.6380724137931</v>
      </c>
      <c r="AN91" s="34">
        <v>232.72544855172401</v>
      </c>
      <c r="AO91" s="34">
        <v>232.81948113793101</v>
      </c>
      <c r="AP91" s="34">
        <v>25.643390620689701</v>
      </c>
      <c r="AQ91" s="34">
        <v>25.600924551724098</v>
      </c>
      <c r="AR91" s="34">
        <v>2.81597419317429E-2</v>
      </c>
      <c r="AS91" s="34">
        <v>9.6885315002965492E-3</v>
      </c>
      <c r="AT91" s="34">
        <v>2.2873541373508201E-2</v>
      </c>
      <c r="AU91" s="34">
        <v>7.4331172832283899E-3</v>
      </c>
      <c r="AV91" s="34">
        <v>5.3848365618513099E-3</v>
      </c>
      <c r="AW91" s="34">
        <v>2.2470699874795601E-2</v>
      </c>
      <c r="AX91" s="34">
        <v>0.48948887686713</v>
      </c>
      <c r="AY91" s="34">
        <v>2.3397608265217602E-2</v>
      </c>
      <c r="AZ91" s="34">
        <v>6.9172966849249198</v>
      </c>
      <c r="BA91" s="35">
        <v>91</v>
      </c>
      <c r="BB91" s="35">
        <v>179</v>
      </c>
      <c r="BC91" s="45">
        <v>42687.718171296299</v>
      </c>
    </row>
    <row r="92" spans="7:55" x14ac:dyDescent="0.2">
      <c r="G92" s="33">
        <v>250.000209448276</v>
      </c>
      <c r="H92" s="35">
        <v>300</v>
      </c>
      <c r="I92" s="34">
        <v>15.666854517241401</v>
      </c>
      <c r="J92" s="36">
        <v>16.6759063103448</v>
      </c>
      <c r="K92" s="36">
        <v>3.0656047241379301</v>
      </c>
      <c r="L92" s="44">
        <f t="shared" si="10"/>
        <v>2.4458908275862008</v>
      </c>
      <c r="M92" s="44">
        <v>45.131523896551698</v>
      </c>
      <c r="AA92" s="34">
        <v>0.93372510344827597</v>
      </c>
      <c r="AB92" s="34">
        <v>29.560044241379298</v>
      </c>
      <c r="AC92" s="34">
        <v>-3.5126831379310399</v>
      </c>
      <c r="AD92" s="34">
        <v>25.9652479655172</v>
      </c>
      <c r="AE92" s="34">
        <v>5.7812208965517202</v>
      </c>
      <c r="AF92" s="34">
        <v>25.268267482758599</v>
      </c>
      <c r="AG92" s="34">
        <v>25.390582931034501</v>
      </c>
      <c r="AH92" s="34">
        <v>0.49791941379310301</v>
      </c>
      <c r="AI92" s="34">
        <v>25.2406329655172</v>
      </c>
      <c r="AJ92" s="34">
        <v>25.274377241379302</v>
      </c>
      <c r="AK92" s="34">
        <v>0.29995951724137898</v>
      </c>
      <c r="AL92" s="34">
        <v>25.2521577931034</v>
      </c>
      <c r="AM92" s="34">
        <v>26.690205310344801</v>
      </c>
      <c r="AN92" s="34">
        <v>232.822054068965</v>
      </c>
      <c r="AO92" s="34">
        <v>232.91748041379299</v>
      </c>
      <c r="AP92" s="34">
        <v>25.641628448275899</v>
      </c>
      <c r="AQ92" s="34">
        <v>25.602215862068999</v>
      </c>
      <c r="AR92" s="34">
        <v>6.5267441638610799E-2</v>
      </c>
      <c r="AS92" s="34">
        <v>1.0253761694632499E-2</v>
      </c>
      <c r="AT92" s="34">
        <v>2.01715491752377E-2</v>
      </c>
      <c r="AU92" s="34">
        <v>6.7806910635197599E-3</v>
      </c>
      <c r="AV92" s="34">
        <v>5.5390927414015996E-3</v>
      </c>
      <c r="AW92" s="34">
        <v>3.32634471455183E-2</v>
      </c>
      <c r="AX92" s="34">
        <v>0.63536267202045205</v>
      </c>
      <c r="AY92" s="34">
        <v>3.1912578365421301E-2</v>
      </c>
      <c r="AZ92" s="34">
        <v>6.6630789608707603</v>
      </c>
      <c r="BA92" s="35">
        <v>92</v>
      </c>
      <c r="BB92" s="35">
        <v>179</v>
      </c>
      <c r="BC92" s="45">
        <v>42687.739004629628</v>
      </c>
    </row>
    <row r="93" spans="7:55" x14ac:dyDescent="0.2">
      <c r="G93" s="33">
        <v>249.99989944827601</v>
      </c>
      <c r="H93" s="35">
        <v>500</v>
      </c>
      <c r="I93" s="34">
        <v>35.898124275862102</v>
      </c>
      <c r="J93" s="36">
        <v>16.964809413793098</v>
      </c>
      <c r="K93" s="36">
        <v>2.4508793103448299</v>
      </c>
      <c r="L93" s="40">
        <f>$J$54-J93</f>
        <v>2.1569877241379025</v>
      </c>
      <c r="M93" s="40">
        <v>45.159960344827603</v>
      </c>
      <c r="P93" s="36"/>
      <c r="S93" s="36"/>
      <c r="V93" s="36"/>
      <c r="X93" s="36"/>
      <c r="AA93" s="34">
        <v>0.57164993103448303</v>
      </c>
      <c r="AB93" s="34">
        <v>31.1511853103448</v>
      </c>
      <c r="AC93" s="34">
        <v>-3.2445138275862102</v>
      </c>
      <c r="AD93" s="34">
        <v>25.9750022413793</v>
      </c>
      <c r="AE93" s="34">
        <v>5.7577656551724097</v>
      </c>
      <c r="AF93" s="34">
        <v>25.266835068965499</v>
      </c>
      <c r="AG93" s="34">
        <v>25.389714862068999</v>
      </c>
      <c r="AH93" s="34">
        <v>0.51377682758620702</v>
      </c>
      <c r="AI93" s="34">
        <v>25.236634034482801</v>
      </c>
      <c r="AJ93" s="34">
        <v>25.260264172413802</v>
      </c>
      <c r="AK93" s="34">
        <v>0.30032737931034498</v>
      </c>
      <c r="AL93" s="34">
        <v>25.255798655172399</v>
      </c>
      <c r="AM93" s="34">
        <v>26.7687973793103</v>
      </c>
      <c r="AN93" s="34">
        <v>232.85061168965501</v>
      </c>
      <c r="AO93" s="34">
        <v>232.945840275862</v>
      </c>
      <c r="AP93" s="34">
        <v>25.6365887931034</v>
      </c>
      <c r="AQ93" s="34">
        <v>25.5942658965517</v>
      </c>
      <c r="AR93" s="34">
        <v>4.7565005779436897E-2</v>
      </c>
      <c r="AS93" s="34">
        <v>8.8238921408837906E-3</v>
      </c>
      <c r="AT93" s="34">
        <v>2.1198307046828398E-2</v>
      </c>
      <c r="AU93" s="34">
        <v>6.7799170225197099E-3</v>
      </c>
      <c r="AV93" s="34">
        <v>6.8429170034520299E-3</v>
      </c>
      <c r="AW93" s="34">
        <v>3.2870846353073503E-2</v>
      </c>
      <c r="AX93" s="34">
        <v>1.1432496018254801</v>
      </c>
      <c r="AY93" s="34">
        <v>1.7593241950327399E-2</v>
      </c>
      <c r="AZ93" s="34">
        <v>6.9943188692320204</v>
      </c>
      <c r="BA93" s="35">
        <v>93</v>
      </c>
      <c r="BB93" s="35">
        <v>179</v>
      </c>
      <c r="BC93" s="45">
        <v>42687.75984953704</v>
      </c>
    </row>
    <row r="94" spans="7:55" x14ac:dyDescent="0.2">
      <c r="G94" s="33">
        <v>249.99979168965501</v>
      </c>
      <c r="H94" s="35">
        <v>1000</v>
      </c>
      <c r="I94" s="34">
        <v>25.651799862069002</v>
      </c>
      <c r="J94" s="36">
        <v>17.235815310344801</v>
      </c>
      <c r="K94" s="36">
        <v>2.2098060344827601</v>
      </c>
      <c r="L94" s="39">
        <f t="shared" si="10"/>
        <v>1.8859818275861997</v>
      </c>
      <c r="M94" s="39">
        <v>45.180129206896503</v>
      </c>
      <c r="P94" s="36"/>
      <c r="S94" s="36"/>
      <c r="V94" s="36"/>
      <c r="X94" s="36"/>
      <c r="AA94" s="34">
        <v>0.55346693103448297</v>
      </c>
      <c r="AB94" s="34">
        <v>30.885507344827602</v>
      </c>
      <c r="AC94" s="34">
        <v>-4.5329063793103401</v>
      </c>
      <c r="AD94" s="34">
        <v>25.963142862068999</v>
      </c>
      <c r="AE94" s="34">
        <v>5.7988941034482702</v>
      </c>
      <c r="AF94" s="34">
        <v>25.272190655172398</v>
      </c>
      <c r="AG94" s="34">
        <v>25.392042586206902</v>
      </c>
      <c r="AH94" s="34">
        <v>0.54771665517241397</v>
      </c>
      <c r="AI94" s="34">
        <v>25.234854275862102</v>
      </c>
      <c r="AJ94" s="34">
        <v>25.256981586206901</v>
      </c>
      <c r="AK94" s="34">
        <v>0.299649103448276</v>
      </c>
      <c r="AL94" s="34">
        <v>25.2566667586207</v>
      </c>
      <c r="AM94" s="34">
        <v>26.7593791034483</v>
      </c>
      <c r="AN94" s="34">
        <v>232.909540137931</v>
      </c>
      <c r="AO94" s="34">
        <v>233.003529965517</v>
      </c>
      <c r="AP94" s="34">
        <v>25.640171517241399</v>
      </c>
      <c r="AQ94" s="34">
        <v>25.599467344827598</v>
      </c>
      <c r="AR94" s="34">
        <v>5.13387927457951E-2</v>
      </c>
      <c r="AS94" s="34">
        <v>8.0175954623466009E-3</v>
      </c>
      <c r="AT94" s="34">
        <v>6.9199944767785196E-2</v>
      </c>
      <c r="AU94" s="34">
        <v>7.7222859620433102E-3</v>
      </c>
      <c r="AV94" s="34">
        <v>5.4145064871072499E-3</v>
      </c>
      <c r="AW94" s="34">
        <v>1.26685960869861E-2</v>
      </c>
      <c r="AX94" s="34">
        <v>1.3975929665411599</v>
      </c>
      <c r="AY94" s="34">
        <v>2.1626879006784401E-2</v>
      </c>
      <c r="AZ94" s="34">
        <v>7.4703303298123096</v>
      </c>
      <c r="BA94" s="35">
        <v>94</v>
      </c>
      <c r="BB94" s="35">
        <v>179</v>
      </c>
      <c r="BC94" s="45">
        <v>42687.780682870369</v>
      </c>
    </row>
    <row r="95" spans="7:55" x14ac:dyDescent="0.2">
      <c r="G95" s="33">
        <v>250.00113920689699</v>
      </c>
      <c r="H95" s="35">
        <v>1000</v>
      </c>
      <c r="I95" s="34">
        <v>28.8275154482759</v>
      </c>
      <c r="J95" s="36">
        <v>17.044539034482799</v>
      </c>
      <c r="K95" s="36">
        <v>2.49253568965517</v>
      </c>
      <c r="L95" s="39">
        <f t="shared" si="10"/>
        <v>2.0772581034482016</v>
      </c>
      <c r="M95" s="39">
        <v>50.222077103448299</v>
      </c>
      <c r="P95" s="36"/>
      <c r="S95" s="36"/>
      <c r="V95" s="36"/>
      <c r="X95" s="36"/>
      <c r="AA95" s="34">
        <v>0.76102520689655195</v>
      </c>
      <c r="AB95" s="34">
        <v>34.752775896551697</v>
      </c>
      <c r="AC95" s="34">
        <v>-6.1306135172413798</v>
      </c>
      <c r="AD95" s="34">
        <v>25.970635896551698</v>
      </c>
      <c r="AE95" s="34">
        <v>5.8131299310344797</v>
      </c>
      <c r="AF95" s="34">
        <v>25.270660344827601</v>
      </c>
      <c r="AG95" s="34">
        <v>25.386193137930999</v>
      </c>
      <c r="AH95" s="34">
        <v>0.54865582758620701</v>
      </c>
      <c r="AI95" s="34">
        <v>25.233828793103399</v>
      </c>
      <c r="AJ95" s="34">
        <v>25.260616896551699</v>
      </c>
      <c r="AK95" s="34">
        <v>0.30029362068965498</v>
      </c>
      <c r="AL95" s="34">
        <v>25.253253758620701</v>
      </c>
      <c r="AM95" s="34">
        <v>26.938223172413799</v>
      </c>
      <c r="AN95" s="34">
        <v>232.90825524137901</v>
      </c>
      <c r="AO95" s="34">
        <v>233.00334489655199</v>
      </c>
      <c r="AP95" s="34">
        <v>25.633322689655198</v>
      </c>
      <c r="AQ95" s="34">
        <v>25.5906419655172</v>
      </c>
      <c r="AR95" s="34">
        <v>4.2507305532791299E-2</v>
      </c>
      <c r="AS95" s="34">
        <v>4.9785090634251999E-3</v>
      </c>
      <c r="AT95" s="34">
        <v>7.5257558037457498E-2</v>
      </c>
      <c r="AU95" s="34">
        <v>6.0530573042914598E-3</v>
      </c>
      <c r="AV95" s="34">
        <v>5.2280255513518304E-3</v>
      </c>
      <c r="AW95" s="34">
        <v>9.6579932312428791E-3</v>
      </c>
      <c r="AX95" s="34">
        <v>0.92110523177842596</v>
      </c>
      <c r="AY95" s="34">
        <v>1.8597501976608699E-2</v>
      </c>
      <c r="AZ95" s="34">
        <v>6.7333474816274901</v>
      </c>
      <c r="BA95" s="35">
        <v>95</v>
      </c>
      <c r="BB95" s="35">
        <v>179</v>
      </c>
      <c r="BC95" s="45">
        <v>42687.801527777781</v>
      </c>
    </row>
    <row r="96" spans="7:55" x14ac:dyDescent="0.2">
      <c r="G96" s="33">
        <v>249.99919975862099</v>
      </c>
      <c r="H96" s="35">
        <v>500</v>
      </c>
      <c r="I96" s="34">
        <v>39.712881172413802</v>
      </c>
      <c r="J96" s="36">
        <v>16.716285310344801</v>
      </c>
      <c r="K96" s="36">
        <v>2.71239396551724</v>
      </c>
      <c r="L96" s="40">
        <f t="shared" si="10"/>
        <v>2.4055118275861993</v>
      </c>
      <c r="M96" s="40">
        <v>50.246601448275896</v>
      </c>
      <c r="P96" s="36"/>
      <c r="S96" s="36"/>
      <c r="V96" s="36"/>
      <c r="X96" s="36"/>
      <c r="AA96" s="34">
        <v>0.64518782758620696</v>
      </c>
      <c r="AB96" s="34">
        <v>34.6103855517241</v>
      </c>
      <c r="AC96" s="34">
        <v>-4.51245562068965</v>
      </c>
      <c r="AD96" s="34">
        <v>25.9314657586207</v>
      </c>
      <c r="AE96" s="34">
        <v>5.7753434827586201</v>
      </c>
      <c r="AF96" s="34">
        <v>25.268083068965499</v>
      </c>
      <c r="AG96" s="34">
        <v>25.387370620689701</v>
      </c>
      <c r="AH96" s="34">
        <v>0.51632796551724103</v>
      </c>
      <c r="AI96" s="34">
        <v>25.238647068965498</v>
      </c>
      <c r="AJ96" s="34">
        <v>25.263959275862099</v>
      </c>
      <c r="AK96" s="34">
        <v>0.30051279310344797</v>
      </c>
      <c r="AL96" s="34">
        <v>25.254702517241402</v>
      </c>
      <c r="AM96" s="34">
        <v>26.931844482758599</v>
      </c>
      <c r="AN96" s="34">
        <v>232.85411282758599</v>
      </c>
      <c r="AO96" s="34">
        <v>232.952429931034</v>
      </c>
      <c r="AP96" s="34">
        <v>25.638006310344799</v>
      </c>
      <c r="AQ96" s="34">
        <v>25.597169206896599</v>
      </c>
      <c r="AR96" s="34">
        <v>2.8346914750024599E-2</v>
      </c>
      <c r="AS96" s="34">
        <v>7.5232065379661301E-3</v>
      </c>
      <c r="AT96" s="34">
        <v>2.2535812597939801E-2</v>
      </c>
      <c r="AU96" s="34">
        <v>4.8782035559551901E-3</v>
      </c>
      <c r="AV96" s="34">
        <v>6.8022209439193597E-3</v>
      </c>
      <c r="AW96" s="34">
        <v>1.2828797656836999E-2</v>
      </c>
      <c r="AX96" s="34">
        <v>0.82252785391308803</v>
      </c>
      <c r="AY96" s="34">
        <v>1.9133010275356799E-2</v>
      </c>
      <c r="AZ96" s="34">
        <v>6.3879393723429096</v>
      </c>
      <c r="BA96" s="35">
        <v>96</v>
      </c>
      <c r="BB96" s="35">
        <v>179</v>
      </c>
      <c r="BC96" s="45">
        <v>42687.82236111111</v>
      </c>
    </row>
    <row r="97" spans="7:55" x14ac:dyDescent="0.2">
      <c r="G97" s="33">
        <v>249.999869517241</v>
      </c>
      <c r="H97" s="35">
        <v>300</v>
      </c>
      <c r="I97" s="34">
        <v>17.454633620689702</v>
      </c>
      <c r="J97" s="38">
        <v>16.357672793103401</v>
      </c>
      <c r="K97" s="38">
        <v>3.4425513103448302</v>
      </c>
      <c r="L97" s="44">
        <f t="shared" si="10"/>
        <v>2.7641243448276001</v>
      </c>
      <c r="M97" s="44">
        <v>50.250280689655199</v>
      </c>
      <c r="P97" s="36"/>
      <c r="S97" s="36"/>
      <c r="V97" s="36"/>
      <c r="X97" s="36"/>
      <c r="AA97" s="34">
        <v>0.88834062068965503</v>
      </c>
      <c r="AB97" s="34">
        <v>32.908881310344803</v>
      </c>
      <c r="AC97" s="34">
        <v>-6.93225755172414</v>
      </c>
      <c r="AD97" s="34">
        <v>25.9046279655172</v>
      </c>
      <c r="AE97" s="34">
        <v>5.7808880689655204</v>
      </c>
      <c r="AF97" s="34">
        <v>25.265559965517198</v>
      </c>
      <c r="AG97" s="34">
        <v>25.379415896551698</v>
      </c>
      <c r="AH97" s="34">
        <v>0.49763651724137897</v>
      </c>
      <c r="AI97" s="34">
        <v>25.234789137930999</v>
      </c>
      <c r="AJ97" s="34">
        <v>25.267724999999999</v>
      </c>
      <c r="AK97" s="34">
        <v>0.29991906896551701</v>
      </c>
      <c r="AL97" s="34">
        <v>25.250329172413799</v>
      </c>
      <c r="AM97" s="34">
        <v>26.849166241379301</v>
      </c>
      <c r="AN97" s="34">
        <v>232.81709499999999</v>
      </c>
      <c r="AO97" s="34">
        <v>232.91504172413801</v>
      </c>
      <c r="AP97" s="34">
        <v>25.632766758620701</v>
      </c>
      <c r="AQ97" s="34">
        <v>25.589566275862101</v>
      </c>
      <c r="AR97" s="34">
        <v>4.2228760205791999E-2</v>
      </c>
      <c r="AS97" s="34">
        <v>7.4427194500981996E-3</v>
      </c>
      <c r="AT97" s="34">
        <v>2.2997002375298E-2</v>
      </c>
      <c r="AU97" s="34">
        <v>7.1164910135713497E-3</v>
      </c>
      <c r="AV97" s="34">
        <v>6.2432491485751602E-3</v>
      </c>
      <c r="AW97" s="34">
        <v>3.49561588294739E-2</v>
      </c>
      <c r="AX97" s="34">
        <v>0.55674429472615306</v>
      </c>
      <c r="AY97" s="34">
        <v>1.9855040186678E-2</v>
      </c>
      <c r="AZ97" s="34">
        <v>6.7591743053187097</v>
      </c>
      <c r="BA97" s="35">
        <v>97</v>
      </c>
      <c r="BB97" s="35">
        <v>179</v>
      </c>
      <c r="BC97" s="45">
        <v>42687.843206018515</v>
      </c>
    </row>
    <row r="98" spans="7:55" x14ac:dyDescent="0.2">
      <c r="G98" s="33">
        <v>249.99977272413801</v>
      </c>
      <c r="H98" s="35">
        <v>150</v>
      </c>
      <c r="I98" s="34">
        <v>41.541823655172401</v>
      </c>
      <c r="J98" s="38">
        <v>15.7113678275862</v>
      </c>
      <c r="K98" s="38">
        <v>4.2327692413793097</v>
      </c>
      <c r="L98" s="48">
        <f>$J$54-J98</f>
        <v>3.4104293103448011</v>
      </c>
      <c r="M98" s="48">
        <v>50.264302379310401</v>
      </c>
      <c r="P98" s="36"/>
      <c r="S98" s="36"/>
      <c r="V98" s="36"/>
      <c r="X98" s="36"/>
      <c r="AA98" s="34">
        <v>1.4886375862068999</v>
      </c>
      <c r="AB98" s="34">
        <v>31.7442635172414</v>
      </c>
      <c r="AC98" s="34">
        <v>-5.8304543448275901</v>
      </c>
      <c r="AD98" s="34">
        <v>25.861571517241401</v>
      </c>
      <c r="AE98" s="34">
        <v>5.7850244827586197</v>
      </c>
      <c r="AF98" s="34">
        <v>25.2680667931035</v>
      </c>
      <c r="AG98" s="34">
        <v>25.384104000000001</v>
      </c>
      <c r="AH98" s="34">
        <v>0.49413617241379298</v>
      </c>
      <c r="AI98" s="34">
        <v>25.231403448275898</v>
      </c>
      <c r="AJ98" s="34">
        <v>25.281566758620698</v>
      </c>
      <c r="AK98" s="34">
        <v>0.30037582758620701</v>
      </c>
      <c r="AL98" s="34">
        <v>25.250285896551699</v>
      </c>
      <c r="AM98" s="34">
        <v>26.790440586206898</v>
      </c>
      <c r="AN98" s="34">
        <v>232.71652379310299</v>
      </c>
      <c r="AO98" s="34">
        <v>232.812355827586</v>
      </c>
      <c r="AP98" s="34">
        <v>25.625518655172399</v>
      </c>
      <c r="AQ98" s="34">
        <v>25.583972310344802</v>
      </c>
      <c r="AR98" s="34">
        <v>4.0091716310404903E-2</v>
      </c>
      <c r="AS98" s="34">
        <v>1.04077730529929E-2</v>
      </c>
      <c r="AT98" s="34">
        <v>1.8245599444532402E-2</v>
      </c>
      <c r="AU98" s="34">
        <v>5.0583111457589902E-3</v>
      </c>
      <c r="AV98" s="34">
        <v>6.7209469630084796E-3</v>
      </c>
      <c r="AW98" s="34">
        <v>3.2397404596621202E-2</v>
      </c>
      <c r="AX98" s="34">
        <v>0.45935356692847001</v>
      </c>
      <c r="AY98" s="34">
        <v>3.1804936562795899E-2</v>
      </c>
      <c r="AZ98" s="34">
        <v>6.7158231014413197</v>
      </c>
      <c r="BA98" s="35">
        <v>98</v>
      </c>
      <c r="BB98" s="35">
        <v>179</v>
      </c>
      <c r="BC98" s="45">
        <v>42687.864039351851</v>
      </c>
    </row>
    <row r="99" spans="7:55" x14ac:dyDescent="0.2">
      <c r="G99" s="33">
        <v>249.99953962069</v>
      </c>
      <c r="H99" s="35">
        <v>100</v>
      </c>
      <c r="I99" s="34">
        <v>74.336888137930998</v>
      </c>
      <c r="J99" s="38">
        <v>15.334413482758601</v>
      </c>
      <c r="K99" s="38">
        <v>4.8229455862068997</v>
      </c>
      <c r="L99" s="43">
        <f t="shared" si="10"/>
        <v>3.7873836551724001</v>
      </c>
      <c r="M99" s="43">
        <v>50.287204931034502</v>
      </c>
      <c r="P99" s="36"/>
      <c r="S99" s="36"/>
      <c r="V99" s="36"/>
      <c r="X99" s="36"/>
      <c r="AA99" s="34">
        <v>2.2783305517241401</v>
      </c>
      <c r="AB99" s="34">
        <v>30.171859344827599</v>
      </c>
      <c r="AC99" s="34">
        <v>-5.6820138620689704</v>
      </c>
      <c r="AD99" s="34">
        <v>25.852200724137901</v>
      </c>
      <c r="AE99" s="34">
        <v>5.7510450344827602</v>
      </c>
      <c r="AF99" s="34">
        <v>25.2695968965517</v>
      </c>
      <c r="AG99" s="34">
        <v>25.386339586206901</v>
      </c>
      <c r="AH99" s="34">
        <v>0.49477858620689602</v>
      </c>
      <c r="AI99" s="34">
        <v>25.233557482758599</v>
      </c>
      <c r="AJ99" s="34">
        <v>25.3069497586207</v>
      </c>
      <c r="AK99" s="34">
        <v>0.30020620689655197</v>
      </c>
      <c r="AL99" s="34">
        <v>25.2526568275862</v>
      </c>
      <c r="AM99" s="34">
        <v>26.719219862069</v>
      </c>
      <c r="AN99" s="34">
        <v>232.63706551724101</v>
      </c>
      <c r="AO99" s="34">
        <v>232.73442972413801</v>
      </c>
      <c r="AP99" s="34">
        <v>25.627212827586199</v>
      </c>
      <c r="AQ99" s="34">
        <v>25.583238482758599</v>
      </c>
      <c r="AR99" s="34">
        <v>5.5151758219431399E-2</v>
      </c>
      <c r="AS99" s="34">
        <v>1.1221117436732601E-2</v>
      </c>
      <c r="AT99" s="34">
        <v>1.6981522808724399E-2</v>
      </c>
      <c r="AU99" s="34">
        <v>7.3103868633911497E-3</v>
      </c>
      <c r="AV99" s="34">
        <v>7.0003226039331203E-3</v>
      </c>
      <c r="AW99" s="34">
        <v>2.2474470510222999E-2</v>
      </c>
      <c r="AX99" s="34">
        <v>0.28576878167034703</v>
      </c>
      <c r="AY99" s="34">
        <v>2.4290939652098598E-2</v>
      </c>
      <c r="AZ99" s="34">
        <v>6.7374333937421396</v>
      </c>
      <c r="BA99" s="35">
        <v>99</v>
      </c>
      <c r="BB99" s="35">
        <v>179</v>
      </c>
      <c r="BC99" s="45">
        <v>42687.884884259256</v>
      </c>
    </row>
    <row r="100" spans="7:55" x14ac:dyDescent="0.2">
      <c r="G100" s="33">
        <v>250.00001520689699</v>
      </c>
      <c r="H100" s="35">
        <v>100</v>
      </c>
      <c r="I100" s="34">
        <v>74.205264689655195</v>
      </c>
      <c r="J100" s="38">
        <v>15.3467136206897</v>
      </c>
      <c r="K100" s="38">
        <v>4.8255425172413799</v>
      </c>
      <c r="L100" s="43">
        <f t="shared" si="10"/>
        <v>3.7750835172413009</v>
      </c>
      <c r="M100" s="43">
        <v>50.317162103448297</v>
      </c>
      <c r="P100" s="36"/>
      <c r="S100" s="36"/>
      <c r="V100" s="36"/>
      <c r="X100" s="36"/>
      <c r="AA100" s="34">
        <v>2.3861017931034501</v>
      </c>
      <c r="AB100" s="34">
        <v>30.107204344827601</v>
      </c>
      <c r="AC100" s="34">
        <v>-5.8217706551724202</v>
      </c>
      <c r="AD100" s="34">
        <v>25.8458285517241</v>
      </c>
      <c r="AE100" s="34">
        <v>5.7789747931034503</v>
      </c>
      <c r="AF100" s="34">
        <v>25.272630068965501</v>
      </c>
      <c r="AG100" s="34">
        <v>25.389107068965501</v>
      </c>
      <c r="AH100" s="34">
        <v>0.49501458620689698</v>
      </c>
      <c r="AI100" s="34">
        <v>25.232955172413799</v>
      </c>
      <c r="AJ100" s="34">
        <v>25.3090388275862</v>
      </c>
      <c r="AK100" s="34">
        <v>0.29984986206896502</v>
      </c>
      <c r="AL100" s="34">
        <v>25.256183931034499</v>
      </c>
      <c r="AM100" s="34">
        <v>26.720468241379301</v>
      </c>
      <c r="AN100" s="34">
        <v>232.634285172414</v>
      </c>
      <c r="AO100" s="34">
        <v>232.73296441379301</v>
      </c>
      <c r="AP100" s="34">
        <v>25.629483034482799</v>
      </c>
      <c r="AQ100" s="34">
        <v>25.586546517241398</v>
      </c>
      <c r="AR100" s="34">
        <v>5.6623969477503401E-2</v>
      </c>
      <c r="AS100" s="34">
        <v>1.07300183701454E-2</v>
      </c>
      <c r="AT100" s="34">
        <v>2.1460307612612601E-2</v>
      </c>
      <c r="AU100" s="34">
        <v>7.12483565990498E-3</v>
      </c>
      <c r="AV100" s="34">
        <v>6.5885903442794904E-3</v>
      </c>
      <c r="AW100" s="34">
        <v>1.91958835280309E-3</v>
      </c>
      <c r="AX100" s="34">
        <v>0.28015662134306302</v>
      </c>
      <c r="AY100" s="34">
        <v>1.2191984169895E-2</v>
      </c>
      <c r="AZ100" s="34">
        <v>6.8161055267309303</v>
      </c>
      <c r="BA100" s="35">
        <v>100</v>
      </c>
      <c r="BB100" s="35">
        <v>179</v>
      </c>
      <c r="BC100" s="45">
        <v>42687.905717592592</v>
      </c>
    </row>
    <row r="101" spans="7:55" x14ac:dyDescent="0.2">
      <c r="G101" s="33">
        <v>250.00058406896599</v>
      </c>
      <c r="H101" s="35">
        <v>150</v>
      </c>
      <c r="I101" s="34">
        <v>41.474984827586198</v>
      </c>
      <c r="J101" s="38">
        <v>15.7234527241379</v>
      </c>
      <c r="K101" s="38">
        <v>4.2407257241379304</v>
      </c>
      <c r="L101" s="48">
        <f t="shared" si="10"/>
        <v>3.3983444137931009</v>
      </c>
      <c r="M101" s="48">
        <v>50.322839206896496</v>
      </c>
      <c r="P101" s="36"/>
      <c r="S101" s="36"/>
      <c r="V101" s="36"/>
      <c r="X101" s="36"/>
      <c r="AA101" s="34">
        <v>1.5234129999999999</v>
      </c>
      <c r="AB101" s="34">
        <v>31.663516896551702</v>
      </c>
      <c r="AC101" s="34">
        <v>-5.0361713793103497</v>
      </c>
      <c r="AD101" s="34">
        <v>25.840062310344798</v>
      </c>
      <c r="AE101" s="34">
        <v>5.7761115862069001</v>
      </c>
      <c r="AF101" s="34">
        <v>25.2647894137931</v>
      </c>
      <c r="AG101" s="34">
        <v>25.383311931034498</v>
      </c>
      <c r="AH101" s="34">
        <v>0.49523693103448302</v>
      </c>
      <c r="AI101" s="34">
        <v>25.2339862068965</v>
      </c>
      <c r="AJ101" s="34">
        <v>25.285847896551701</v>
      </c>
      <c r="AK101" s="34">
        <v>0.30023772413793098</v>
      </c>
      <c r="AL101" s="34">
        <v>25.249623827586198</v>
      </c>
      <c r="AM101" s="34">
        <v>26.786852448275798</v>
      </c>
      <c r="AN101" s="34">
        <v>232.69967600000001</v>
      </c>
      <c r="AO101" s="34">
        <v>232.79852562068999</v>
      </c>
      <c r="AP101" s="34">
        <v>25.622817793103401</v>
      </c>
      <c r="AQ101" s="34">
        <v>25.5802141724138</v>
      </c>
      <c r="AR101" s="34">
        <v>4.1452633138538697E-2</v>
      </c>
      <c r="AS101" s="34">
        <v>1.1150604380843299E-2</v>
      </c>
      <c r="AT101" s="34">
        <v>1.2968150807316E-2</v>
      </c>
      <c r="AU101" s="34">
        <v>7.9933720038175907E-3</v>
      </c>
      <c r="AV101" s="34">
        <v>6.5734169384963799E-3</v>
      </c>
      <c r="AW101" s="34">
        <v>2.0903127471389199E-2</v>
      </c>
      <c r="AX101" s="34">
        <v>0.44278622653739103</v>
      </c>
      <c r="AY101" s="34">
        <v>2.29839998572983E-2</v>
      </c>
      <c r="AZ101" s="34">
        <v>6.7785002504066796</v>
      </c>
      <c r="BA101" s="35">
        <v>101</v>
      </c>
      <c r="BB101" s="35">
        <v>179</v>
      </c>
      <c r="BC101" s="45">
        <v>42687.926550925928</v>
      </c>
    </row>
    <row r="102" spans="7:55" x14ac:dyDescent="0.2">
      <c r="G102" s="33">
        <v>249.99991213793101</v>
      </c>
      <c r="H102" s="35">
        <v>300</v>
      </c>
      <c r="I102" s="34">
        <v>17.378539448275902</v>
      </c>
      <c r="J102" s="36">
        <v>16.368190896551699</v>
      </c>
      <c r="K102" s="36">
        <v>3.4394112758620699</v>
      </c>
      <c r="L102" s="44">
        <f t="shared" ref="L102:L104" si="11">$J$54-J102</f>
        <v>2.7536062413793019</v>
      </c>
      <c r="M102" s="44">
        <v>50.338685413793101</v>
      </c>
      <c r="AA102" s="34">
        <v>0.95725024137931003</v>
      </c>
      <c r="AB102" s="34">
        <v>32.945453862069002</v>
      </c>
      <c r="AC102" s="34">
        <v>-5.9357642758620699</v>
      </c>
      <c r="AD102" s="34">
        <v>25.792409137930999</v>
      </c>
      <c r="AE102" s="34">
        <v>5.76704710344828</v>
      </c>
      <c r="AF102" s="34">
        <v>25.264718931034501</v>
      </c>
      <c r="AG102" s="34">
        <v>25.380539103448299</v>
      </c>
      <c r="AH102" s="34">
        <v>0.49649700000000002</v>
      </c>
      <c r="AI102" s="34">
        <v>25.230589551724101</v>
      </c>
      <c r="AJ102" s="34">
        <v>25.2664336206897</v>
      </c>
      <c r="AK102" s="34">
        <v>0.29998672413793098</v>
      </c>
      <c r="AL102" s="34">
        <v>25.245809344827599</v>
      </c>
      <c r="AM102" s="34">
        <v>26.845887655172401</v>
      </c>
      <c r="AN102" s="34">
        <v>232.81600475862101</v>
      </c>
      <c r="AO102" s="34">
        <v>232.904911</v>
      </c>
      <c r="AP102" s="34">
        <v>25.6179653103448</v>
      </c>
      <c r="AQ102" s="34">
        <v>25.5731429310345</v>
      </c>
      <c r="AR102" s="34">
        <v>4.4095670068272003E-2</v>
      </c>
      <c r="AS102" s="34">
        <v>9.7792956615806795E-3</v>
      </c>
      <c r="AT102" s="34">
        <v>1.60903069076632E-2</v>
      </c>
      <c r="AU102" s="34">
        <v>7.6093142485594602E-3</v>
      </c>
      <c r="AV102" s="34">
        <v>7.7885537200086197E-3</v>
      </c>
      <c r="AW102" s="34">
        <v>3.3158251252332897E-2</v>
      </c>
      <c r="AX102" s="34">
        <v>0.602536722383885</v>
      </c>
      <c r="AY102" s="34">
        <v>3.1817196188169798E-2</v>
      </c>
      <c r="AZ102" s="34">
        <v>6.6782539156578098</v>
      </c>
      <c r="BA102" s="35">
        <v>102</v>
      </c>
      <c r="BB102" s="35">
        <v>179</v>
      </c>
      <c r="BC102" s="45">
        <v>42687.947395833333</v>
      </c>
    </row>
    <row r="103" spans="7:55" x14ac:dyDescent="0.2">
      <c r="G103" s="33">
        <v>250.00091289655199</v>
      </c>
      <c r="H103" s="35">
        <v>500</v>
      </c>
      <c r="I103" s="34">
        <v>39.523004999999998</v>
      </c>
      <c r="J103" s="36">
        <v>16.7101732758621</v>
      </c>
      <c r="K103" s="36">
        <v>2.72051662068966</v>
      </c>
      <c r="L103" s="40">
        <f t="shared" si="11"/>
        <v>2.4116238620689003</v>
      </c>
      <c r="M103" s="40">
        <v>50.372021758620697</v>
      </c>
      <c r="AA103" s="34">
        <v>0.48185479310344798</v>
      </c>
      <c r="AB103" s="34">
        <v>34.617500620689697</v>
      </c>
      <c r="AC103" s="34">
        <v>-2.9603557586206901</v>
      </c>
      <c r="AD103" s="34">
        <v>25.764828517241401</v>
      </c>
      <c r="AE103" s="34">
        <v>5.7570349655172404</v>
      </c>
      <c r="AF103" s="34">
        <v>25.259797517241399</v>
      </c>
      <c r="AG103" s="34">
        <v>25.3838382758621</v>
      </c>
      <c r="AH103" s="34">
        <v>0.52100310344827605</v>
      </c>
      <c r="AI103" s="34">
        <v>25.2318049310345</v>
      </c>
      <c r="AJ103" s="34">
        <v>25.252646034482801</v>
      </c>
      <c r="AK103" s="34">
        <v>0.299786724137931</v>
      </c>
      <c r="AL103" s="34">
        <v>25.242635137931</v>
      </c>
      <c r="AM103" s="34">
        <v>26.924298586206898</v>
      </c>
      <c r="AN103" s="34">
        <v>232.84773082758599</v>
      </c>
      <c r="AO103" s="34">
        <v>232.93287658620699</v>
      </c>
      <c r="AP103" s="34">
        <v>25.614048344827602</v>
      </c>
      <c r="AQ103" s="34">
        <v>25.568038275862101</v>
      </c>
      <c r="AR103" s="34">
        <v>4.0620263286023202E-2</v>
      </c>
      <c r="AS103" s="34">
        <v>1.04781815413247E-2</v>
      </c>
      <c r="AT103" s="34">
        <v>1.81108629456622E-2</v>
      </c>
      <c r="AU103" s="34">
        <v>7.4011897798253699E-3</v>
      </c>
      <c r="AV103" s="34">
        <v>7.9080692230505002E-3</v>
      </c>
      <c r="AW103" s="34">
        <v>3.3362994720006901E-2</v>
      </c>
      <c r="AX103" s="34">
        <v>0.96829902898943399</v>
      </c>
      <c r="AY103" s="34">
        <v>1.8983662483499E-2</v>
      </c>
      <c r="AZ103" s="34">
        <v>6.5804447271218596</v>
      </c>
      <c r="BA103" s="35">
        <v>103</v>
      </c>
      <c r="BB103" s="35">
        <v>179</v>
      </c>
      <c r="BC103" s="45">
        <v>42687.968229166669</v>
      </c>
    </row>
    <row r="104" spans="7:55" x14ac:dyDescent="0.2">
      <c r="G104" s="33">
        <v>250.00051300000001</v>
      </c>
      <c r="H104" s="35">
        <v>1000</v>
      </c>
      <c r="I104" s="34">
        <v>28.568614379310301</v>
      </c>
      <c r="J104" s="36">
        <v>17.025095448275898</v>
      </c>
      <c r="K104" s="36">
        <v>2.4887012758620699</v>
      </c>
      <c r="L104" s="39">
        <f t="shared" si="11"/>
        <v>2.0967016896551023</v>
      </c>
      <c r="M104" s="39">
        <v>50.390241758620697</v>
      </c>
      <c r="AA104" s="34">
        <v>0.57509075862069003</v>
      </c>
      <c r="AB104" s="34">
        <v>34.612137758620698</v>
      </c>
      <c r="AC104" s="34">
        <v>-3.05850665517241</v>
      </c>
      <c r="AD104" s="34">
        <v>25.706122000000001</v>
      </c>
      <c r="AE104" s="34">
        <v>5.72865086206897</v>
      </c>
      <c r="AF104" s="34">
        <v>25.259868068965499</v>
      </c>
      <c r="AG104" s="34">
        <v>25.383035068965501</v>
      </c>
      <c r="AH104" s="34">
        <v>0.55197310344827599</v>
      </c>
      <c r="AI104" s="34">
        <v>25.227377379310301</v>
      </c>
      <c r="AJ104" s="34">
        <v>25.249368862069002</v>
      </c>
      <c r="AK104" s="34">
        <v>0.30063703448275902</v>
      </c>
      <c r="AL104" s="34">
        <v>25.2420327241379</v>
      </c>
      <c r="AM104" s="34">
        <v>26.918229379310301</v>
      </c>
      <c r="AN104" s="34">
        <v>232.920069241379</v>
      </c>
      <c r="AO104" s="34">
        <v>233.00527493103399</v>
      </c>
      <c r="AP104" s="34">
        <v>25.620832965517199</v>
      </c>
      <c r="AQ104" s="34">
        <v>25.579549310344799</v>
      </c>
      <c r="AR104" s="34">
        <v>7.3582838086444502E-2</v>
      </c>
      <c r="AS104" s="34">
        <v>8.5773359125638406E-3</v>
      </c>
      <c r="AT104" s="34">
        <v>7.2583192243434097E-2</v>
      </c>
      <c r="AU104" s="34">
        <v>8.5223666877959695E-3</v>
      </c>
      <c r="AV104" s="34">
        <v>6.0370181683998998E-3</v>
      </c>
      <c r="AW104" s="34">
        <v>1.16999218594914E-2</v>
      </c>
      <c r="AX104" s="34">
        <v>1.2909410617214301</v>
      </c>
      <c r="AY104" s="34">
        <v>1.8641547396527899E-2</v>
      </c>
      <c r="AZ104" s="34">
        <v>6.4217565767249702</v>
      </c>
      <c r="BA104" s="35">
        <v>104</v>
      </c>
      <c r="BB104" s="35">
        <v>179</v>
      </c>
      <c r="BC104" s="45">
        <v>42687.989074074074</v>
      </c>
    </row>
    <row r="105" spans="7:55" x14ac:dyDescent="0.2">
      <c r="G105" s="33">
        <v>249.999718586207</v>
      </c>
      <c r="H105" s="35">
        <v>300</v>
      </c>
      <c r="I105" s="34">
        <v>10</v>
      </c>
      <c r="J105" s="36">
        <v>19.111117965517199</v>
      </c>
      <c r="K105" s="36">
        <v>0</v>
      </c>
      <c r="M105" s="34">
        <v>0.51841489655172401</v>
      </c>
      <c r="N105" s="36" t="s">
        <v>51</v>
      </c>
      <c r="P105" s="53">
        <v>1000</v>
      </c>
      <c r="Q105" s="54">
        <v>500</v>
      </c>
      <c r="R105" s="55">
        <v>300</v>
      </c>
      <c r="S105" s="56">
        <v>150</v>
      </c>
      <c r="T105" s="57">
        <v>100</v>
      </c>
      <c r="U105" s="37"/>
      <c r="V105" s="53">
        <v>1000</v>
      </c>
      <c r="W105" s="54">
        <v>500</v>
      </c>
      <c r="X105" s="55">
        <v>300</v>
      </c>
      <c r="Y105" s="56">
        <v>150</v>
      </c>
      <c r="Z105" s="57">
        <v>100</v>
      </c>
      <c r="AA105" s="34">
        <v>-2.6438912758620701</v>
      </c>
      <c r="AB105" s="34">
        <v>-1.75417596551724</v>
      </c>
      <c r="AC105" s="34">
        <v>-6.6359376551724196</v>
      </c>
      <c r="AD105" s="34">
        <v>25.5539435517241</v>
      </c>
      <c r="AE105" s="34">
        <v>5.7613365172413804</v>
      </c>
      <c r="AF105" s="34">
        <v>25.256905551724099</v>
      </c>
      <c r="AG105" s="34">
        <v>25.371086655172402</v>
      </c>
      <c r="AH105" s="34">
        <v>0.49476844827586203</v>
      </c>
      <c r="AI105" s="34">
        <v>25.222184689655201</v>
      </c>
      <c r="AJ105" s="34">
        <v>25.152131172413799</v>
      </c>
      <c r="AK105" s="34">
        <v>0.29910324137930999</v>
      </c>
      <c r="AL105" s="34">
        <v>25.233085448275901</v>
      </c>
      <c r="AM105" s="34">
        <v>25.167209586206901</v>
      </c>
      <c r="AN105" s="34">
        <v>232.84673434482801</v>
      </c>
      <c r="AO105" s="34">
        <v>232.935816241379</v>
      </c>
      <c r="AP105" s="34">
        <v>25.616182172413801</v>
      </c>
      <c r="AQ105" s="34">
        <v>25.568970344827601</v>
      </c>
      <c r="AR105" s="34">
        <v>4.7382292194356503E-2</v>
      </c>
      <c r="AS105" s="34">
        <v>9.6115929948628904E-3</v>
      </c>
      <c r="AT105" s="34">
        <v>0</v>
      </c>
      <c r="AU105" s="34">
        <v>7.1118511958748196E-3</v>
      </c>
      <c r="AV105" s="34">
        <v>7.5038978292791001E-3</v>
      </c>
      <c r="AW105" s="34">
        <v>3.19056273981559</v>
      </c>
      <c r="AX105" s="34">
        <v>0.64209775562295601</v>
      </c>
      <c r="AY105" s="34">
        <v>3.4450151202395598</v>
      </c>
      <c r="AZ105" s="34">
        <v>7.0261294952026097</v>
      </c>
      <c r="BA105" s="35">
        <v>105</v>
      </c>
      <c r="BB105" s="35">
        <v>359</v>
      </c>
      <c r="BC105" s="45">
        <v>42688.030752314815</v>
      </c>
    </row>
    <row r="106" spans="7:55" x14ac:dyDescent="0.2">
      <c r="G106" s="33">
        <v>299.99984855172403</v>
      </c>
      <c r="H106" s="35">
        <v>300</v>
      </c>
      <c r="I106" s="34">
        <v>10</v>
      </c>
      <c r="J106" s="36">
        <v>24.8278429310345</v>
      </c>
      <c r="K106" s="36">
        <v>0</v>
      </c>
      <c r="M106" s="34">
        <v>0.73417931034482797</v>
      </c>
      <c r="N106" s="36">
        <f>M107</f>
        <v>30.074195172413798</v>
      </c>
      <c r="P106" s="39">
        <f>K107</f>
        <v>1.65416724137931</v>
      </c>
      <c r="Q106" s="40">
        <f>K108</f>
        <v>1.8304208620689699</v>
      </c>
      <c r="R106" s="41">
        <f>K109</f>
        <v>2.1758377586206898</v>
      </c>
      <c r="S106" s="42">
        <f>K110</f>
        <v>2.6949606206896601</v>
      </c>
      <c r="T106" s="43">
        <f>K111</f>
        <v>3.1057911034482699</v>
      </c>
      <c r="V106" s="39">
        <f>L107</f>
        <v>1.5105290344828006</v>
      </c>
      <c r="W106" s="40">
        <f>L108</f>
        <v>1.7828437586207002</v>
      </c>
      <c r="X106" s="44">
        <f>L109</f>
        <v>2.0409972413793014</v>
      </c>
      <c r="Y106" s="42">
        <f>L110</f>
        <v>2.3647115862068979</v>
      </c>
      <c r="Z106" s="43">
        <f>L111</f>
        <v>2.7048000689655005</v>
      </c>
      <c r="AA106" s="34">
        <v>-2.6998770344827601</v>
      </c>
      <c r="AB106" s="34">
        <v>-1.84881937931034</v>
      </c>
      <c r="AC106" s="34">
        <v>-2.4139945862069001</v>
      </c>
      <c r="AD106" s="34">
        <v>25.3515836896552</v>
      </c>
      <c r="AE106" s="34">
        <v>5.7647006551724198</v>
      </c>
      <c r="AF106" s="34">
        <v>25.252342241379299</v>
      </c>
      <c r="AG106" s="34">
        <v>25.378173206896498</v>
      </c>
      <c r="AH106" s="34">
        <v>0.49546031034482801</v>
      </c>
      <c r="AI106" s="34">
        <v>25.220150034482799</v>
      </c>
      <c r="AJ106" s="34">
        <v>25.149602758620698</v>
      </c>
      <c r="AK106" s="34">
        <v>0.29895393103448298</v>
      </c>
      <c r="AL106" s="34">
        <v>25.226346413793099</v>
      </c>
      <c r="AM106" s="34">
        <v>25.1562547931035</v>
      </c>
      <c r="AN106" s="34">
        <v>278.93352848275902</v>
      </c>
      <c r="AO106" s="34">
        <v>279.02779841379299</v>
      </c>
      <c r="AP106" s="34">
        <v>25.688819931034502</v>
      </c>
      <c r="AQ106" s="34">
        <v>25.640231448275902</v>
      </c>
      <c r="AR106" s="34">
        <v>7.5584535166910202E-2</v>
      </c>
      <c r="AS106" s="34">
        <v>1.0054196253466201E-2</v>
      </c>
      <c r="AT106" s="34">
        <v>0</v>
      </c>
      <c r="AU106" s="34">
        <v>6.9963102072529296E-3</v>
      </c>
      <c r="AV106" s="34">
        <v>6.4700870207375499E-3</v>
      </c>
      <c r="AW106" s="34">
        <v>0.122549554064297</v>
      </c>
      <c r="AX106" s="34">
        <v>0.617875232242177</v>
      </c>
      <c r="AY106" s="34">
        <v>0.36906999484425101</v>
      </c>
      <c r="AZ106" s="34">
        <v>7.0815174039834696</v>
      </c>
      <c r="BA106" s="35">
        <v>106</v>
      </c>
      <c r="BB106" s="35">
        <v>718</v>
      </c>
      <c r="BC106" s="45">
        <v>42688.113981481481</v>
      </c>
    </row>
    <row r="107" spans="7:55" x14ac:dyDescent="0.2">
      <c r="G107" s="33">
        <v>300.001567931034</v>
      </c>
      <c r="H107" s="35">
        <v>1000</v>
      </c>
      <c r="I107" s="34">
        <v>17.3143814137931</v>
      </c>
      <c r="J107" s="36">
        <v>23.317313896551699</v>
      </c>
      <c r="K107" s="36">
        <v>1.65416724137931</v>
      </c>
      <c r="L107" s="39">
        <f>$J$106-J107</f>
        <v>1.5105290344828006</v>
      </c>
      <c r="M107" s="39">
        <v>30.074195172413798</v>
      </c>
      <c r="N107" s="36">
        <f>M116</f>
        <v>30.186867586206901</v>
      </c>
      <c r="P107" s="39">
        <f>K116</f>
        <v>1.6304485172413801</v>
      </c>
      <c r="Q107" s="40">
        <f>K115</f>
        <v>1.82935427586207</v>
      </c>
      <c r="R107" s="44">
        <f>K114</f>
        <v>2.1811269310344801</v>
      </c>
      <c r="S107" s="42">
        <f>K113</f>
        <v>2.6937069655172401</v>
      </c>
      <c r="T107" s="43">
        <f>K112</f>
        <v>3.1066829999999999</v>
      </c>
      <c r="V107" s="39">
        <f>L116</f>
        <v>1.5588584827585983</v>
      </c>
      <c r="W107" s="40">
        <f>L115</f>
        <v>1.7933481379311011</v>
      </c>
      <c r="X107" s="44">
        <f>L114</f>
        <v>2.0501012068965991</v>
      </c>
      <c r="Y107" s="42">
        <f>L113</f>
        <v>2.363431758620699</v>
      </c>
      <c r="Z107" s="43">
        <f>L112</f>
        <v>2.7028056206896984</v>
      </c>
      <c r="AA107" s="34">
        <v>-1.0431535172413799</v>
      </c>
      <c r="AB107" s="34">
        <v>19.632876586206901</v>
      </c>
      <c r="AC107" s="34">
        <v>0.20753317241379299</v>
      </c>
      <c r="AD107" s="34">
        <v>25.3265256551724</v>
      </c>
      <c r="AE107" s="34">
        <v>5.7945932413793102</v>
      </c>
      <c r="AF107" s="34">
        <v>25.256287068965499</v>
      </c>
      <c r="AG107" s="34">
        <v>25.387641896551699</v>
      </c>
      <c r="AH107" s="34">
        <v>0.52786310344827603</v>
      </c>
      <c r="AI107" s="34">
        <v>25.2208119310345</v>
      </c>
      <c r="AJ107" s="34">
        <v>25.199634586206901</v>
      </c>
      <c r="AK107" s="34">
        <v>0.29950289655172402</v>
      </c>
      <c r="AL107" s="34">
        <v>25.2313166206897</v>
      </c>
      <c r="AM107" s="34">
        <v>26.1937363103448</v>
      </c>
      <c r="AN107" s="34">
        <v>278.861291310345</v>
      </c>
      <c r="AO107" s="34">
        <v>278.95314806896602</v>
      </c>
      <c r="AP107" s="34">
        <v>25.6932420344828</v>
      </c>
      <c r="AQ107" s="34">
        <v>25.651193448275901</v>
      </c>
      <c r="AR107" s="34">
        <v>4.81405228630849E-2</v>
      </c>
      <c r="AS107" s="34">
        <v>9.0513376232382505E-3</v>
      </c>
      <c r="AT107" s="34">
        <v>6.29486476031417E-2</v>
      </c>
      <c r="AU107" s="34">
        <v>5.97518083840143E-3</v>
      </c>
      <c r="AV107" s="34">
        <v>7.0291198470119401E-3</v>
      </c>
      <c r="AW107" s="34">
        <v>0.106906370835801</v>
      </c>
      <c r="AX107" s="34">
        <v>0.70390269822458096</v>
      </c>
      <c r="AY107" s="34">
        <v>0.163415688473008</v>
      </c>
      <c r="AZ107" s="34">
        <v>6.2161941455588501</v>
      </c>
      <c r="BA107" s="35">
        <v>107</v>
      </c>
      <c r="BB107" s="35">
        <v>179</v>
      </c>
      <c r="BC107" s="45">
        <v>42688.134814814817</v>
      </c>
    </row>
    <row r="108" spans="7:55" x14ac:dyDescent="0.2">
      <c r="G108" s="33">
        <v>299.99972534482703</v>
      </c>
      <c r="H108" s="35">
        <v>500</v>
      </c>
      <c r="I108" s="34">
        <v>23.8638937931035</v>
      </c>
      <c r="J108" s="36">
        <v>23.044999172413799</v>
      </c>
      <c r="K108" s="36">
        <v>1.8304208620689699</v>
      </c>
      <c r="L108" s="40">
        <f t="shared" ref="L108:L156" si="12">$J$106-J108</f>
        <v>1.7828437586207002</v>
      </c>
      <c r="M108" s="40">
        <v>30.090342172413798</v>
      </c>
      <c r="N108" s="36">
        <f>M117</f>
        <v>35.226576137930998</v>
      </c>
      <c r="P108" s="39">
        <f>K117</f>
        <v>1.9416083103448301</v>
      </c>
      <c r="Q108" s="40">
        <f>K118</f>
        <v>2.1590861724137902</v>
      </c>
      <c r="R108" s="41">
        <f>K119</f>
        <v>2.5655988275862098</v>
      </c>
      <c r="S108" s="42">
        <f>K120</f>
        <v>3.2080527931034499</v>
      </c>
      <c r="T108" s="43">
        <f>K121</f>
        <v>3.6771930344827601</v>
      </c>
      <c r="V108" s="39">
        <f>L117</f>
        <v>1.8023854827585986</v>
      </c>
      <c r="W108" s="40">
        <f>L118</f>
        <v>2.1191437241379987</v>
      </c>
      <c r="X108" s="44">
        <f>L119</f>
        <v>2.1770236206896989</v>
      </c>
      <c r="Y108" s="42">
        <f>L120</f>
        <v>2.7966878275862008</v>
      </c>
      <c r="Z108" s="43">
        <f>L121</f>
        <v>3.2015344137930981</v>
      </c>
      <c r="AA108" s="34">
        <v>-0.89007362068965501</v>
      </c>
      <c r="AB108" s="34">
        <v>19.311022586206899</v>
      </c>
      <c r="AC108" s="34">
        <v>-0.37386662068965498</v>
      </c>
      <c r="AD108" s="34">
        <v>25.3639947241379</v>
      </c>
      <c r="AE108" s="34">
        <v>5.7998414482758598</v>
      </c>
      <c r="AF108" s="34">
        <v>25.256384620689701</v>
      </c>
      <c r="AG108" s="34">
        <v>25.3871155862069</v>
      </c>
      <c r="AH108" s="34">
        <v>0.50917675862069001</v>
      </c>
      <c r="AI108" s="34">
        <v>25.218685000000001</v>
      </c>
      <c r="AJ108" s="34">
        <v>25.2006601034483</v>
      </c>
      <c r="AK108" s="34">
        <v>0.29935</v>
      </c>
      <c r="AL108" s="34">
        <v>25.233812689655199</v>
      </c>
      <c r="AM108" s="34">
        <v>26.181198655172398</v>
      </c>
      <c r="AN108" s="34">
        <v>278.82467227586199</v>
      </c>
      <c r="AO108" s="34">
        <v>278.91472858620699</v>
      </c>
      <c r="AP108" s="34">
        <v>25.6874757586207</v>
      </c>
      <c r="AQ108" s="34">
        <v>25.645955482758598</v>
      </c>
      <c r="AR108" s="34">
        <v>5.5515662409868202E-2</v>
      </c>
      <c r="AS108" s="34">
        <v>7.7627045318883802E-3</v>
      </c>
      <c r="AT108" s="34">
        <v>1.7374682469381401E-2</v>
      </c>
      <c r="AU108" s="34">
        <v>6.9858370711721896E-3</v>
      </c>
      <c r="AV108" s="34">
        <v>6.4944613477834296E-3</v>
      </c>
      <c r="AW108" s="34">
        <v>1.3341773346198E-2</v>
      </c>
      <c r="AX108" s="34">
        <v>0.562757227430292</v>
      </c>
      <c r="AY108" s="34">
        <v>2.7525000754189701E-2</v>
      </c>
      <c r="AZ108" s="34">
        <v>25.302317267836699</v>
      </c>
      <c r="BA108" s="35">
        <v>108</v>
      </c>
      <c r="BB108" s="35">
        <v>179</v>
      </c>
      <c r="BC108" s="45">
        <v>42688.155659722222</v>
      </c>
    </row>
    <row r="109" spans="7:55" x14ac:dyDescent="0.2">
      <c r="G109" s="33">
        <v>299.99994210344801</v>
      </c>
      <c r="H109" s="35">
        <v>300</v>
      </c>
      <c r="I109" s="34">
        <v>23.966612586206899</v>
      </c>
      <c r="J109" s="36">
        <v>22.786845689655198</v>
      </c>
      <c r="K109" s="36">
        <v>2.1758377586206898</v>
      </c>
      <c r="L109" s="44">
        <f t="shared" si="12"/>
        <v>2.0409972413793014</v>
      </c>
      <c r="M109" s="44">
        <v>30.104370793103399</v>
      </c>
      <c r="N109" s="36">
        <f>M126</f>
        <v>34.638008344827597</v>
      </c>
      <c r="P109" s="39">
        <f>K126</f>
        <v>1.9360516206896601</v>
      </c>
      <c r="Q109" s="40">
        <f>K125</f>
        <v>2.15064017241379</v>
      </c>
      <c r="R109" s="44">
        <f>K124</f>
        <v>2.5524149999999999</v>
      </c>
      <c r="S109" s="47">
        <f>K123</f>
        <v>3.1984678965517199</v>
      </c>
      <c r="T109" s="43">
        <f>K122</f>
        <v>3.6819376551724199</v>
      </c>
      <c r="V109" s="39">
        <f>L126</f>
        <v>1.7788116896551998</v>
      </c>
      <c r="W109" s="40">
        <f>L125</f>
        <v>2.1222922413792986</v>
      </c>
      <c r="X109" s="44">
        <f>L124</f>
        <v>2.1756508275861997</v>
      </c>
      <c r="Y109" s="42">
        <f>L123</f>
        <v>2.7738314482758994</v>
      </c>
      <c r="Z109" s="43">
        <f>L122</f>
        <v>3.1897153448276008</v>
      </c>
      <c r="AA109" s="34">
        <v>-0.65926058620689698</v>
      </c>
      <c r="AB109" s="34">
        <v>18.974581034482799</v>
      </c>
      <c r="AC109" s="34">
        <v>1.19736420689655</v>
      </c>
      <c r="AD109" s="34">
        <v>25.3610865517241</v>
      </c>
      <c r="AE109" s="34">
        <v>5.7646092068965498</v>
      </c>
      <c r="AF109" s="34">
        <v>25.253796413793101</v>
      </c>
      <c r="AG109" s="34">
        <v>25.387522689655199</v>
      </c>
      <c r="AH109" s="34">
        <v>0.49445782758620699</v>
      </c>
      <c r="AI109" s="34">
        <v>25.223042068965501</v>
      </c>
      <c r="AJ109" s="34">
        <v>25.211121275862101</v>
      </c>
      <c r="AK109" s="34">
        <v>0.29951382758620698</v>
      </c>
      <c r="AL109" s="34">
        <v>25.232748999999998</v>
      </c>
      <c r="AM109" s="34">
        <v>26.163885241379301</v>
      </c>
      <c r="AN109" s="34">
        <v>278.79486086206902</v>
      </c>
      <c r="AO109" s="34">
        <v>278.88501703448298</v>
      </c>
      <c r="AP109" s="34">
        <v>25.691078206896499</v>
      </c>
      <c r="AQ109" s="34">
        <v>25.6509127241379</v>
      </c>
      <c r="AR109" s="34">
        <v>4.76488959627933E-2</v>
      </c>
      <c r="AS109" s="34">
        <v>9.0790051131771892E-3</v>
      </c>
      <c r="AT109" s="34">
        <v>1.40326112747858E-2</v>
      </c>
      <c r="AU109" s="34">
        <v>6.2494571502740102E-3</v>
      </c>
      <c r="AV109" s="34">
        <v>8.0902330858137108E-3</v>
      </c>
      <c r="AW109" s="34">
        <v>1.0081675752796599E-2</v>
      </c>
      <c r="AX109" s="34">
        <v>0.60726897463466001</v>
      </c>
      <c r="AY109" s="34">
        <v>2.0763430244264899E-2</v>
      </c>
      <c r="AZ109" s="34">
        <v>6.6426913942469099</v>
      </c>
      <c r="BA109" s="35">
        <v>109</v>
      </c>
      <c r="BB109" s="35">
        <v>179</v>
      </c>
      <c r="BC109" s="45">
        <v>42688.176493055558</v>
      </c>
    </row>
    <row r="110" spans="7:55" x14ac:dyDescent="0.2">
      <c r="G110" s="33">
        <v>300.00019793103399</v>
      </c>
      <c r="H110" s="35">
        <v>150</v>
      </c>
      <c r="I110" s="34">
        <v>24.427739827586201</v>
      </c>
      <c r="J110" s="36">
        <v>22.463131344827602</v>
      </c>
      <c r="K110" s="36">
        <v>2.6949606206896601</v>
      </c>
      <c r="L110" s="48">
        <f t="shared" si="12"/>
        <v>2.3647115862068979</v>
      </c>
      <c r="M110" s="48">
        <v>30.106989620689699</v>
      </c>
      <c r="N110" s="36">
        <f>M127</f>
        <v>39.620035206896603</v>
      </c>
      <c r="P110" s="39">
        <f>K127</f>
        <v>2.2060082758620698</v>
      </c>
      <c r="Q110" s="40">
        <f>K128</f>
        <v>2.48153462068966</v>
      </c>
      <c r="R110" s="44">
        <f>K129</f>
        <v>2.9593107931034499</v>
      </c>
      <c r="S110" s="42">
        <f>K130</f>
        <v>3.70751644827586</v>
      </c>
      <c r="T110" s="43">
        <f>K131</f>
        <v>4.2639294482758601</v>
      </c>
      <c r="V110" s="39">
        <f>L127</f>
        <v>2.0728167586207</v>
      </c>
      <c r="W110" s="40">
        <f>L128</f>
        <v>2.444813482758601</v>
      </c>
      <c r="X110" s="44">
        <f>L129</f>
        <v>2.4861939310344994</v>
      </c>
      <c r="Y110" s="42">
        <f>L130</f>
        <v>3.2472377241379995</v>
      </c>
      <c r="Z110" s="43">
        <f>L131</f>
        <v>3.7394294827585988</v>
      </c>
      <c r="AA110" s="34">
        <v>-0.348130206896552</v>
      </c>
      <c r="AB110" s="34">
        <v>16.955415758620699</v>
      </c>
      <c r="AC110" s="34">
        <v>-0.55665968965517298</v>
      </c>
      <c r="AD110" s="34">
        <v>25.380438931034501</v>
      </c>
      <c r="AE110" s="34">
        <v>5.8067798620689697</v>
      </c>
      <c r="AF110" s="34">
        <v>25.252928241379301</v>
      </c>
      <c r="AG110" s="34">
        <v>25.3827257931035</v>
      </c>
      <c r="AH110" s="34">
        <v>0.49501013793103399</v>
      </c>
      <c r="AI110" s="34">
        <v>25.222032758620699</v>
      </c>
      <c r="AJ110" s="34">
        <v>25.219596655172399</v>
      </c>
      <c r="AK110" s="34">
        <v>0.29948662068965498</v>
      </c>
      <c r="AL110" s="34">
        <v>25.232315</v>
      </c>
      <c r="AM110" s="34">
        <v>26.066230241379301</v>
      </c>
      <c r="AN110" s="34">
        <v>278.77975251724098</v>
      </c>
      <c r="AO110" s="34">
        <v>278.87067289655198</v>
      </c>
      <c r="AP110" s="34">
        <v>25.683194241379301</v>
      </c>
      <c r="AQ110" s="34">
        <v>25.641234896551701</v>
      </c>
      <c r="AR110" s="34">
        <v>6.0853749562055102E-2</v>
      </c>
      <c r="AS110" s="34">
        <v>7.5139902186822597E-3</v>
      </c>
      <c r="AT110" s="34">
        <v>1.2380027389533199E-2</v>
      </c>
      <c r="AU110" s="34">
        <v>5.8730682521740902E-3</v>
      </c>
      <c r="AV110" s="34">
        <v>6.2803401823829999E-3</v>
      </c>
      <c r="AW110" s="34">
        <v>2.6635305981795102E-2</v>
      </c>
      <c r="AX110" s="34">
        <v>0.64189247437693298</v>
      </c>
      <c r="AY110" s="34">
        <v>3.1182906764736E-2</v>
      </c>
      <c r="AZ110" s="34">
        <v>6.6952149610227503</v>
      </c>
      <c r="BA110" s="35">
        <v>110</v>
      </c>
      <c r="BB110" s="35">
        <v>179</v>
      </c>
      <c r="BC110" s="45">
        <v>42688.197337962964</v>
      </c>
    </row>
    <row r="111" spans="7:55" x14ac:dyDescent="0.2">
      <c r="G111" s="33">
        <v>299.99998103448303</v>
      </c>
      <c r="H111" s="35">
        <v>100</v>
      </c>
      <c r="I111" s="34">
        <v>43.7235546551724</v>
      </c>
      <c r="J111" s="36">
        <v>22.123042862068999</v>
      </c>
      <c r="K111" s="36">
        <v>3.1057911034482699</v>
      </c>
      <c r="L111" s="43">
        <f t="shared" si="12"/>
        <v>2.7048000689655005</v>
      </c>
      <c r="M111" s="43">
        <v>30.124395275862099</v>
      </c>
      <c r="N111" s="36">
        <f>M136</f>
        <v>39.846286137931003</v>
      </c>
      <c r="P111" s="39">
        <f>K136</f>
        <v>2.2393261379310299</v>
      </c>
      <c r="Q111" s="40">
        <f>K135</f>
        <v>2.4838394827586199</v>
      </c>
      <c r="R111" s="44">
        <f>K134</f>
        <v>2.9628813448275899</v>
      </c>
      <c r="S111" s="42">
        <f>K133</f>
        <v>3.7121831724137899</v>
      </c>
      <c r="T111" s="43">
        <f>K132</f>
        <v>4.23897396551724</v>
      </c>
      <c r="V111" s="39">
        <f>L136</f>
        <v>2.0900686551723986</v>
      </c>
      <c r="W111" s="40">
        <f>L135</f>
        <v>2.4892824482759011</v>
      </c>
      <c r="X111" s="44">
        <f>L134</f>
        <v>2.5277217241379013</v>
      </c>
      <c r="Y111" s="42">
        <f>L133</f>
        <v>3.2631625862068994</v>
      </c>
      <c r="Z111" s="43">
        <f>L132</f>
        <v>3.7374594482758994</v>
      </c>
      <c r="AA111" s="34">
        <v>0.13935055172413799</v>
      </c>
      <c r="AB111" s="34">
        <v>16.177928241379298</v>
      </c>
      <c r="AC111" s="34">
        <v>-1.4348842758620699</v>
      </c>
      <c r="AD111" s="34">
        <v>25.3428371034483</v>
      </c>
      <c r="AE111" s="34">
        <v>5.7149482068965503</v>
      </c>
      <c r="AF111" s="34">
        <v>25.258055827586201</v>
      </c>
      <c r="AG111" s="34">
        <v>25.385162241379302</v>
      </c>
      <c r="AH111" s="34">
        <v>0.49426251724137898</v>
      </c>
      <c r="AI111" s="34">
        <v>25.218804379310299</v>
      </c>
      <c r="AJ111" s="34">
        <v>25.229726862069001</v>
      </c>
      <c r="AK111" s="34">
        <v>0.29953496551724101</v>
      </c>
      <c r="AL111" s="34">
        <v>25.232754551724099</v>
      </c>
      <c r="AM111" s="34">
        <v>26.028869034482799</v>
      </c>
      <c r="AN111" s="34">
        <v>278.703040758621</v>
      </c>
      <c r="AO111" s="34">
        <v>278.79600479310398</v>
      </c>
      <c r="AP111" s="34">
        <v>25.685958344827601</v>
      </c>
      <c r="AQ111" s="34">
        <v>25.6426698275862</v>
      </c>
      <c r="AR111" s="34">
        <v>3.7453347084244699E-2</v>
      </c>
      <c r="AS111" s="34">
        <v>8.5213445059622306E-3</v>
      </c>
      <c r="AT111" s="34">
        <v>1.06606404339686E-2</v>
      </c>
      <c r="AU111" s="34">
        <v>6.7485129527270196E-3</v>
      </c>
      <c r="AV111" s="34">
        <v>7.1007451350628397E-3</v>
      </c>
      <c r="AW111" s="34">
        <v>2.17679771822849E-2</v>
      </c>
      <c r="AX111" s="34">
        <v>18.9388424065138</v>
      </c>
      <c r="AY111" s="34">
        <v>3.0835755294170101E-2</v>
      </c>
      <c r="AZ111" s="34">
        <v>6.16430527678222</v>
      </c>
      <c r="BA111" s="35">
        <v>111</v>
      </c>
      <c r="BB111" s="35">
        <v>179</v>
      </c>
      <c r="BC111" s="45">
        <v>42688.218171296299</v>
      </c>
    </row>
    <row r="112" spans="7:55" x14ac:dyDescent="0.2">
      <c r="G112" s="33">
        <v>300.00063037931</v>
      </c>
      <c r="H112" s="35">
        <v>100</v>
      </c>
      <c r="I112" s="34">
        <v>43.721340827586197</v>
      </c>
      <c r="J112" s="36">
        <v>22.125037310344801</v>
      </c>
      <c r="K112" s="36">
        <v>3.1066829999999999</v>
      </c>
      <c r="L112" s="43">
        <f t="shared" si="12"/>
        <v>2.7028056206896984</v>
      </c>
      <c r="M112" s="43">
        <v>30.132683103448301</v>
      </c>
      <c r="N112" s="36">
        <f>M137</f>
        <v>44.844587689655199</v>
      </c>
      <c r="P112" s="39">
        <f>K137</f>
        <v>2.5133651724137902</v>
      </c>
      <c r="Q112" s="40">
        <f>K138</f>
        <v>2.8150528275862099</v>
      </c>
      <c r="R112" s="44">
        <f>K139</f>
        <v>3.3652246551724101</v>
      </c>
      <c r="S112" s="42">
        <f>K140</f>
        <v>4.2127773103448298</v>
      </c>
      <c r="T112" s="43">
        <f>K141</f>
        <v>4.8777269655172404</v>
      </c>
      <c r="V112" s="39">
        <f>L137</f>
        <v>2.3300123448276011</v>
      </c>
      <c r="W112" s="40">
        <f>L138</f>
        <v>2.7671741379311001</v>
      </c>
      <c r="X112" s="44">
        <f>L139</f>
        <v>2.8527424827586003</v>
      </c>
      <c r="Y112" s="42">
        <f>L140</f>
        <v>3.6859151379311008</v>
      </c>
      <c r="Z112" s="43">
        <f>L141</f>
        <v>4.2823478275862001</v>
      </c>
      <c r="AA112" s="34">
        <v>-0.17031727586206899</v>
      </c>
      <c r="AB112" s="34">
        <v>16.282435413793099</v>
      </c>
      <c r="AC112" s="34">
        <v>0.695826310344828</v>
      </c>
      <c r="AD112" s="34">
        <v>25.370066758620698</v>
      </c>
      <c r="AE112" s="34">
        <v>5.7401965172413796</v>
      </c>
      <c r="AF112" s="34">
        <v>25.254496448275901</v>
      </c>
      <c r="AG112" s="34">
        <v>25.387522517241401</v>
      </c>
      <c r="AH112" s="34">
        <v>0.49374996551724099</v>
      </c>
      <c r="AI112" s="34">
        <v>25.226433275862099</v>
      </c>
      <c r="AJ112" s="34">
        <v>25.2289020689655</v>
      </c>
      <c r="AK112" s="34">
        <v>0.29978689655172402</v>
      </c>
      <c r="AL112" s="34">
        <v>25.235841827586199</v>
      </c>
      <c r="AM112" s="34">
        <v>26.036336827586201</v>
      </c>
      <c r="AN112" s="34">
        <v>278.69677313793102</v>
      </c>
      <c r="AO112" s="34">
        <v>278.78800389655203</v>
      </c>
      <c r="AP112" s="34">
        <v>25.6877185172414</v>
      </c>
      <c r="AQ112" s="34">
        <v>25.645910034482799</v>
      </c>
      <c r="AR112" s="34">
        <v>4.2065778840144903E-2</v>
      </c>
      <c r="AS112" s="34">
        <v>1.04633943968149E-2</v>
      </c>
      <c r="AT112" s="34">
        <v>1.11191930982868E-2</v>
      </c>
      <c r="AU112" s="34">
        <v>7.6048393751982904E-3</v>
      </c>
      <c r="AV112" s="34">
        <v>6.8035054286946896E-3</v>
      </c>
      <c r="AW112" s="34">
        <v>9.0700198334592503E-4</v>
      </c>
      <c r="AX112" s="34">
        <v>0.57678716504737604</v>
      </c>
      <c r="AY112" s="34">
        <v>2.4376830329413599E-2</v>
      </c>
      <c r="AZ112" s="34">
        <v>6.4403186468093097</v>
      </c>
      <c r="BA112" s="35">
        <v>112</v>
      </c>
      <c r="BB112" s="35">
        <v>179</v>
      </c>
      <c r="BC112" s="45">
        <v>42688.239016203705</v>
      </c>
    </row>
    <row r="113" spans="7:55" x14ac:dyDescent="0.2">
      <c r="G113" s="33">
        <v>300.00008417241401</v>
      </c>
      <c r="H113" s="35">
        <v>150</v>
      </c>
      <c r="I113" s="34">
        <v>24.373678517241402</v>
      </c>
      <c r="J113" s="36">
        <v>22.464411172413801</v>
      </c>
      <c r="K113" s="36">
        <v>2.6937069655172401</v>
      </c>
      <c r="L113" s="48">
        <f t="shared" si="12"/>
        <v>2.363431758620699</v>
      </c>
      <c r="M113" s="48">
        <v>30.141598379310299</v>
      </c>
      <c r="N113" s="36">
        <f>M146</f>
        <v>45.059552379310297</v>
      </c>
      <c r="P113" s="39">
        <f>K146</f>
        <v>2.4904303103448302</v>
      </c>
      <c r="Q113" s="40">
        <f>K145</f>
        <v>2.8239579310344798</v>
      </c>
      <c r="R113" s="44">
        <f>K144</f>
        <v>3.37006344827586</v>
      </c>
      <c r="S113" s="47">
        <f>K143</f>
        <v>4.22193210344828</v>
      </c>
      <c r="T113" s="43">
        <f>K142</f>
        <v>4.8938186206896601</v>
      </c>
      <c r="V113" s="39">
        <f>L146</f>
        <v>2.3290538965516987</v>
      </c>
      <c r="W113" s="40">
        <f>L145</f>
        <v>2.7819408965516992</v>
      </c>
      <c r="X113" s="44">
        <f>L144</f>
        <v>2.8694408620689984</v>
      </c>
      <c r="Y113" s="42">
        <f>L143</f>
        <v>3.6859379655173008</v>
      </c>
      <c r="Z113" s="43">
        <f>L142</f>
        <v>4.2588552758620999</v>
      </c>
      <c r="AA113" s="34">
        <v>-0.16648331034482799</v>
      </c>
      <c r="AB113" s="34">
        <v>17.2490461034483</v>
      </c>
      <c r="AC113" s="34">
        <v>1.3392806551724099</v>
      </c>
      <c r="AD113" s="34">
        <v>25.384954862069002</v>
      </c>
      <c r="AE113" s="34">
        <v>5.7439985172413799</v>
      </c>
      <c r="AF113" s="34">
        <v>25.2548977931034</v>
      </c>
      <c r="AG113" s="34">
        <v>25.3892480689655</v>
      </c>
      <c r="AH113" s="34">
        <v>0.49498510344827601</v>
      </c>
      <c r="AI113" s="34">
        <v>25.2232156551724</v>
      </c>
      <c r="AJ113" s="34">
        <v>25.225033344827601</v>
      </c>
      <c r="AK113" s="34">
        <v>0.29944220689655199</v>
      </c>
      <c r="AL113" s="34">
        <v>25.232586241379298</v>
      </c>
      <c r="AM113" s="34">
        <v>26.081117379310299</v>
      </c>
      <c r="AN113" s="34">
        <v>278.78352313793101</v>
      </c>
      <c r="AO113" s="34">
        <v>278.87328479310298</v>
      </c>
      <c r="AP113" s="34">
        <v>25.691114068965501</v>
      </c>
      <c r="AQ113" s="34">
        <v>25.646609758620698</v>
      </c>
      <c r="AR113" s="34">
        <v>6.9771379015609203E-2</v>
      </c>
      <c r="AS113" s="34">
        <v>1.01606274270749E-2</v>
      </c>
      <c r="AT113" s="34">
        <v>1.3661407911748399E-2</v>
      </c>
      <c r="AU113" s="34">
        <v>5.5941164911146798E-3</v>
      </c>
      <c r="AV113" s="34">
        <v>6.9899589682982403E-3</v>
      </c>
      <c r="AW113" s="34">
        <v>2.1468761757010599E-2</v>
      </c>
      <c r="AX113" s="34">
        <v>0.55312998601644603</v>
      </c>
      <c r="AY113" s="34">
        <v>2.8594752192903E-2</v>
      </c>
      <c r="AZ113" s="34">
        <v>8.6943348085305594</v>
      </c>
      <c r="BA113" s="35">
        <v>113</v>
      </c>
      <c r="BB113" s="35">
        <v>179</v>
      </c>
      <c r="BC113" s="45">
        <v>42688.25984953704</v>
      </c>
    </row>
    <row r="114" spans="7:55" x14ac:dyDescent="0.2">
      <c r="G114" s="33">
        <v>299.999901103448</v>
      </c>
      <c r="H114" s="35">
        <v>300</v>
      </c>
      <c r="I114" s="34">
        <v>23.899293931034499</v>
      </c>
      <c r="J114" s="36">
        <v>22.777741724137901</v>
      </c>
      <c r="K114" s="36">
        <v>2.1811269310344801</v>
      </c>
      <c r="L114" s="44">
        <f t="shared" si="12"/>
        <v>2.0501012068965991</v>
      </c>
      <c r="M114" s="44">
        <v>30.160754724137899</v>
      </c>
      <c r="N114" s="36">
        <f>M147</f>
        <v>50.090005482758599</v>
      </c>
      <c r="P114" s="39">
        <f>K147</f>
        <v>2.7791772068965499</v>
      </c>
      <c r="Q114" s="40">
        <f>K148</f>
        <v>3.14359193103448</v>
      </c>
      <c r="R114" s="41">
        <f>K149</f>
        <v>3.76715510344828</v>
      </c>
      <c r="S114" s="42">
        <f>K150</f>
        <v>4.7060954827586201</v>
      </c>
      <c r="T114" s="43">
        <f>K151</f>
        <v>5.4084913103448304</v>
      </c>
      <c r="V114" s="39">
        <f>L147</f>
        <v>2.6364084137930988</v>
      </c>
      <c r="W114" s="40">
        <f>L148</f>
        <v>3.1029562413792995</v>
      </c>
      <c r="X114" s="44">
        <f>L149</f>
        <v>3.1767708620689987</v>
      </c>
      <c r="Y114" s="42">
        <f>L150</f>
        <v>4.1281455172413999</v>
      </c>
      <c r="Z114" s="43">
        <f>L151</f>
        <v>4.7536887931034997</v>
      </c>
      <c r="AA114" s="34">
        <v>-0.71190806896551695</v>
      </c>
      <c r="AB114" s="34">
        <v>18.860480172413801</v>
      </c>
      <c r="AC114" s="34">
        <v>4.3194000000000503E-2</v>
      </c>
      <c r="AD114" s="34">
        <v>25.411753586206899</v>
      </c>
      <c r="AE114" s="34">
        <v>5.8066915862068997</v>
      </c>
      <c r="AF114" s="34">
        <v>25.256932517241399</v>
      </c>
      <c r="AG114" s="34">
        <v>25.3878209655172</v>
      </c>
      <c r="AH114" s="34">
        <v>0.49477220689655199</v>
      </c>
      <c r="AI114" s="34">
        <v>25.2260425172414</v>
      </c>
      <c r="AJ114" s="34">
        <v>25.212732793103498</v>
      </c>
      <c r="AK114" s="34">
        <v>0.29949686206896597</v>
      </c>
      <c r="AL114" s="34">
        <v>25.236248862069001</v>
      </c>
      <c r="AM114" s="34">
        <v>26.161464517241399</v>
      </c>
      <c r="AN114" s="34">
        <v>278.79809993103402</v>
      </c>
      <c r="AO114" s="34">
        <v>278.885012931034</v>
      </c>
      <c r="AP114" s="34">
        <v>25.690516689655201</v>
      </c>
      <c r="AQ114" s="34">
        <v>25.6451960689655</v>
      </c>
      <c r="AR114" s="34">
        <v>4.6400366669782998E-2</v>
      </c>
      <c r="AS114" s="34">
        <v>8.8501483706634396E-3</v>
      </c>
      <c r="AT114" s="34">
        <v>1.6366154840473799E-2</v>
      </c>
      <c r="AU114" s="34">
        <v>6.6629435874414203E-3</v>
      </c>
      <c r="AV114" s="34">
        <v>6.6749397493960499E-3</v>
      </c>
      <c r="AW114" s="34">
        <v>9.4676374570144706E-3</v>
      </c>
      <c r="AX114" s="34">
        <v>0.61629920961232998</v>
      </c>
      <c r="AY114" s="34">
        <v>2.7114320827572602E-2</v>
      </c>
      <c r="AZ114" s="34">
        <v>6.4665815632896502</v>
      </c>
      <c r="BA114" s="35">
        <v>114</v>
      </c>
      <c r="BB114" s="35">
        <v>179</v>
      </c>
      <c r="BC114" s="45">
        <v>42688.280694444446</v>
      </c>
    </row>
    <row r="115" spans="7:55" x14ac:dyDescent="0.2">
      <c r="G115" s="33">
        <v>299.99940224137902</v>
      </c>
      <c r="H115" s="35">
        <v>500</v>
      </c>
      <c r="I115" s="34">
        <v>23.740006103448302</v>
      </c>
      <c r="J115" s="36">
        <v>23.034494793103399</v>
      </c>
      <c r="K115" s="36">
        <v>1.82935427586207</v>
      </c>
      <c r="L115" s="40">
        <f t="shared" si="12"/>
        <v>1.7933481379311011</v>
      </c>
      <c r="M115" s="40">
        <v>30.175370586206899</v>
      </c>
      <c r="N115" s="36">
        <f>M156</f>
        <v>50.289328655172397</v>
      </c>
      <c r="P115" s="39">
        <f>K156</f>
        <v>2.7950717241379301</v>
      </c>
      <c r="Q115" s="40">
        <f>K155</f>
        <v>3.1485480689655199</v>
      </c>
      <c r="R115" s="44">
        <f>K154</f>
        <v>3.7654308275862101</v>
      </c>
      <c r="S115" s="42">
        <f>K153</f>
        <v>4.7101806896551697</v>
      </c>
      <c r="T115" s="43">
        <f>K152</f>
        <v>5.3977082758620698</v>
      </c>
      <c r="V115" s="39">
        <f>L156</f>
        <v>2.6322880689655008</v>
      </c>
      <c r="W115" s="40">
        <f>L155</f>
        <v>3.0942556896551991</v>
      </c>
      <c r="X115" s="44">
        <f>L154</f>
        <v>3.1757943103447985</v>
      </c>
      <c r="Y115" s="42">
        <f>L153</f>
        <v>4.1287828620689986</v>
      </c>
      <c r="Z115" s="43">
        <f>L152</f>
        <v>4.749694655172398</v>
      </c>
      <c r="AA115" s="34">
        <v>-0.62596741379310294</v>
      </c>
      <c r="AB115" s="34">
        <v>19.5372750344828</v>
      </c>
      <c r="AC115" s="34">
        <v>-0.105526068965517</v>
      </c>
      <c r="AD115" s="34">
        <v>25.430463655172399</v>
      </c>
      <c r="AE115" s="34">
        <v>5.7518667586206904</v>
      </c>
      <c r="AF115" s="34">
        <v>25.2591682068966</v>
      </c>
      <c r="AG115" s="34">
        <v>25.389796206896602</v>
      </c>
      <c r="AH115" s="34">
        <v>0.51151996551724099</v>
      </c>
      <c r="AI115" s="34">
        <v>25.220323586206899</v>
      </c>
      <c r="AJ115" s="34">
        <v>25.2102314137931</v>
      </c>
      <c r="AK115" s="34">
        <v>0.299898620689655</v>
      </c>
      <c r="AL115" s="34">
        <v>25.232418034482802</v>
      </c>
      <c r="AM115" s="34">
        <v>26.189513620689699</v>
      </c>
      <c r="AN115" s="34">
        <v>278.822585482759</v>
      </c>
      <c r="AO115" s="34">
        <v>278.91096762068997</v>
      </c>
      <c r="AP115" s="34">
        <v>25.6872512413793</v>
      </c>
      <c r="AQ115" s="34">
        <v>25.641863517241401</v>
      </c>
      <c r="AR115" s="34">
        <v>6.7594011441206706E-2</v>
      </c>
      <c r="AS115" s="34">
        <v>7.5847004641704701E-3</v>
      </c>
      <c r="AT115" s="34">
        <v>1.4000295553331901E-2</v>
      </c>
      <c r="AU115" s="34">
        <v>7.3357510711900397E-3</v>
      </c>
      <c r="AV115" s="34">
        <v>6.0346134467429303E-3</v>
      </c>
      <c r="AW115" s="34">
        <v>5.85149312977566E-3</v>
      </c>
      <c r="AX115" s="34">
        <v>0.60067117434779105</v>
      </c>
      <c r="AY115" s="34">
        <v>2.07445133643262E-2</v>
      </c>
      <c r="AZ115" s="34">
        <v>6.1901352844702098</v>
      </c>
      <c r="BA115" s="35">
        <v>115</v>
      </c>
      <c r="BB115" s="35">
        <v>179</v>
      </c>
      <c r="BC115" s="45">
        <v>42688.301527777781</v>
      </c>
    </row>
    <row r="116" spans="7:55" x14ac:dyDescent="0.2">
      <c r="G116" s="33">
        <v>300.000619793103</v>
      </c>
      <c r="H116" s="35">
        <v>1000</v>
      </c>
      <c r="I116" s="34">
        <v>17.193930620689699</v>
      </c>
      <c r="J116" s="36">
        <v>23.268984448275901</v>
      </c>
      <c r="K116" s="36">
        <v>1.6304485172413801</v>
      </c>
      <c r="L116" s="39">
        <f>$J$106-J116</f>
        <v>1.5588584827585983</v>
      </c>
      <c r="M116" s="39">
        <v>30.186867586206901</v>
      </c>
      <c r="P116" s="34">
        <v>12</v>
      </c>
      <c r="Q116" s="34">
        <v>9</v>
      </c>
      <c r="R116" s="34">
        <v>9</v>
      </c>
      <c r="S116" s="34">
        <v>12</v>
      </c>
      <c r="T116" s="36">
        <v>12</v>
      </c>
      <c r="V116" s="36">
        <f>P116*P122+V122</f>
        <v>11.568446447783579</v>
      </c>
      <c r="W116" s="36">
        <f>Q116*Q122+W122</f>
        <v>8.9186397594745337</v>
      </c>
      <c r="X116" s="36">
        <f>R116*R122+X122</f>
        <v>6.9339666447295372</v>
      </c>
      <c r="Y116" s="36">
        <f>S116*S122+Y122</f>
        <v>10.518233091393151</v>
      </c>
      <c r="Z116" s="36">
        <f>T116*T122+Z122</f>
        <v>10.617825688686558</v>
      </c>
      <c r="AA116" s="34">
        <v>-0.77487779310344795</v>
      </c>
      <c r="AB116" s="34">
        <v>19.678018931034501</v>
      </c>
      <c r="AC116" s="34">
        <v>0.41162189655172399</v>
      </c>
      <c r="AD116" s="34">
        <v>25.462641620689698</v>
      </c>
      <c r="AE116" s="34">
        <v>5.8188536896551701</v>
      </c>
      <c r="AF116" s="34">
        <v>25.262071103448299</v>
      </c>
      <c r="AG116" s="34">
        <v>25.393855034482801</v>
      </c>
      <c r="AH116" s="34">
        <v>0.53302510344827603</v>
      </c>
      <c r="AI116" s="34">
        <v>25.2255487586207</v>
      </c>
      <c r="AJ116" s="34">
        <v>25.212032896551701</v>
      </c>
      <c r="AK116" s="34">
        <v>0.29998441379310298</v>
      </c>
      <c r="AL116" s="34">
        <v>25.238109931034501</v>
      </c>
      <c r="AM116" s="34">
        <v>26.201459724137901</v>
      </c>
      <c r="AN116" s="34">
        <v>278.89221506896502</v>
      </c>
      <c r="AO116" s="34">
        <v>278.97607837931002</v>
      </c>
      <c r="AP116" s="34">
        <v>25.694538413793101</v>
      </c>
      <c r="AQ116" s="34">
        <v>25.649494758620701</v>
      </c>
      <c r="AR116" s="34">
        <v>7.5789997189687805E-2</v>
      </c>
      <c r="AS116" s="34">
        <v>1.17519892322099E-2</v>
      </c>
      <c r="AT116" s="34">
        <v>0.277374418669395</v>
      </c>
      <c r="AU116" s="34">
        <v>6.6440632872967103E-3</v>
      </c>
      <c r="AV116" s="34">
        <v>8.2447235997671498E-3</v>
      </c>
      <c r="AW116" s="34">
        <v>1.2105444912505699E-2</v>
      </c>
      <c r="AX116" s="34">
        <v>0.63803154570079001</v>
      </c>
      <c r="AY116" s="34">
        <v>2.5756455697754199E-2</v>
      </c>
      <c r="AZ116" s="34">
        <v>19.7150179573954</v>
      </c>
      <c r="BA116" s="35">
        <v>116</v>
      </c>
      <c r="BB116" s="35">
        <v>179</v>
      </c>
      <c r="BC116" s="45">
        <v>42688.32236111111</v>
      </c>
    </row>
    <row r="117" spans="7:55" x14ac:dyDescent="0.2">
      <c r="G117" s="33">
        <v>299.99971258620701</v>
      </c>
      <c r="H117" s="35">
        <v>1000</v>
      </c>
      <c r="I117" s="34">
        <v>20.0341966896552</v>
      </c>
      <c r="J117" s="36">
        <v>23.025457448275901</v>
      </c>
      <c r="K117" s="36">
        <v>1.9416083103448301</v>
      </c>
      <c r="L117" s="39">
        <f t="shared" si="12"/>
        <v>1.8023854827585986</v>
      </c>
      <c r="M117" s="39">
        <v>35.226576137930998</v>
      </c>
      <c r="P117" s="34">
        <v>0</v>
      </c>
      <c r="Q117" s="34">
        <v>0</v>
      </c>
      <c r="R117" s="34">
        <v>0</v>
      </c>
      <c r="S117" s="34">
        <v>0</v>
      </c>
      <c r="T117" s="36">
        <v>0</v>
      </c>
      <c r="V117" s="36">
        <f>P117*P122+V122</f>
        <v>6.2599085343056693E-2</v>
      </c>
      <c r="W117" s="36">
        <f>Q117*Q122+W122</f>
        <v>-1.9784980390646467E-2</v>
      </c>
      <c r="X117" s="36">
        <f>R117*R122+X122</f>
        <v>0.26897297671831355</v>
      </c>
      <c r="Y117" s="36">
        <f>S117*S122+Y122</f>
        <v>-2.4177794179040202E-2</v>
      </c>
      <c r="Z117" s="36">
        <f>T117*T122+Z122</f>
        <v>-7.615076659026121E-2</v>
      </c>
      <c r="AA117" s="34">
        <v>-0.41645579310344799</v>
      </c>
      <c r="AB117" s="34">
        <v>23.190367931034501</v>
      </c>
      <c r="AC117" s="34">
        <v>-1.3560257931034501</v>
      </c>
      <c r="AD117" s="34">
        <v>25.514946999999999</v>
      </c>
      <c r="AE117" s="34">
        <v>5.7455258620689698</v>
      </c>
      <c r="AF117" s="34">
        <v>25.268055862069001</v>
      </c>
      <c r="AG117" s="34">
        <v>25.3952331724138</v>
      </c>
      <c r="AH117" s="34">
        <v>0.54081372413793105</v>
      </c>
      <c r="AI117" s="34">
        <v>25.2283703103448</v>
      </c>
      <c r="AJ117" s="34">
        <v>25.224545068965501</v>
      </c>
      <c r="AK117" s="34">
        <v>0.29930468965517198</v>
      </c>
      <c r="AL117" s="34">
        <v>25.244111</v>
      </c>
      <c r="AM117" s="34">
        <v>26.3783363103448</v>
      </c>
      <c r="AN117" s="34">
        <v>278.87865362068999</v>
      </c>
      <c r="AO117" s="34">
        <v>278.973788551724</v>
      </c>
      <c r="AP117" s="34">
        <v>25.6974672413793</v>
      </c>
      <c r="AQ117" s="34">
        <v>25.660205517241401</v>
      </c>
      <c r="AR117" s="34">
        <v>6.1801112431648299E-2</v>
      </c>
      <c r="AS117" s="34">
        <v>9.1324353719958399E-3</v>
      </c>
      <c r="AT117" s="34">
        <v>2.3453888951068001E-2</v>
      </c>
      <c r="AU117" s="34">
        <v>7.9767553365331194E-3</v>
      </c>
      <c r="AV117" s="34">
        <v>7.2168870197553501E-3</v>
      </c>
      <c r="AW117" s="34">
        <v>1.36839801700502E-2</v>
      </c>
      <c r="AX117" s="34">
        <v>0.60725011520476102</v>
      </c>
      <c r="AY117" s="34">
        <v>2.6986090148348699E-2</v>
      </c>
      <c r="AZ117" s="34">
        <v>7.0022712528464197</v>
      </c>
      <c r="BA117" s="35">
        <v>117</v>
      </c>
      <c r="BB117" s="35">
        <v>179</v>
      </c>
      <c r="BC117" s="45">
        <v>42688.343206018515</v>
      </c>
    </row>
    <row r="118" spans="7:55" x14ac:dyDescent="0.2">
      <c r="G118" s="33">
        <v>300.00071979310297</v>
      </c>
      <c r="H118" s="35">
        <v>500</v>
      </c>
      <c r="I118" s="34">
        <v>27.918854275862099</v>
      </c>
      <c r="J118" s="36">
        <v>22.708699206896501</v>
      </c>
      <c r="K118" s="36">
        <v>2.1590861724137902</v>
      </c>
      <c r="L118" s="40">
        <f t="shared" si="12"/>
        <v>2.1191437241379987</v>
      </c>
      <c r="M118" s="40">
        <v>35.250212172413796</v>
      </c>
      <c r="AA118" s="34">
        <v>-0.39168127586206902</v>
      </c>
      <c r="AB118" s="34">
        <v>23.190994172413799</v>
      </c>
      <c r="AC118" s="34">
        <v>-0.360690758620689</v>
      </c>
      <c r="AD118" s="34">
        <v>25.572511931034501</v>
      </c>
      <c r="AE118" s="34">
        <v>5.7934937586206896</v>
      </c>
      <c r="AF118" s="34">
        <v>25.2677302758621</v>
      </c>
      <c r="AG118" s="34">
        <v>25.3982014137931</v>
      </c>
      <c r="AH118" s="34">
        <v>0.51597237931034501</v>
      </c>
      <c r="AI118" s="34">
        <v>25.2313870689655</v>
      </c>
      <c r="AJ118" s="34">
        <v>25.2278873793103</v>
      </c>
      <c r="AK118" s="34">
        <v>0.300005034482759</v>
      </c>
      <c r="AL118" s="34">
        <v>25.2475022758621</v>
      </c>
      <c r="AM118" s="34">
        <v>26.379324241379301</v>
      </c>
      <c r="AN118" s="34">
        <v>278.81304296551701</v>
      </c>
      <c r="AO118" s="34">
        <v>278.90636886206897</v>
      </c>
      <c r="AP118" s="34">
        <v>25.707356344827598</v>
      </c>
      <c r="AQ118" s="34">
        <v>25.666131310344799</v>
      </c>
      <c r="AR118" s="34">
        <v>3.7323250568829701E-2</v>
      </c>
      <c r="AS118" s="34">
        <v>6.9073196578580496E-3</v>
      </c>
      <c r="AT118" s="34">
        <v>1.8914045494208501E-2</v>
      </c>
      <c r="AU118" s="34">
        <v>8.1707140994305098E-3</v>
      </c>
      <c r="AV118" s="34">
        <v>8.6836213595555007E-3</v>
      </c>
      <c r="AW118" s="34">
        <v>1.3036618225382501E-2</v>
      </c>
      <c r="AX118" s="34">
        <v>0.60489825044413204</v>
      </c>
      <c r="AY118" s="34">
        <v>2.4060615537409201E-2</v>
      </c>
      <c r="AZ118" s="34">
        <v>27.8331249356408</v>
      </c>
      <c r="BA118" s="35">
        <v>118</v>
      </c>
      <c r="BB118" s="35">
        <v>179</v>
      </c>
      <c r="BC118" s="45">
        <v>42688.364039351851</v>
      </c>
    </row>
    <row r="119" spans="7:55" x14ac:dyDescent="0.2">
      <c r="G119" s="33">
        <v>300.00148803448297</v>
      </c>
      <c r="H119" s="35">
        <v>300</v>
      </c>
      <c r="I119" s="34">
        <v>12.0112662413793</v>
      </c>
      <c r="J119" s="36">
        <v>22.650819310344801</v>
      </c>
      <c r="K119" s="36">
        <v>2.5655988275862098</v>
      </c>
      <c r="L119" s="44">
        <f t="shared" si="12"/>
        <v>2.1770236206896989</v>
      </c>
      <c r="M119" s="44">
        <v>35.234151620689701</v>
      </c>
      <c r="AA119" s="34">
        <v>3.9576862068965497E-2</v>
      </c>
      <c r="AB119" s="34">
        <v>21.8344235517241</v>
      </c>
      <c r="AC119" s="34">
        <v>-0.33509355172413802</v>
      </c>
      <c r="AD119" s="34">
        <v>25.636744551724099</v>
      </c>
      <c r="AE119" s="34">
        <v>5.7299059999999997</v>
      </c>
      <c r="AF119" s="34">
        <v>25.2662490689655</v>
      </c>
      <c r="AG119" s="34">
        <v>25.396242448275899</v>
      </c>
      <c r="AH119" s="34">
        <v>0.49502548275862102</v>
      </c>
      <c r="AI119" s="34">
        <v>25.2295856551724</v>
      </c>
      <c r="AJ119" s="34">
        <v>25.238256448275902</v>
      </c>
      <c r="AK119" s="34">
        <v>0.29989341379310402</v>
      </c>
      <c r="AL119" s="34">
        <v>25.246460517241399</v>
      </c>
      <c r="AM119" s="34">
        <v>26.3141313793103</v>
      </c>
      <c r="AN119" s="34">
        <v>278.87345848275902</v>
      </c>
      <c r="AO119" s="34">
        <v>278.96487748275899</v>
      </c>
      <c r="AP119" s="34">
        <v>25.707164551724102</v>
      </c>
      <c r="AQ119" s="34">
        <v>25.663792137931001</v>
      </c>
      <c r="AR119" s="34">
        <v>7.3976429535679095E-2</v>
      </c>
      <c r="AS119" s="34">
        <v>7.7191319022805001E-3</v>
      </c>
      <c r="AT119" s="34">
        <v>1.80726750531983E-2</v>
      </c>
      <c r="AU119" s="34">
        <v>6.8568250204642696E-3</v>
      </c>
      <c r="AV119" s="34">
        <v>6.2076763917707301E-3</v>
      </c>
      <c r="AW119" s="34">
        <v>4.0240413236551302E-2</v>
      </c>
      <c r="AX119" s="34">
        <v>0.64589418320846204</v>
      </c>
      <c r="AY119" s="34">
        <v>2.0429912183482401E-2</v>
      </c>
      <c r="AZ119" s="34">
        <v>11.6287578248269</v>
      </c>
      <c r="BA119" s="35">
        <v>119</v>
      </c>
      <c r="BB119" s="35">
        <v>179</v>
      </c>
      <c r="BC119" s="45">
        <v>42688.384884259256</v>
      </c>
    </row>
    <row r="120" spans="7:55" x14ac:dyDescent="0.2">
      <c r="G120" s="33">
        <v>300.00019041379301</v>
      </c>
      <c r="H120" s="35">
        <v>150</v>
      </c>
      <c r="I120" s="34">
        <v>28.741091448275899</v>
      </c>
      <c r="J120" s="36">
        <v>22.031155103448299</v>
      </c>
      <c r="K120" s="36">
        <v>3.2080527931034499</v>
      </c>
      <c r="L120" s="48">
        <f t="shared" si="12"/>
        <v>2.7966878275862008</v>
      </c>
      <c r="M120" s="48">
        <v>35.252145137931002</v>
      </c>
      <c r="P120" s="36"/>
      <c r="Q120" s="36"/>
      <c r="S120" s="36"/>
      <c r="V120" s="36"/>
      <c r="X120" s="36"/>
      <c r="AA120" s="34">
        <v>0.35371413793103501</v>
      </c>
      <c r="AB120" s="34">
        <v>20.803778482758599</v>
      </c>
      <c r="AC120" s="34">
        <v>2.28106272413793</v>
      </c>
      <c r="AD120" s="34">
        <v>25.685924068965502</v>
      </c>
      <c r="AE120" s="34">
        <v>5.7381690344827598</v>
      </c>
      <c r="AF120" s="34">
        <v>25.261756344827599</v>
      </c>
      <c r="AG120" s="34">
        <v>25.398760310344802</v>
      </c>
      <c r="AH120" s="34">
        <v>0.49471762068965502</v>
      </c>
      <c r="AI120" s="34">
        <v>25.232222758620701</v>
      </c>
      <c r="AJ120" s="34">
        <v>25.2500578275862</v>
      </c>
      <c r="AK120" s="34">
        <v>0.30005103448275899</v>
      </c>
      <c r="AL120" s="34">
        <v>25.2505787931035</v>
      </c>
      <c r="AM120" s="34">
        <v>26.267703206896499</v>
      </c>
      <c r="AN120" s="34">
        <v>278.77014696551697</v>
      </c>
      <c r="AO120" s="34">
        <v>278.863367586207</v>
      </c>
      <c r="AP120" s="34">
        <v>25.707234413793099</v>
      </c>
      <c r="AQ120" s="34">
        <v>25.664026689655199</v>
      </c>
      <c r="AR120" s="34">
        <v>7.5756848082249195E-2</v>
      </c>
      <c r="AS120" s="34">
        <v>7.9183914395095905E-3</v>
      </c>
      <c r="AT120" s="34">
        <v>1.5648876368265102E-2</v>
      </c>
      <c r="AU120" s="34">
        <v>8.1824227885361304E-3</v>
      </c>
      <c r="AV120" s="34">
        <v>6.5536803632176904E-3</v>
      </c>
      <c r="AW120" s="34">
        <v>3.2195033991553199E-2</v>
      </c>
      <c r="AX120" s="34">
        <v>3.0572176226068501</v>
      </c>
      <c r="AY120" s="34">
        <v>3.4761368488570303E-2</v>
      </c>
      <c r="AZ120" s="34">
        <v>9.8616762699018494</v>
      </c>
      <c r="BA120" s="35">
        <v>120</v>
      </c>
      <c r="BB120" s="35">
        <v>179</v>
      </c>
      <c r="BC120" s="45">
        <v>42688.405717592592</v>
      </c>
    </row>
    <row r="121" spans="7:55" x14ac:dyDescent="0.2">
      <c r="G121" s="33">
        <v>299.99954013793098</v>
      </c>
      <c r="H121" s="35">
        <v>100</v>
      </c>
      <c r="I121" s="34">
        <v>51.335765034482797</v>
      </c>
      <c r="J121" s="36">
        <v>21.626308517241402</v>
      </c>
      <c r="K121" s="36">
        <v>3.6771930344827601</v>
      </c>
      <c r="L121" s="43">
        <f t="shared" si="12"/>
        <v>3.2015344137930981</v>
      </c>
      <c r="M121" s="43">
        <v>35.260890827586202</v>
      </c>
      <c r="P121" s="34">
        <v>6</v>
      </c>
      <c r="Q121" s="34">
        <v>6</v>
      </c>
      <c r="R121" s="34">
        <v>6</v>
      </c>
      <c r="S121" s="34">
        <v>6</v>
      </c>
      <c r="T121" s="34">
        <v>6</v>
      </c>
      <c r="V121" s="34">
        <f>P121*P122+V122</f>
        <v>5.8155227665633182</v>
      </c>
      <c r="W121" s="34">
        <f>Q121*Q122+W122</f>
        <v>5.9391648461861406</v>
      </c>
      <c r="X121" s="34">
        <f>R121*R122+X122</f>
        <v>4.7123020887257958</v>
      </c>
      <c r="Y121" s="34">
        <f>S121*S122+Y122</f>
        <v>5.2470276486070553</v>
      </c>
      <c r="Z121" s="34">
        <f>T121*T122+Z122</f>
        <v>5.2708374610481492</v>
      </c>
      <c r="AA121" s="34">
        <v>0.67933155172413795</v>
      </c>
      <c r="AB121" s="34">
        <v>19.686297551724099</v>
      </c>
      <c r="AC121" s="34">
        <v>-0.60844620689655204</v>
      </c>
      <c r="AD121" s="34">
        <v>25.721090206896601</v>
      </c>
      <c r="AE121" s="34">
        <v>5.7712997931034504</v>
      </c>
      <c r="AF121" s="34">
        <v>25.272868793103498</v>
      </c>
      <c r="AG121" s="34">
        <v>25.4026617241379</v>
      </c>
      <c r="AH121" s="34">
        <v>0.49454879310344801</v>
      </c>
      <c r="AI121" s="34">
        <v>25.2355813793103</v>
      </c>
      <c r="AJ121" s="34">
        <v>25.262575758620699</v>
      </c>
      <c r="AK121" s="34">
        <v>0.30001868965517198</v>
      </c>
      <c r="AL121" s="34">
        <v>25.2504159310345</v>
      </c>
      <c r="AM121" s="34">
        <v>26.2143445517241</v>
      </c>
      <c r="AN121" s="34">
        <v>278.66403837931</v>
      </c>
      <c r="AO121" s="34">
        <v>278.75500068965499</v>
      </c>
      <c r="AP121" s="34">
        <v>25.709482482758599</v>
      </c>
      <c r="AQ121" s="34">
        <v>25.669450551724101</v>
      </c>
      <c r="AR121" s="34">
        <v>3.3596569060877997E-2</v>
      </c>
      <c r="AS121" s="34">
        <v>7.4216246153497503E-3</v>
      </c>
      <c r="AT121" s="34">
        <v>1.0168038407264801E-2</v>
      </c>
      <c r="AU121" s="34">
        <v>6.9826017271198398E-3</v>
      </c>
      <c r="AV121" s="34">
        <v>7.2538168613538404E-3</v>
      </c>
      <c r="AW121" s="34">
        <v>2.2126179672241699E-2</v>
      </c>
      <c r="AX121" s="34">
        <v>1.02146284415247</v>
      </c>
      <c r="AY121" s="34">
        <v>3.09501973115936E-2</v>
      </c>
      <c r="AZ121" s="34">
        <v>7.5564737997037303</v>
      </c>
      <c r="BA121" s="35">
        <v>121</v>
      </c>
      <c r="BB121" s="35">
        <v>179</v>
      </c>
      <c r="BC121" s="45">
        <v>42688.426562499997</v>
      </c>
    </row>
    <row r="122" spans="7:55" x14ac:dyDescent="0.2">
      <c r="G122" s="33">
        <v>299.99914865517201</v>
      </c>
      <c r="H122" s="35">
        <v>100</v>
      </c>
      <c r="I122" s="34">
        <v>51.358493517241399</v>
      </c>
      <c r="J122" s="36">
        <v>21.638127586206899</v>
      </c>
      <c r="K122" s="36">
        <v>3.6819376551724199</v>
      </c>
      <c r="L122" s="43">
        <f t="shared" si="12"/>
        <v>3.1897153448276008</v>
      </c>
      <c r="M122" s="43">
        <v>35.272573689655196</v>
      </c>
      <c r="P122" s="49">
        <f>INDEX(LINEST(V106:V115,P106:P115^{1}),1)</f>
        <v>0.95882061353671033</v>
      </c>
      <c r="Q122" s="49">
        <f>INDEX(LINEST(W106:W115,Q106:Q115^{1}),1)</f>
        <v>0.99315830442946451</v>
      </c>
      <c r="R122" s="49">
        <f>INDEX(LINEST(X106:X115,R106:R115^{1}),1)</f>
        <v>0.74055485200124715</v>
      </c>
      <c r="S122" s="49">
        <f>INDEX(LINEST(Y106:Y115,S106:S115^{1}),1)</f>
        <v>0.87853424046434936</v>
      </c>
      <c r="T122" s="50">
        <f>INDEX(LINEST(Z106:Z115,T106:T115^{1}),1)</f>
        <v>0.89116470460640163</v>
      </c>
      <c r="U122" s="52"/>
      <c r="V122" s="49">
        <f>INDEX(LINEST(P106:P115,V106:V115^{1}),2)</f>
        <v>6.2599085343056693E-2</v>
      </c>
      <c r="W122" s="49">
        <f>INDEX(LINEST(W106:W115,Q106:Q115^{1}),2)</f>
        <v>-1.9784980390646467E-2</v>
      </c>
      <c r="X122" s="49">
        <f>INDEX(LINEST(X107:X115,R107:R115^{1}),2)</f>
        <v>0.26897297671831355</v>
      </c>
      <c r="Y122" s="49">
        <f>INDEX(LINEST(Y107:Y115,S107:S115^{1}),2)</f>
        <v>-2.4177794179040202E-2</v>
      </c>
      <c r="Z122" s="49">
        <f>INDEX(LINEST(Z107:Z115,T107:T115^{1}),2)</f>
        <v>-7.615076659026121E-2</v>
      </c>
      <c r="AA122" s="34">
        <v>0.74221031034482698</v>
      </c>
      <c r="AB122" s="34">
        <v>19.427207172413802</v>
      </c>
      <c r="AC122" s="34">
        <v>-0.69970868965517297</v>
      </c>
      <c r="AD122" s="34">
        <v>25.753041965517198</v>
      </c>
      <c r="AE122" s="34">
        <v>5.7285268965517204</v>
      </c>
      <c r="AF122" s="34">
        <v>25.2707797931035</v>
      </c>
      <c r="AG122" s="34">
        <v>25.400149379310299</v>
      </c>
      <c r="AH122" s="34">
        <v>0.49451037931034503</v>
      </c>
      <c r="AI122" s="34">
        <v>25.2348597931034</v>
      </c>
      <c r="AJ122" s="34">
        <v>25.263487275862101</v>
      </c>
      <c r="AK122" s="34">
        <v>0.29977668965517201</v>
      </c>
      <c r="AL122" s="34">
        <v>25.2517779310345</v>
      </c>
      <c r="AM122" s="34">
        <v>26.203114965517301</v>
      </c>
      <c r="AN122" s="34">
        <v>278.65163444827601</v>
      </c>
      <c r="AO122" s="34">
        <v>278.74180658620702</v>
      </c>
      <c r="AP122" s="34">
        <v>25.7056906551724</v>
      </c>
      <c r="AQ122" s="34">
        <v>25.664824517241399</v>
      </c>
      <c r="AR122" s="34">
        <v>3.7145062576684401E-2</v>
      </c>
      <c r="AS122" s="34">
        <v>7.52771980498659E-3</v>
      </c>
      <c r="AT122" s="34">
        <v>1.1637845822818699E-2</v>
      </c>
      <c r="AU122" s="34">
        <v>6.9633584222119401E-3</v>
      </c>
      <c r="AV122" s="34">
        <v>6.3453616140375204E-3</v>
      </c>
      <c r="AW122" s="34">
        <v>1.0612179598613299E-3</v>
      </c>
      <c r="AX122" s="34">
        <v>0.92144369241503299</v>
      </c>
      <c r="AY122" s="34">
        <v>2.1001118274324299E-2</v>
      </c>
      <c r="AZ122" s="34">
        <v>7.3642819116390097</v>
      </c>
      <c r="BA122" s="35">
        <v>122</v>
      </c>
      <c r="BB122" s="35">
        <v>179</v>
      </c>
      <c r="BC122" s="45">
        <v>42688.447395833333</v>
      </c>
    </row>
    <row r="123" spans="7:55" x14ac:dyDescent="0.2">
      <c r="G123" s="33">
        <v>300.00067244827602</v>
      </c>
      <c r="H123" s="35">
        <v>150</v>
      </c>
      <c r="I123" s="34">
        <v>28.745605068965499</v>
      </c>
      <c r="J123" s="36">
        <v>22.0540114827586</v>
      </c>
      <c r="K123" s="36">
        <v>3.1984678965517199</v>
      </c>
      <c r="L123" s="48">
        <f t="shared" si="12"/>
        <v>2.7738314482758994</v>
      </c>
      <c r="M123" s="48">
        <v>35.2293440344828</v>
      </c>
      <c r="P123" s="51" t="s">
        <v>38</v>
      </c>
      <c r="V123" s="51">
        <f>(V121-$F$15)/P121+1</f>
        <v>1.4808006608395576</v>
      </c>
      <c r="W123" s="51">
        <f>(W121-$F$15)/Q121+1</f>
        <v>1.5014076741100282</v>
      </c>
      <c r="X123" s="51">
        <f>(X121-$F$15)/R121+1</f>
        <v>1.2969305478666373</v>
      </c>
      <c r="Y123" s="51">
        <f>(Y121-$F$15)/S121+1</f>
        <v>1.3860514745135137</v>
      </c>
      <c r="Z123" s="51">
        <f>(Z121-$F$15)/T121+1</f>
        <v>1.3900197765870295</v>
      </c>
      <c r="AA123" s="34">
        <v>0.43193848275862101</v>
      </c>
      <c r="AB123" s="34">
        <v>20.846828931034501</v>
      </c>
      <c r="AC123" s="34">
        <v>0.21291306896551701</v>
      </c>
      <c r="AD123" s="34">
        <v>25.7767215862069</v>
      </c>
      <c r="AE123" s="34">
        <v>5.7109113793103496</v>
      </c>
      <c r="AF123" s="34">
        <v>25.2690597241379</v>
      </c>
      <c r="AG123" s="34">
        <v>25.4011640344828</v>
      </c>
      <c r="AH123" s="34">
        <v>0.49484651724137901</v>
      </c>
      <c r="AI123" s="34">
        <v>25.232391</v>
      </c>
      <c r="AJ123" s="34">
        <v>25.252255379310299</v>
      </c>
      <c r="AK123" s="34">
        <v>0.30012424137930999</v>
      </c>
      <c r="AL123" s="34">
        <v>25.250367206896598</v>
      </c>
      <c r="AM123" s="34">
        <v>26.269190206896599</v>
      </c>
      <c r="AN123" s="34">
        <v>278.75624565517199</v>
      </c>
      <c r="AO123" s="34">
        <v>278.84741737931</v>
      </c>
      <c r="AP123" s="34">
        <v>25.7084660689655</v>
      </c>
      <c r="AQ123" s="34">
        <v>25.668958793103499</v>
      </c>
      <c r="AR123" s="34">
        <v>5.3402007372825702E-2</v>
      </c>
      <c r="AS123" s="34">
        <v>6.73327289890863E-3</v>
      </c>
      <c r="AT123" s="34">
        <v>1.20058068017643E-2</v>
      </c>
      <c r="AU123" s="34">
        <v>5.0893572966036202E-3</v>
      </c>
      <c r="AV123" s="34">
        <v>5.7961259162100697E-3</v>
      </c>
      <c r="AW123" s="34">
        <v>2.25166478749841E-2</v>
      </c>
      <c r="AX123" s="34">
        <v>1.63647256792486</v>
      </c>
      <c r="AY123" s="34">
        <v>2.8511865526467398E-2</v>
      </c>
      <c r="AZ123" s="34">
        <v>11.062208984692999</v>
      </c>
      <c r="BA123" s="35">
        <v>123</v>
      </c>
      <c r="BB123" s="35">
        <v>179</v>
      </c>
      <c r="BC123" s="45">
        <v>42688.468240740738</v>
      </c>
    </row>
    <row r="124" spans="7:55" x14ac:dyDescent="0.2">
      <c r="G124" s="33">
        <v>300.00037151724098</v>
      </c>
      <c r="H124" s="35">
        <v>300</v>
      </c>
      <c r="I124" s="34">
        <v>12.207077551724099</v>
      </c>
      <c r="J124" s="36">
        <v>22.6521921034483</v>
      </c>
      <c r="K124" s="36">
        <v>2.5524149999999999</v>
      </c>
      <c r="L124" s="44">
        <f t="shared" si="12"/>
        <v>2.1756508275861997</v>
      </c>
      <c r="M124" s="44">
        <v>34.9536396206897</v>
      </c>
      <c r="AA124" s="34">
        <v>4.8344827586207203E-3</v>
      </c>
      <c r="AB124" s="34">
        <v>21.895121</v>
      </c>
      <c r="AC124" s="34">
        <v>0.78833148275862097</v>
      </c>
      <c r="AD124" s="34">
        <v>25.795685862069</v>
      </c>
      <c r="AE124" s="34">
        <v>5.7062796896551697</v>
      </c>
      <c r="AF124" s="34">
        <v>25.265011896551702</v>
      </c>
      <c r="AG124" s="34">
        <v>25.397843275862101</v>
      </c>
      <c r="AH124" s="34">
        <v>0.49678065517241399</v>
      </c>
      <c r="AI124" s="34">
        <v>25.234534241379301</v>
      </c>
      <c r="AJ124" s="34">
        <v>25.2418104137931</v>
      </c>
      <c r="AK124" s="34">
        <v>0.300264689655172</v>
      </c>
      <c r="AL124" s="34">
        <v>25.247594517241399</v>
      </c>
      <c r="AM124" s="34">
        <v>26.3162754137931</v>
      </c>
      <c r="AN124" s="34">
        <v>278.87407920689702</v>
      </c>
      <c r="AO124" s="34">
        <v>278.96721465517197</v>
      </c>
      <c r="AP124" s="34">
        <v>25.703954</v>
      </c>
      <c r="AQ124" s="34">
        <v>25.660872586206899</v>
      </c>
      <c r="AR124" s="34">
        <v>5.1205010584314897E-2</v>
      </c>
      <c r="AS124" s="34">
        <v>8.4867923086592596E-3</v>
      </c>
      <c r="AT124" s="34">
        <v>1.7839766158178599E-2</v>
      </c>
      <c r="AU124" s="34">
        <v>6.5390485998675701E-3</v>
      </c>
      <c r="AV124" s="34">
        <v>6.5126457436894599E-3</v>
      </c>
      <c r="AW124" s="34">
        <v>3.4919204660978899E-2</v>
      </c>
      <c r="AX124" s="34">
        <v>11.5251427195414</v>
      </c>
      <c r="AY124" s="34">
        <v>3.5642844898515803E-2</v>
      </c>
      <c r="AZ124" s="34">
        <v>6.4891975305446703</v>
      </c>
      <c r="BA124" s="35">
        <v>124</v>
      </c>
      <c r="BB124" s="35">
        <v>179</v>
      </c>
      <c r="BC124" s="45">
        <v>42688.489074074074</v>
      </c>
    </row>
    <row r="125" spans="7:55" x14ac:dyDescent="0.2">
      <c r="G125" s="33">
        <v>299.997858482759</v>
      </c>
      <c r="H125" s="35">
        <v>500</v>
      </c>
      <c r="I125" s="34">
        <v>28.836597724137899</v>
      </c>
      <c r="J125" s="36">
        <v>22.705550689655201</v>
      </c>
      <c r="K125" s="36">
        <v>2.15064017241379</v>
      </c>
      <c r="L125" s="40">
        <f t="shared" si="12"/>
        <v>2.1222922413792986</v>
      </c>
      <c r="M125" s="40">
        <v>34.6743916551724</v>
      </c>
      <c r="AA125" s="34">
        <v>-0.253593551724138</v>
      </c>
      <c r="AB125" s="34">
        <v>23.332433758620699</v>
      </c>
      <c r="AC125" s="34">
        <v>1.8763375862069001</v>
      </c>
      <c r="AD125" s="34">
        <v>25.808255689655201</v>
      </c>
      <c r="AE125" s="34">
        <v>5.74284837931034</v>
      </c>
      <c r="AF125" s="34">
        <v>25.268240379310299</v>
      </c>
      <c r="AG125" s="34">
        <v>25.403567862069</v>
      </c>
      <c r="AH125" s="34">
        <v>0.51272675862068995</v>
      </c>
      <c r="AI125" s="34">
        <v>25.236530896551699</v>
      </c>
      <c r="AJ125" s="34">
        <v>25.237236275862099</v>
      </c>
      <c r="AK125" s="34">
        <v>0.29985355172413802</v>
      </c>
      <c r="AL125" s="34">
        <v>25.2468511034483</v>
      </c>
      <c r="AM125" s="34">
        <v>26.386554103448301</v>
      </c>
      <c r="AN125" s="34">
        <v>278.81489410344801</v>
      </c>
      <c r="AO125" s="34">
        <v>278.90481044827601</v>
      </c>
      <c r="AP125" s="34">
        <v>25.709725586206901</v>
      </c>
      <c r="AQ125" s="34">
        <v>25.6710852068965</v>
      </c>
      <c r="AR125" s="34">
        <v>6.7834805167509699E-2</v>
      </c>
      <c r="AS125" s="34">
        <v>6.3874829720610201E-3</v>
      </c>
      <c r="AT125" s="34">
        <v>1.84569294491926E-2</v>
      </c>
      <c r="AU125" s="34">
        <v>5.9445685566574804E-3</v>
      </c>
      <c r="AV125" s="34">
        <v>5.3058384745747599E-3</v>
      </c>
      <c r="AW125" s="34">
        <v>3.37260858428758E-2</v>
      </c>
      <c r="AX125" s="34">
        <v>0.62060595126080598</v>
      </c>
      <c r="AY125" s="34">
        <v>2.07340138521632E-2</v>
      </c>
      <c r="AZ125" s="34">
        <v>15.9077266058292</v>
      </c>
      <c r="BA125" s="35">
        <v>125</v>
      </c>
      <c r="BB125" s="35">
        <v>179</v>
      </c>
      <c r="BC125" s="45">
        <v>42688.50990740741</v>
      </c>
    </row>
    <row r="126" spans="7:55" x14ac:dyDescent="0.2">
      <c r="G126" s="33">
        <v>299.99965165517199</v>
      </c>
      <c r="H126" s="35">
        <v>1000</v>
      </c>
      <c r="I126" s="34">
        <v>20.714536034482801</v>
      </c>
      <c r="J126" s="36">
        <v>23.0490312413793</v>
      </c>
      <c r="K126" s="36">
        <v>1.9360516206896601</v>
      </c>
      <c r="L126" s="39">
        <f t="shared" si="12"/>
        <v>1.7788116896551998</v>
      </c>
      <c r="M126" s="39">
        <v>34.638008344827597</v>
      </c>
      <c r="AA126" s="34">
        <v>-0.302925</v>
      </c>
      <c r="AB126" s="34">
        <v>23.412344758620701</v>
      </c>
      <c r="AC126" s="34">
        <v>0.37488324137931001</v>
      </c>
      <c r="AD126" s="34">
        <v>25.8416741724138</v>
      </c>
      <c r="AE126" s="34">
        <v>5.7598893103448301</v>
      </c>
      <c r="AF126" s="34">
        <v>25.268647275862101</v>
      </c>
      <c r="AG126" s="34">
        <v>25.4008277586207</v>
      </c>
      <c r="AH126" s="34">
        <v>0.54277872413793105</v>
      </c>
      <c r="AI126" s="34">
        <v>25.235337241379298</v>
      </c>
      <c r="AJ126" s="34">
        <v>25.235147344827599</v>
      </c>
      <c r="AK126" s="34">
        <v>0.29986368965517202</v>
      </c>
      <c r="AL126" s="34">
        <v>25.248988965517199</v>
      </c>
      <c r="AM126" s="34">
        <v>26.391504241379302</v>
      </c>
      <c r="AN126" s="34">
        <v>278.88011020689697</v>
      </c>
      <c r="AO126" s="34">
        <v>278.96955710344798</v>
      </c>
      <c r="AP126" s="34">
        <v>25.711707620689602</v>
      </c>
      <c r="AQ126" s="34">
        <v>25.670679827586198</v>
      </c>
      <c r="AR126" s="34">
        <v>6.3515721102698194E-2</v>
      </c>
      <c r="AS126" s="34">
        <v>1.11696477555355E-2</v>
      </c>
      <c r="AT126" s="34">
        <v>2.6395356875702599E-2</v>
      </c>
      <c r="AU126" s="34">
        <v>8.0609449027235804E-3</v>
      </c>
      <c r="AV126" s="34">
        <v>7.71257545872003E-3</v>
      </c>
      <c r="AW126" s="34">
        <v>1.29432069022553E-2</v>
      </c>
      <c r="AX126" s="34">
        <v>0.62347951989891504</v>
      </c>
      <c r="AY126" s="34">
        <v>2.3238538579443701E-2</v>
      </c>
      <c r="AZ126" s="34">
        <v>6.6243195781753998</v>
      </c>
      <c r="BA126" s="35">
        <v>126</v>
      </c>
      <c r="BB126" s="35">
        <v>179</v>
      </c>
      <c r="BC126" s="45">
        <v>42688.530752314815</v>
      </c>
    </row>
    <row r="127" spans="7:55" x14ac:dyDescent="0.2">
      <c r="G127" s="33">
        <v>300.00075355172402</v>
      </c>
      <c r="H127" s="35">
        <v>1000</v>
      </c>
      <c r="I127" s="34">
        <v>23.591941310344801</v>
      </c>
      <c r="J127" s="36">
        <v>22.7550261724138</v>
      </c>
      <c r="K127" s="36">
        <v>2.2060082758620698</v>
      </c>
      <c r="L127" s="39">
        <f t="shared" si="12"/>
        <v>2.0728167586207</v>
      </c>
      <c r="M127" s="39">
        <v>39.620035206896603</v>
      </c>
      <c r="AA127" s="34">
        <v>0.15503062068965501</v>
      </c>
      <c r="AB127" s="34">
        <v>26.840044103448299</v>
      </c>
      <c r="AC127" s="34">
        <v>2.2336732068965501</v>
      </c>
      <c r="AD127" s="34">
        <v>25.863923965517198</v>
      </c>
      <c r="AE127" s="34">
        <v>5.7362602758620698</v>
      </c>
      <c r="AF127" s="34">
        <v>25.272217724137899</v>
      </c>
      <c r="AG127" s="34">
        <v>25.409010379310299</v>
      </c>
      <c r="AH127" s="34">
        <v>0.54426799999999997</v>
      </c>
      <c r="AI127" s="34">
        <v>25.235820241379301</v>
      </c>
      <c r="AJ127" s="34">
        <v>25.246851172413798</v>
      </c>
      <c r="AK127" s="34">
        <v>0.30007731034482799</v>
      </c>
      <c r="AL127" s="34">
        <v>25.255961413793099</v>
      </c>
      <c r="AM127" s="34">
        <v>26.562620827586201</v>
      </c>
      <c r="AN127" s="34">
        <v>278.87011827586201</v>
      </c>
      <c r="AO127" s="34">
        <v>278.95638193103503</v>
      </c>
      <c r="AP127" s="34">
        <v>25.717860862068999</v>
      </c>
      <c r="AQ127" s="34">
        <v>25.676485931034499</v>
      </c>
      <c r="AR127" s="34">
        <v>6.2446217360186802E-2</v>
      </c>
      <c r="AS127" s="34">
        <v>7.8405610645208793E-3</v>
      </c>
      <c r="AT127" s="34">
        <v>3.4440035502179701E-2</v>
      </c>
      <c r="AU127" s="34">
        <v>6.2207796066088604E-3</v>
      </c>
      <c r="AV127" s="34">
        <v>5.7215101839410898E-3</v>
      </c>
      <c r="AW127" s="34">
        <v>1.0824462457528E-2</v>
      </c>
      <c r="AX127" s="34">
        <v>0.68479148737648399</v>
      </c>
      <c r="AY127" s="34">
        <v>2.2638915808232501E-2</v>
      </c>
      <c r="AZ127" s="34">
        <v>5.4161850888511998</v>
      </c>
      <c r="BA127" s="35">
        <v>127</v>
      </c>
      <c r="BB127" s="35">
        <v>179</v>
      </c>
      <c r="BC127" s="45">
        <v>42688.551585648151</v>
      </c>
    </row>
    <row r="128" spans="7:55" x14ac:dyDescent="0.2">
      <c r="G128" s="33">
        <v>299.99970220689698</v>
      </c>
      <c r="H128" s="35">
        <v>500</v>
      </c>
      <c r="I128" s="34">
        <v>33.0324357586207</v>
      </c>
      <c r="J128" s="36">
        <v>22.383029448275899</v>
      </c>
      <c r="K128" s="36">
        <v>2.48153462068966</v>
      </c>
      <c r="L128" s="40">
        <f t="shared" si="12"/>
        <v>2.444813482758601</v>
      </c>
      <c r="M128" s="40">
        <v>39.636426344827598</v>
      </c>
      <c r="AA128" s="34">
        <v>0.20272768965517199</v>
      </c>
      <c r="AB128" s="34">
        <v>26.902758896551699</v>
      </c>
      <c r="AC128" s="34">
        <v>-2.54505982758621</v>
      </c>
      <c r="AD128" s="34">
        <v>25.944146586206902</v>
      </c>
      <c r="AE128" s="34">
        <v>5.7618113448275903</v>
      </c>
      <c r="AF128" s="34">
        <v>25.2821093448276</v>
      </c>
      <c r="AG128" s="34">
        <v>25.406861551724099</v>
      </c>
      <c r="AH128" s="34">
        <v>0.51381803448275898</v>
      </c>
      <c r="AI128" s="34">
        <v>25.242217310344799</v>
      </c>
      <c r="AJ128" s="34">
        <v>25.255527241379301</v>
      </c>
      <c r="AK128" s="34">
        <v>0.30012741379310298</v>
      </c>
      <c r="AL128" s="34">
        <v>25.258848034482799</v>
      </c>
      <c r="AM128" s="34">
        <v>26.567305241379302</v>
      </c>
      <c r="AN128" s="34">
        <v>278.78646641379299</v>
      </c>
      <c r="AO128" s="34">
        <v>278.87909141379299</v>
      </c>
      <c r="AP128" s="34">
        <v>25.7273330689655</v>
      </c>
      <c r="AQ128" s="34">
        <v>25.688572206896598</v>
      </c>
      <c r="AR128" s="34">
        <v>6.0570288367450702E-2</v>
      </c>
      <c r="AS128" s="34">
        <v>6.4353487519411001E-3</v>
      </c>
      <c r="AT128" s="34">
        <v>1.6872385983695299E-2</v>
      </c>
      <c r="AU128" s="34">
        <v>7.6603999012658901E-3</v>
      </c>
      <c r="AV128" s="34">
        <v>7.6369249690429004E-3</v>
      </c>
      <c r="AW128" s="34">
        <v>1.3253411465254E-2</v>
      </c>
      <c r="AX128" s="34">
        <v>3.6845816298419201</v>
      </c>
      <c r="AY128" s="34">
        <v>2.2822058514136101E-2</v>
      </c>
      <c r="AZ128" s="34">
        <v>16.084635320212701</v>
      </c>
      <c r="BA128" s="35">
        <v>128</v>
      </c>
      <c r="BB128" s="35">
        <v>179</v>
      </c>
      <c r="BC128" s="45">
        <v>42688.572430555556</v>
      </c>
    </row>
    <row r="129" spans="7:55" x14ac:dyDescent="0.2">
      <c r="G129" s="33">
        <v>300.00043044827601</v>
      </c>
      <c r="H129" s="35">
        <v>300</v>
      </c>
      <c r="I129" s="34">
        <v>14.2517817586207</v>
      </c>
      <c r="J129" s="36">
        <v>22.341649</v>
      </c>
      <c r="K129" s="36">
        <v>2.9593107931034499</v>
      </c>
      <c r="L129" s="44">
        <f t="shared" si="12"/>
        <v>2.4861939310344994</v>
      </c>
      <c r="M129" s="44">
        <v>39.708625517241401</v>
      </c>
      <c r="AA129" s="34">
        <v>0.61851896551724095</v>
      </c>
      <c r="AB129" s="34">
        <v>25.545073758620699</v>
      </c>
      <c r="AC129" s="34">
        <v>-0.34017365517241299</v>
      </c>
      <c r="AD129" s="34">
        <v>26.036507620689701</v>
      </c>
      <c r="AE129" s="34">
        <v>5.7167613793103502</v>
      </c>
      <c r="AF129" s="34">
        <v>25.277052275862101</v>
      </c>
      <c r="AG129" s="34">
        <v>25.407442137931</v>
      </c>
      <c r="AH129" s="34">
        <v>0.497659448275862</v>
      </c>
      <c r="AI129" s="34">
        <v>25.243910172413798</v>
      </c>
      <c r="AJ129" s="34">
        <v>25.268479206896501</v>
      </c>
      <c r="AK129" s="34">
        <v>0.300514965517241</v>
      </c>
      <c r="AL129" s="34">
        <v>25.256807827586201</v>
      </c>
      <c r="AM129" s="34">
        <v>26.500046206896499</v>
      </c>
      <c r="AN129" s="34">
        <v>278.86179017241398</v>
      </c>
      <c r="AO129" s="34">
        <v>278.95242620689697</v>
      </c>
      <c r="AP129" s="34">
        <v>25.730548758620699</v>
      </c>
      <c r="AQ129" s="34">
        <v>25.691044379310298</v>
      </c>
      <c r="AR129" s="34">
        <v>5.4380579228111799E-2</v>
      </c>
      <c r="AS129" s="34">
        <v>6.5870050867535297E-3</v>
      </c>
      <c r="AT129" s="34">
        <v>2.0603871007470201E-2</v>
      </c>
      <c r="AU129" s="34">
        <v>5.2849344212129602E-3</v>
      </c>
      <c r="AV129" s="34">
        <v>6.6911661511550799E-3</v>
      </c>
      <c r="AW129" s="34">
        <v>3.6227173252203898E-2</v>
      </c>
      <c r="AX129" s="34">
        <v>1.3770141648326</v>
      </c>
      <c r="AY129" s="34">
        <v>1.8578244758430298E-2</v>
      </c>
      <c r="AZ129" s="34">
        <v>18.9516181455433</v>
      </c>
      <c r="BA129" s="35">
        <v>129</v>
      </c>
      <c r="BB129" s="35">
        <v>179</v>
      </c>
      <c r="BC129" s="45">
        <v>42688.593263888892</v>
      </c>
    </row>
    <row r="130" spans="7:55" x14ac:dyDescent="0.2">
      <c r="G130" s="33">
        <v>299.99962124137897</v>
      </c>
      <c r="H130" s="35">
        <v>150</v>
      </c>
      <c r="I130" s="34">
        <v>34.183000620689597</v>
      </c>
      <c r="J130" s="36">
        <v>21.5806052068965</v>
      </c>
      <c r="K130" s="36">
        <v>3.70751644827586</v>
      </c>
      <c r="L130" s="48">
        <f t="shared" si="12"/>
        <v>3.2472377241379995</v>
      </c>
      <c r="M130" s="48">
        <v>39.7083097586207</v>
      </c>
      <c r="AA130" s="34">
        <v>0.94770131034482696</v>
      </c>
      <c r="AB130" s="34">
        <v>24.338843586206899</v>
      </c>
      <c r="AC130" s="34">
        <v>0.18322124137931101</v>
      </c>
      <c r="AD130" s="34">
        <v>26.117957724137899</v>
      </c>
      <c r="AE130" s="34">
        <v>5.7250542068965498</v>
      </c>
      <c r="AF130" s="34">
        <v>25.282537896551698</v>
      </c>
      <c r="AG130" s="34">
        <v>25.414040551724099</v>
      </c>
      <c r="AH130" s="34">
        <v>0.49508772413793101</v>
      </c>
      <c r="AI130" s="34">
        <v>25.249753896551699</v>
      </c>
      <c r="AJ130" s="34">
        <v>25.284502172413799</v>
      </c>
      <c r="AK130" s="34">
        <v>0.30003979310344803</v>
      </c>
      <c r="AL130" s="34">
        <v>25.266330482758601</v>
      </c>
      <c r="AM130" s="34">
        <v>26.452676344827601</v>
      </c>
      <c r="AN130" s="34">
        <v>278.74437634482803</v>
      </c>
      <c r="AO130" s="34">
        <v>278.83758755172403</v>
      </c>
      <c r="AP130" s="34">
        <v>25.7384031724138</v>
      </c>
      <c r="AQ130" s="34">
        <v>25.7006052413793</v>
      </c>
      <c r="AR130" s="34">
        <v>4.5517701655769703E-2</v>
      </c>
      <c r="AS130" s="34">
        <v>8.2158178061309799E-3</v>
      </c>
      <c r="AT130" s="34">
        <v>1.56194481035043E-2</v>
      </c>
      <c r="AU130" s="34">
        <v>7.77053693954936E-3</v>
      </c>
      <c r="AV130" s="34">
        <v>8.2772226589743307E-3</v>
      </c>
      <c r="AW130" s="34">
        <v>3.2463631563711001E-2</v>
      </c>
      <c r="AX130" s="34">
        <v>0.68681371553681902</v>
      </c>
      <c r="AY130" s="34">
        <v>3.4344281402947298E-2</v>
      </c>
      <c r="AZ130" s="34">
        <v>5.9062650254461504</v>
      </c>
      <c r="BA130" s="35">
        <v>130</v>
      </c>
      <c r="BB130" s="35">
        <v>179</v>
      </c>
      <c r="BC130" s="45">
        <v>42688.614108796297</v>
      </c>
    </row>
    <row r="131" spans="7:55" x14ac:dyDescent="0.2">
      <c r="G131" s="33">
        <v>299.99964751724099</v>
      </c>
      <c r="H131" s="35">
        <v>100</v>
      </c>
      <c r="I131" s="34">
        <v>61.103015931034498</v>
      </c>
      <c r="J131" s="36">
        <v>21.088413448275901</v>
      </c>
      <c r="K131" s="36">
        <v>4.2639294482758601</v>
      </c>
      <c r="L131" s="43">
        <f t="shared" si="12"/>
        <v>3.7394294827585988</v>
      </c>
      <c r="M131" s="43">
        <v>39.735569482758599</v>
      </c>
      <c r="AA131" s="34">
        <v>1.8548453793103401</v>
      </c>
      <c r="AB131" s="34">
        <v>23.0718444827586</v>
      </c>
      <c r="AC131" s="34">
        <v>1.52015437931035</v>
      </c>
      <c r="AD131" s="34">
        <v>26.188113758620698</v>
      </c>
      <c r="AE131" s="34">
        <v>5.76393675862069</v>
      </c>
      <c r="AF131" s="34">
        <v>25.281007862069</v>
      </c>
      <c r="AG131" s="34">
        <v>25.415445896551699</v>
      </c>
      <c r="AH131" s="34">
        <v>0.49539003448275898</v>
      </c>
      <c r="AI131" s="34">
        <v>25.239748413793102</v>
      </c>
      <c r="AJ131" s="34">
        <v>25.301062517241402</v>
      </c>
      <c r="AK131" s="34">
        <v>0.30013382758620699</v>
      </c>
      <c r="AL131" s="34">
        <v>25.2643878965517</v>
      </c>
      <c r="AM131" s="34">
        <v>26.389615310344801</v>
      </c>
      <c r="AN131" s="34">
        <v>278.61424724137902</v>
      </c>
      <c r="AO131" s="34">
        <v>278.70505282758597</v>
      </c>
      <c r="AP131" s="34">
        <v>25.732389620689698</v>
      </c>
      <c r="AQ131" s="34">
        <v>25.6933104137931</v>
      </c>
      <c r="AR131" s="34">
        <v>3.5133264945537403E-2</v>
      </c>
      <c r="AS131" s="34">
        <v>9.2188567546287806E-3</v>
      </c>
      <c r="AT131" s="34">
        <v>1.49019554163962E-2</v>
      </c>
      <c r="AU131" s="34">
        <v>5.9511696472145E-3</v>
      </c>
      <c r="AV131" s="34">
        <v>5.8540231737053798E-3</v>
      </c>
      <c r="AW131" s="34">
        <v>2.2270206821576499E-2</v>
      </c>
      <c r="AX131" s="34">
        <v>0.417629744908039</v>
      </c>
      <c r="AY131" s="34">
        <v>2.5928566666263302E-2</v>
      </c>
      <c r="AZ131" s="34">
        <v>10.9284528101488</v>
      </c>
      <c r="BA131" s="35">
        <v>131</v>
      </c>
      <c r="BB131" s="35">
        <v>179</v>
      </c>
      <c r="BC131" s="45">
        <v>42688.634942129633</v>
      </c>
    </row>
    <row r="132" spans="7:55" x14ac:dyDescent="0.2">
      <c r="G132" s="33">
        <v>299.99905496551702</v>
      </c>
      <c r="H132" s="35">
        <v>100</v>
      </c>
      <c r="I132" s="34">
        <v>60.792337827586202</v>
      </c>
      <c r="J132" s="36">
        <v>21.0903834827586</v>
      </c>
      <c r="K132" s="36">
        <v>4.23897396551724</v>
      </c>
      <c r="L132" s="43">
        <f t="shared" si="12"/>
        <v>3.7374594482758994</v>
      </c>
      <c r="M132" s="43">
        <v>39.782171517241402</v>
      </c>
      <c r="AA132" s="34">
        <v>1.5682016551724101</v>
      </c>
      <c r="AB132" s="34">
        <v>22.944037000000002</v>
      </c>
      <c r="AC132" s="34">
        <v>1.8478777241379301</v>
      </c>
      <c r="AD132" s="34">
        <v>26.237153448275901</v>
      </c>
      <c r="AE132" s="34">
        <v>5.7280434137931104</v>
      </c>
      <c r="AF132" s="34">
        <v>25.2827171724138</v>
      </c>
      <c r="AG132" s="34">
        <v>25.418652793103401</v>
      </c>
      <c r="AH132" s="34">
        <v>0.49517734482758602</v>
      </c>
      <c r="AI132" s="34">
        <v>25.251056310344801</v>
      </c>
      <c r="AJ132" s="34">
        <v>25.303314344827601</v>
      </c>
      <c r="AK132" s="34">
        <v>0.30022386206896601</v>
      </c>
      <c r="AL132" s="34">
        <v>25.267719448275901</v>
      </c>
      <c r="AM132" s="34">
        <v>26.387427862069</v>
      </c>
      <c r="AN132" s="34">
        <v>278.60263168965503</v>
      </c>
      <c r="AO132" s="34">
        <v>278.69327631034503</v>
      </c>
      <c r="AP132" s="34">
        <v>25.7371453103448</v>
      </c>
      <c r="AQ132" s="34">
        <v>25.696723758620699</v>
      </c>
      <c r="AR132" s="34">
        <v>3.8589798541188103E-2</v>
      </c>
      <c r="AS132" s="34">
        <v>8.5618195772368295E-3</v>
      </c>
      <c r="AT132" s="34">
        <v>2.5201310229891302E-2</v>
      </c>
      <c r="AU132" s="34">
        <v>7.2464547331777098E-3</v>
      </c>
      <c r="AV132" s="34">
        <v>6.5649763070269101E-3</v>
      </c>
      <c r="AW132" s="34">
        <v>1.53588055477206E-3</v>
      </c>
      <c r="AX132" s="34">
        <v>0.39141634749167697</v>
      </c>
      <c r="AY132" s="34">
        <v>1.7280386267955899E-2</v>
      </c>
      <c r="AZ132" s="34">
        <v>13.020261309973799</v>
      </c>
      <c r="BA132" s="35">
        <v>132</v>
      </c>
      <c r="BB132" s="35">
        <v>179</v>
      </c>
      <c r="BC132" s="45">
        <v>42688.655775462961</v>
      </c>
    </row>
    <row r="133" spans="7:55" x14ac:dyDescent="0.2">
      <c r="G133" s="33">
        <v>300.00023886206901</v>
      </c>
      <c r="H133" s="35">
        <v>150</v>
      </c>
      <c r="I133" s="34">
        <v>34.104942310344804</v>
      </c>
      <c r="J133" s="36">
        <v>21.5646803448276</v>
      </c>
      <c r="K133" s="36">
        <v>3.7121831724137899</v>
      </c>
      <c r="L133" s="48">
        <f t="shared" si="12"/>
        <v>3.2631625862068994</v>
      </c>
      <c r="M133" s="48">
        <v>39.776873655172402</v>
      </c>
      <c r="AA133" s="34">
        <v>1.15239255172414</v>
      </c>
      <c r="AB133" s="34">
        <v>24.4106694827586</v>
      </c>
      <c r="AC133" s="34">
        <v>2.0619360000000002</v>
      </c>
      <c r="AD133" s="34">
        <v>26.2791099655172</v>
      </c>
      <c r="AE133" s="34">
        <v>5.7709066896551704</v>
      </c>
      <c r="AF133" s="34">
        <v>25.280145103448302</v>
      </c>
      <c r="AG133" s="34">
        <v>25.416151413793099</v>
      </c>
      <c r="AH133" s="34">
        <v>0.49497168965517202</v>
      </c>
      <c r="AI133" s="34">
        <v>25.244078344827599</v>
      </c>
      <c r="AJ133" s="34">
        <v>25.284947137930999</v>
      </c>
      <c r="AK133" s="34">
        <v>0.30010906896551698</v>
      </c>
      <c r="AL133" s="34">
        <v>25.266254448275902</v>
      </c>
      <c r="AM133" s="34">
        <v>26.4557919655172</v>
      </c>
      <c r="AN133" s="34">
        <v>278.72410958620702</v>
      </c>
      <c r="AO133" s="34">
        <v>278.81444151724099</v>
      </c>
      <c r="AP133" s="34">
        <v>25.736477482758598</v>
      </c>
      <c r="AQ133" s="34">
        <v>25.6983032413793</v>
      </c>
      <c r="AR133" s="34">
        <v>5.4756324792391897E-2</v>
      </c>
      <c r="AS133" s="34">
        <v>9.2739856910550207E-3</v>
      </c>
      <c r="AT133" s="34">
        <v>1.1491367953231701E-2</v>
      </c>
      <c r="AU133" s="34">
        <v>6.8516080613106297E-3</v>
      </c>
      <c r="AV133" s="34">
        <v>5.8180382624780404E-3</v>
      </c>
      <c r="AW133" s="34">
        <v>2.1052802182394099E-2</v>
      </c>
      <c r="AX133" s="34">
        <v>0.63650125385374801</v>
      </c>
      <c r="AY133" s="34">
        <v>2.2323022650522498E-2</v>
      </c>
      <c r="AZ133" s="34">
        <v>8.5700081228278506</v>
      </c>
      <c r="BA133" s="35">
        <v>133</v>
      </c>
      <c r="BB133" s="35">
        <v>178</v>
      </c>
      <c r="BC133" s="45">
        <v>42688.676504629628</v>
      </c>
    </row>
    <row r="134" spans="7:55" x14ac:dyDescent="0.2">
      <c r="G134" s="33">
        <v>299.99968537930999</v>
      </c>
      <c r="H134" s="35">
        <v>300</v>
      </c>
      <c r="I134" s="34">
        <v>14.179717</v>
      </c>
      <c r="J134" s="36">
        <v>22.300121206896598</v>
      </c>
      <c r="K134" s="36">
        <v>2.9628813448275899</v>
      </c>
      <c r="L134" s="44">
        <f t="shared" si="12"/>
        <v>2.5277217241379013</v>
      </c>
      <c r="M134" s="44">
        <v>39.8171317931034</v>
      </c>
      <c r="AA134" s="34">
        <v>0.83224234482758597</v>
      </c>
      <c r="AB134" s="34">
        <v>25.580358758620701</v>
      </c>
      <c r="AC134" s="34">
        <v>3.9751670344827601</v>
      </c>
      <c r="AD134" s="34">
        <v>26.2916204482759</v>
      </c>
      <c r="AE134" s="34">
        <v>5.7409439999999998</v>
      </c>
      <c r="AF134" s="34">
        <v>25.276292620689699</v>
      </c>
      <c r="AG134" s="34">
        <v>25.417491620689699</v>
      </c>
      <c r="AH134" s="34">
        <v>0.49718220689655201</v>
      </c>
      <c r="AI134" s="34">
        <v>25.2478766896552</v>
      </c>
      <c r="AJ134" s="34">
        <v>25.2789893448276</v>
      </c>
      <c r="AK134" s="34">
        <v>0.299963482758621</v>
      </c>
      <c r="AL134" s="34">
        <v>25.266683172413799</v>
      </c>
      <c r="AM134" s="34">
        <v>26.5130952413793</v>
      </c>
      <c r="AN134" s="34">
        <v>278.86745906896601</v>
      </c>
      <c r="AO134" s="34">
        <v>278.95665662069001</v>
      </c>
      <c r="AP134" s="34">
        <v>25.735905310344801</v>
      </c>
      <c r="AQ134" s="34">
        <v>25.699045551724101</v>
      </c>
      <c r="AR134" s="34">
        <v>5.3731893598590999E-2</v>
      </c>
      <c r="AS134" s="34">
        <v>9.2063876654963107E-3</v>
      </c>
      <c r="AT134" s="34">
        <v>2.1952338536851999E-2</v>
      </c>
      <c r="AU134" s="34">
        <v>6.7500069271151202E-3</v>
      </c>
      <c r="AV134" s="34">
        <v>6.05600337601614E-3</v>
      </c>
      <c r="AW134" s="34">
        <v>3.3170325912967202E-2</v>
      </c>
      <c r="AX134" s="34">
        <v>0.91339791121510605</v>
      </c>
      <c r="AY134" s="34">
        <v>3.3670715868383203E-2</v>
      </c>
      <c r="AZ134" s="34">
        <v>3.5042154937993302</v>
      </c>
      <c r="BA134" s="35">
        <v>134</v>
      </c>
      <c r="BB134" s="35">
        <v>179</v>
      </c>
      <c r="BC134" s="45">
        <v>42688.697337962964</v>
      </c>
    </row>
    <row r="135" spans="7:55" x14ac:dyDescent="0.2">
      <c r="G135" s="33">
        <v>299.99930341379297</v>
      </c>
      <c r="H135" s="35">
        <v>500</v>
      </c>
      <c r="I135" s="34">
        <v>32.8091452758621</v>
      </c>
      <c r="J135" s="36">
        <v>22.338560482758599</v>
      </c>
      <c r="K135" s="36">
        <v>2.4838394827586199</v>
      </c>
      <c r="L135" s="40">
        <f t="shared" si="12"/>
        <v>2.4892824482759011</v>
      </c>
      <c r="M135" s="40">
        <v>39.807732344827599</v>
      </c>
      <c r="AA135" s="34">
        <v>0.273775931034483</v>
      </c>
      <c r="AB135" s="34">
        <v>27.0787512758621</v>
      </c>
      <c r="AC135" s="34">
        <v>3.46555189655172</v>
      </c>
      <c r="AD135" s="34">
        <v>26.3174687241379</v>
      </c>
      <c r="AE135" s="34">
        <v>5.7269884827586202</v>
      </c>
      <c r="AF135" s="34">
        <v>25.271078172413802</v>
      </c>
      <c r="AG135" s="34">
        <v>25.411028931034501</v>
      </c>
      <c r="AH135" s="34">
        <v>0.51288813793103405</v>
      </c>
      <c r="AI135" s="34">
        <v>25.2462977241379</v>
      </c>
      <c r="AJ135" s="34">
        <v>25.261262551724101</v>
      </c>
      <c r="AK135" s="34">
        <v>0.300096379310345</v>
      </c>
      <c r="AL135" s="34">
        <v>25.258484379310399</v>
      </c>
      <c r="AM135" s="34">
        <v>26.5763267241379</v>
      </c>
      <c r="AN135" s="34">
        <v>278.78373868965502</v>
      </c>
      <c r="AO135" s="34">
        <v>278.87998700000003</v>
      </c>
      <c r="AP135" s="34">
        <v>25.727854862069002</v>
      </c>
      <c r="AQ135" s="34">
        <v>25.6871350344828</v>
      </c>
      <c r="AR135" s="34">
        <v>7.8359496459820294E-2</v>
      </c>
      <c r="AS135" s="34">
        <v>1.0669229962034401E-2</v>
      </c>
      <c r="AT135" s="34">
        <v>1.6316123897833799E-2</v>
      </c>
      <c r="AU135" s="34">
        <v>7.8249311698514699E-3</v>
      </c>
      <c r="AV135" s="34">
        <v>7.70979624181636E-3</v>
      </c>
      <c r="AW135" s="34">
        <v>3.3841294268378098E-2</v>
      </c>
      <c r="AX135" s="34">
        <v>2.4131839760640701</v>
      </c>
      <c r="AY135" s="34">
        <v>1.8425025785343899E-2</v>
      </c>
      <c r="AZ135" s="34">
        <v>3.26298022873365</v>
      </c>
      <c r="BA135" s="35">
        <v>135</v>
      </c>
      <c r="BB135" s="35">
        <v>179</v>
      </c>
      <c r="BC135" s="45">
        <v>42688.718182870369</v>
      </c>
    </row>
    <row r="136" spans="7:55" x14ac:dyDescent="0.2">
      <c r="G136" s="33">
        <v>299.99944124137897</v>
      </c>
      <c r="H136" s="35">
        <v>1000</v>
      </c>
      <c r="I136" s="34">
        <v>23.358847586206899</v>
      </c>
      <c r="J136" s="36">
        <v>22.737774275862101</v>
      </c>
      <c r="K136" s="36">
        <v>2.2393261379310299</v>
      </c>
      <c r="L136" s="39">
        <f t="shared" si="12"/>
        <v>2.0900686551723986</v>
      </c>
      <c r="M136" s="39">
        <v>39.846286137931003</v>
      </c>
      <c r="AA136" s="34">
        <v>0.13114531034482799</v>
      </c>
      <c r="AB136" s="34">
        <v>26.966409931034502</v>
      </c>
      <c r="AC136" s="34">
        <v>1.9429793103448301</v>
      </c>
      <c r="AD136" s="34">
        <v>26.296238310344801</v>
      </c>
      <c r="AE136" s="34">
        <v>5.7757182413793098</v>
      </c>
      <c r="AF136" s="34">
        <v>25.275712034482801</v>
      </c>
      <c r="AG136" s="34">
        <v>25.4117994827586</v>
      </c>
      <c r="AH136" s="34">
        <v>0.54527703448275899</v>
      </c>
      <c r="AI136" s="34">
        <v>25.246693758620701</v>
      </c>
      <c r="AJ136" s="34">
        <v>25.257985379310298</v>
      </c>
      <c r="AK136" s="34">
        <v>0.29999537931034498</v>
      </c>
      <c r="AL136" s="34">
        <v>25.261213793103401</v>
      </c>
      <c r="AM136" s="34">
        <v>26.574144827586199</v>
      </c>
      <c r="AN136" s="34">
        <v>278.85940662068998</v>
      </c>
      <c r="AO136" s="34">
        <v>278.953387034483</v>
      </c>
      <c r="AP136" s="34">
        <v>25.721389965517201</v>
      </c>
      <c r="AQ136" s="34">
        <v>25.678085137930999</v>
      </c>
      <c r="AR136" s="34">
        <v>5.1962799624615898E-2</v>
      </c>
      <c r="AS136" s="34">
        <v>9.1848648027711196E-3</v>
      </c>
      <c r="AT136" s="34">
        <v>2.9508455370279602E-2</v>
      </c>
      <c r="AU136" s="34">
        <v>6.8309761367376003E-3</v>
      </c>
      <c r="AV136" s="34">
        <v>6.3888528217900696E-3</v>
      </c>
      <c r="AW136" s="34">
        <v>1.24994137508405E-2</v>
      </c>
      <c r="AX136" s="34">
        <v>4.8797969417210698</v>
      </c>
      <c r="AY136" s="34">
        <v>2.2339553665435798E-2</v>
      </c>
      <c r="AZ136" s="34">
        <v>4.1593616459430098</v>
      </c>
      <c r="BA136" s="35">
        <v>136</v>
      </c>
      <c r="BB136" s="35">
        <v>179</v>
      </c>
      <c r="BC136" s="45">
        <v>42688.739016203705</v>
      </c>
    </row>
    <row r="137" spans="7:55" x14ac:dyDescent="0.2">
      <c r="G137" s="33">
        <v>300.00068079310302</v>
      </c>
      <c r="H137" s="35">
        <v>1000</v>
      </c>
      <c r="I137" s="34">
        <v>26.4347330344828</v>
      </c>
      <c r="J137" s="36">
        <v>22.497830586206899</v>
      </c>
      <c r="K137" s="36">
        <v>2.5133651724137902</v>
      </c>
      <c r="L137" s="39">
        <f t="shared" si="12"/>
        <v>2.3300123448276011</v>
      </c>
      <c r="M137" s="39">
        <v>44.844587689655199</v>
      </c>
      <c r="AA137" s="34">
        <v>0.44370589655172399</v>
      </c>
      <c r="AB137" s="34">
        <v>30.567549034482798</v>
      </c>
      <c r="AC137" s="34">
        <v>0.88890675862069002</v>
      </c>
      <c r="AD137" s="34">
        <v>26.2261142413793</v>
      </c>
      <c r="AE137" s="34">
        <v>5.7706645862068999</v>
      </c>
      <c r="AF137" s="34">
        <v>25.273623103448301</v>
      </c>
      <c r="AG137" s="34">
        <v>25.407702724137899</v>
      </c>
      <c r="AH137" s="34">
        <v>0.55179803448275899</v>
      </c>
      <c r="AI137" s="34">
        <v>25.2423910344828</v>
      </c>
      <c r="AJ137" s="34">
        <v>25.261892068965501</v>
      </c>
      <c r="AK137" s="34">
        <v>0.30014337931034502</v>
      </c>
      <c r="AL137" s="34">
        <v>25.258848</v>
      </c>
      <c r="AM137" s="34">
        <v>26.743072137931001</v>
      </c>
      <c r="AN137" s="34">
        <v>278.85154882758599</v>
      </c>
      <c r="AO137" s="34">
        <v>278.94085699999999</v>
      </c>
      <c r="AP137" s="34">
        <v>25.7160202758621</v>
      </c>
      <c r="AQ137" s="34">
        <v>25.673927655172399</v>
      </c>
      <c r="AR137" s="34">
        <v>5.5444578642216399E-2</v>
      </c>
      <c r="AS137" s="34">
        <v>8.1536288353707808E-3</v>
      </c>
      <c r="AT137" s="34">
        <v>5.2219096503799398E-2</v>
      </c>
      <c r="AU137" s="34">
        <v>6.7667728983650602E-3</v>
      </c>
      <c r="AV137" s="34">
        <v>6.2708014923919001E-3</v>
      </c>
      <c r="AW137" s="34">
        <v>1.2003632621204E-2</v>
      </c>
      <c r="AX137" s="34">
        <v>1.57936827005752</v>
      </c>
      <c r="AY137" s="34">
        <v>2.0899462977507399E-2</v>
      </c>
      <c r="AZ137" s="34">
        <v>4.6160646089486104</v>
      </c>
      <c r="BA137" s="35">
        <v>137</v>
      </c>
      <c r="BB137" s="35">
        <v>179</v>
      </c>
      <c r="BC137" s="45">
        <v>42688.75986111111</v>
      </c>
    </row>
    <row r="138" spans="7:55" x14ac:dyDescent="0.2">
      <c r="G138" s="33">
        <v>299.99949900000001</v>
      </c>
      <c r="H138" s="35">
        <v>500</v>
      </c>
      <c r="I138" s="34">
        <v>36.913680793103403</v>
      </c>
      <c r="J138" s="36">
        <v>22.0606687931034</v>
      </c>
      <c r="K138" s="36">
        <v>2.8150528275862099</v>
      </c>
      <c r="L138" s="40">
        <f t="shared" si="12"/>
        <v>2.7671741379311001</v>
      </c>
      <c r="M138" s="40">
        <v>44.872061758620703</v>
      </c>
      <c r="AA138" s="34">
        <v>0.54233020689655198</v>
      </c>
      <c r="AB138" s="34">
        <v>30.7934592068965</v>
      </c>
      <c r="AC138" s="34">
        <v>2.0633023448275898</v>
      </c>
      <c r="AD138" s="34">
        <v>26.201332448275899</v>
      </c>
      <c r="AE138" s="34">
        <v>5.7694979655172398</v>
      </c>
      <c r="AF138" s="34">
        <v>25.2734493793103</v>
      </c>
      <c r="AG138" s="34">
        <v>25.409981620689699</v>
      </c>
      <c r="AH138" s="34">
        <v>0.51712768965517197</v>
      </c>
      <c r="AI138" s="34">
        <v>25.2442846551724</v>
      </c>
      <c r="AJ138" s="34">
        <v>25.267057482758599</v>
      </c>
      <c r="AK138" s="34">
        <v>0.30059620689655198</v>
      </c>
      <c r="AL138" s="34">
        <v>25.254583137931</v>
      </c>
      <c r="AM138" s="34">
        <v>26.748316034482801</v>
      </c>
      <c r="AN138" s="34">
        <v>278.752881310345</v>
      </c>
      <c r="AO138" s="34">
        <v>278.84571672413801</v>
      </c>
      <c r="AP138" s="34">
        <v>25.716879137930999</v>
      </c>
      <c r="AQ138" s="34">
        <v>25.674731896551702</v>
      </c>
      <c r="AR138" s="34">
        <v>4.13217437249042E-2</v>
      </c>
      <c r="AS138" s="34">
        <v>7.7176036287132203E-3</v>
      </c>
      <c r="AT138" s="34">
        <v>1.7703556026117801E-2</v>
      </c>
      <c r="AU138" s="34">
        <v>6.7051637889445903E-3</v>
      </c>
      <c r="AV138" s="34">
        <v>5.9795006798765002E-3</v>
      </c>
      <c r="AW138" s="34">
        <v>1.34593944512974E-2</v>
      </c>
      <c r="AX138" s="34">
        <v>1.25125866643067</v>
      </c>
      <c r="AY138" s="34">
        <v>2.06046553223827E-2</v>
      </c>
      <c r="AZ138" s="34">
        <v>5.0024885005126798</v>
      </c>
      <c r="BA138" s="35">
        <v>138</v>
      </c>
      <c r="BB138" s="35">
        <v>179</v>
      </c>
      <c r="BC138" s="45">
        <v>42688.780694444446</v>
      </c>
    </row>
    <row r="139" spans="7:55" x14ac:dyDescent="0.2">
      <c r="G139" s="33">
        <v>300.00030210344801</v>
      </c>
      <c r="H139" s="35">
        <v>300</v>
      </c>
      <c r="I139" s="34">
        <v>16.041819482758601</v>
      </c>
      <c r="J139" s="36">
        <v>21.975100448275899</v>
      </c>
      <c r="K139" s="36">
        <v>3.3652246551724101</v>
      </c>
      <c r="L139" s="44">
        <f t="shared" si="12"/>
        <v>2.8527424827586003</v>
      </c>
      <c r="M139" s="44">
        <v>44.893865793103402</v>
      </c>
      <c r="AA139" s="34">
        <v>0.94070089655172395</v>
      </c>
      <c r="AB139" s="34">
        <v>29.111083586206899</v>
      </c>
      <c r="AC139" s="34">
        <v>1.35340293103448</v>
      </c>
      <c r="AD139" s="34">
        <v>26.176913413793098</v>
      </c>
      <c r="AE139" s="34">
        <v>5.7860125172413799</v>
      </c>
      <c r="AF139" s="34">
        <v>25.273715172413802</v>
      </c>
      <c r="AG139" s="34">
        <v>25.4076158965517</v>
      </c>
      <c r="AH139" s="34">
        <v>0.49728499999999998</v>
      </c>
      <c r="AI139" s="34">
        <v>25.241278586206899</v>
      </c>
      <c r="AJ139" s="34">
        <v>25.275549275862101</v>
      </c>
      <c r="AK139" s="34">
        <v>0.30035710344827599</v>
      </c>
      <c r="AL139" s="34">
        <v>25.256954344827601</v>
      </c>
      <c r="AM139" s="34">
        <v>26.671494068965501</v>
      </c>
      <c r="AN139" s="34">
        <v>278.833733827586</v>
      </c>
      <c r="AO139" s="34">
        <v>278.92660103448299</v>
      </c>
      <c r="AP139" s="34">
        <v>25.712631655172402</v>
      </c>
      <c r="AQ139" s="34">
        <v>25.6693641724138</v>
      </c>
      <c r="AR139" s="34">
        <v>5.66866200074101E-2</v>
      </c>
      <c r="AS139" s="34">
        <v>8.7757159174929999E-3</v>
      </c>
      <c r="AT139" s="34">
        <v>1.84597610556653E-2</v>
      </c>
      <c r="AU139" s="34">
        <v>6.7026071870000901E-3</v>
      </c>
      <c r="AV139" s="34">
        <v>6.3106950349111398E-3</v>
      </c>
      <c r="AW139" s="34">
        <v>3.9306671492899299E-2</v>
      </c>
      <c r="AX139" s="34">
        <v>0.65352172804827102</v>
      </c>
      <c r="AY139" s="34">
        <v>1.95342575601428E-2</v>
      </c>
      <c r="AZ139" s="34">
        <v>6.1958482931857803</v>
      </c>
      <c r="BA139" s="35">
        <v>139</v>
      </c>
      <c r="BB139" s="35">
        <v>179</v>
      </c>
      <c r="BC139" s="45">
        <v>42688.801527777781</v>
      </c>
    </row>
    <row r="140" spans="7:55" x14ac:dyDescent="0.2">
      <c r="G140" s="33">
        <v>299.99925496551703</v>
      </c>
      <c r="H140" s="35">
        <v>150</v>
      </c>
      <c r="I140" s="34">
        <v>38.3894225172414</v>
      </c>
      <c r="J140" s="36">
        <v>21.141927793103399</v>
      </c>
      <c r="K140" s="36">
        <v>4.2127773103448298</v>
      </c>
      <c r="L140" s="48">
        <f t="shared" si="12"/>
        <v>3.6859151379311008</v>
      </c>
      <c r="M140" s="48">
        <v>44.922620862069003</v>
      </c>
      <c r="AA140" s="34">
        <v>1.0542420344827601</v>
      </c>
      <c r="AB140" s="34">
        <v>27.8480073448276</v>
      </c>
      <c r="AC140" s="34">
        <v>1.2374323448275899</v>
      </c>
      <c r="AD140" s="34">
        <v>26.1643085862069</v>
      </c>
      <c r="AE140" s="34">
        <v>5.7590494482758601</v>
      </c>
      <c r="AF140" s="34">
        <v>25.276232965517199</v>
      </c>
      <c r="AG140" s="34">
        <v>25.4108662068966</v>
      </c>
      <c r="AH140" s="34">
        <v>0.494702482758621</v>
      </c>
      <c r="AI140" s="34">
        <v>25.245217896551701</v>
      </c>
      <c r="AJ140" s="34">
        <v>25.283237931034499</v>
      </c>
      <c r="AK140" s="34">
        <v>0.30049068965517201</v>
      </c>
      <c r="AL140" s="34">
        <v>25.2633407586207</v>
      </c>
      <c r="AM140" s="34">
        <v>26.615843793103402</v>
      </c>
      <c r="AN140" s="34">
        <v>278.70049627586201</v>
      </c>
      <c r="AO140" s="34">
        <v>278.792909862069</v>
      </c>
      <c r="AP140" s="34">
        <v>25.714062999999999</v>
      </c>
      <c r="AQ140" s="34">
        <v>25.672359344827601</v>
      </c>
      <c r="AR140" s="34">
        <v>6.4708148938534799E-2</v>
      </c>
      <c r="AS140" s="34">
        <v>9.9061530455198908E-3</v>
      </c>
      <c r="AT140" s="34">
        <v>1.5766194542659599E-2</v>
      </c>
      <c r="AU140" s="34">
        <v>7.0552211114287998E-3</v>
      </c>
      <c r="AV140" s="34">
        <v>6.5977844663583302E-3</v>
      </c>
      <c r="AW140" s="34">
        <v>3.2328882191087198E-2</v>
      </c>
      <c r="AX140" s="34">
        <v>0.56045839575526302</v>
      </c>
      <c r="AY140" s="34">
        <v>3.1906449960425E-2</v>
      </c>
      <c r="AZ140" s="34">
        <v>8.0451703933844794</v>
      </c>
      <c r="BA140" s="35">
        <v>140</v>
      </c>
      <c r="BB140" s="35">
        <v>179</v>
      </c>
      <c r="BC140" s="45">
        <v>42688.822372685187</v>
      </c>
    </row>
    <row r="141" spans="7:55" x14ac:dyDescent="0.2">
      <c r="G141" s="33">
        <v>299.99990413793103</v>
      </c>
      <c r="H141" s="35">
        <v>100</v>
      </c>
      <c r="I141" s="34">
        <v>68.994461655172401</v>
      </c>
      <c r="J141" s="36">
        <v>20.5454951034483</v>
      </c>
      <c r="K141" s="36">
        <v>4.8777269655172404</v>
      </c>
      <c r="L141" s="43">
        <f t="shared" si="12"/>
        <v>4.2823478275862001</v>
      </c>
      <c r="M141" s="43">
        <v>44.951061758620703</v>
      </c>
      <c r="AA141" s="34">
        <v>1.88264817241379</v>
      </c>
      <c r="AB141" s="34">
        <v>26.3817729655172</v>
      </c>
      <c r="AC141" s="34">
        <v>1.0942911034482801</v>
      </c>
      <c r="AD141" s="34">
        <v>26.154662620689699</v>
      </c>
      <c r="AE141" s="34">
        <v>5.7646824482758596</v>
      </c>
      <c r="AF141" s="34">
        <v>25.275201965517201</v>
      </c>
      <c r="AG141" s="34">
        <v>25.409102586206899</v>
      </c>
      <c r="AH141" s="34">
        <v>0.49620455172413802</v>
      </c>
      <c r="AI141" s="34">
        <v>25.2414467931034</v>
      </c>
      <c r="AJ141" s="34">
        <v>25.303287206896499</v>
      </c>
      <c r="AK141" s="34">
        <v>0.300089413793103</v>
      </c>
      <c r="AL141" s="34">
        <v>25.257165862069002</v>
      </c>
      <c r="AM141" s="34">
        <v>26.5419179655172</v>
      </c>
      <c r="AN141" s="34">
        <v>278.55561562068999</v>
      </c>
      <c r="AO141" s="34">
        <v>278.64982972413799</v>
      </c>
      <c r="AP141" s="34">
        <v>25.710561275862101</v>
      </c>
      <c r="AQ141" s="34">
        <v>25.666808689655198</v>
      </c>
      <c r="AR141" s="34">
        <v>8.7841880691424401E-2</v>
      </c>
      <c r="AS141" s="34">
        <v>1.12001686615538E-2</v>
      </c>
      <c r="AT141" s="34">
        <v>3.3746035040375197E-2</v>
      </c>
      <c r="AU141" s="34">
        <v>7.2828687733552302E-3</v>
      </c>
      <c r="AV141" s="34">
        <v>6.9923894854425897E-3</v>
      </c>
      <c r="AW141" s="34">
        <v>2.25099684526643E-2</v>
      </c>
      <c r="AX141" s="34">
        <v>0.338017552782584</v>
      </c>
      <c r="AY141" s="34">
        <v>2.3850799424551001E-2</v>
      </c>
      <c r="AZ141" s="34">
        <v>5.3012679536810001</v>
      </c>
      <c r="BA141" s="35">
        <v>141</v>
      </c>
      <c r="BB141" s="35">
        <v>179</v>
      </c>
      <c r="BC141" s="45">
        <v>42688.843206018515</v>
      </c>
    </row>
    <row r="142" spans="7:55" x14ac:dyDescent="0.2">
      <c r="G142" s="33">
        <v>300.00137544827601</v>
      </c>
      <c r="H142" s="35">
        <v>100</v>
      </c>
      <c r="I142" s="34">
        <v>69.089090586206893</v>
      </c>
      <c r="J142" s="36">
        <v>20.5689876551724</v>
      </c>
      <c r="K142" s="36">
        <v>4.8938186206896601</v>
      </c>
      <c r="L142" s="43">
        <f t="shared" si="12"/>
        <v>4.2588552758620999</v>
      </c>
      <c r="M142" s="43">
        <v>44.957542379310297</v>
      </c>
      <c r="AA142" s="34">
        <v>1.8798007931034499</v>
      </c>
      <c r="AB142" s="34">
        <v>26.324545965517199</v>
      </c>
      <c r="AC142" s="34">
        <v>-0.75173951724138</v>
      </c>
      <c r="AD142" s="34">
        <v>26.1230390689655</v>
      </c>
      <c r="AE142" s="34">
        <v>5.75915920689655</v>
      </c>
      <c r="AF142" s="34">
        <v>25.278332896551699</v>
      </c>
      <c r="AG142" s="34">
        <v>25.407208827586199</v>
      </c>
      <c r="AH142" s="34">
        <v>0.49491503448275898</v>
      </c>
      <c r="AI142" s="34">
        <v>25.240915103448302</v>
      </c>
      <c r="AJ142" s="34">
        <v>25.3028693103448</v>
      </c>
      <c r="AK142" s="34">
        <v>0.30043527586206897</v>
      </c>
      <c r="AL142" s="34">
        <v>25.263861517241399</v>
      </c>
      <c r="AM142" s="34">
        <v>26.543980724137899</v>
      </c>
      <c r="AN142" s="34">
        <v>278.544170482759</v>
      </c>
      <c r="AO142" s="34">
        <v>278.63941903448301</v>
      </c>
      <c r="AP142" s="34">
        <v>25.7090101034483</v>
      </c>
      <c r="AQ142" s="34">
        <v>25.6667689310345</v>
      </c>
      <c r="AR142" s="34">
        <v>8.8362386733623302E-2</v>
      </c>
      <c r="AS142" s="34">
        <v>1.14368380444892E-2</v>
      </c>
      <c r="AT142" s="34">
        <v>3.9828375763129302E-2</v>
      </c>
      <c r="AU142" s="34">
        <v>5.6772559119979103E-3</v>
      </c>
      <c r="AV142" s="34">
        <v>6.0881355422363502E-3</v>
      </c>
      <c r="AW142" s="34">
        <v>2.77420242870407E-3</v>
      </c>
      <c r="AX142" s="34">
        <v>0.315932870266669</v>
      </c>
      <c r="AY142" s="34">
        <v>1.4493814579528299E-2</v>
      </c>
      <c r="AZ142" s="34">
        <v>48.218747794091001</v>
      </c>
      <c r="BA142" s="35">
        <v>142</v>
      </c>
      <c r="BB142" s="35">
        <v>179</v>
      </c>
      <c r="BC142" s="45">
        <v>42688.864050925928</v>
      </c>
    </row>
    <row r="143" spans="7:55" x14ac:dyDescent="0.2">
      <c r="G143" s="33">
        <v>300.00044506896501</v>
      </c>
      <c r="H143" s="35">
        <v>150</v>
      </c>
      <c r="I143" s="34">
        <v>38.282987241379303</v>
      </c>
      <c r="J143" s="36">
        <v>21.141904965517199</v>
      </c>
      <c r="K143" s="36">
        <v>4.22193210344828</v>
      </c>
      <c r="L143" s="48">
        <f t="shared" si="12"/>
        <v>3.6859379655173008</v>
      </c>
      <c r="M143" s="48">
        <v>44.989321344827601</v>
      </c>
      <c r="AA143" s="34">
        <v>1.11003313793103</v>
      </c>
      <c r="AB143" s="34">
        <v>27.787494931034502</v>
      </c>
      <c r="AC143" s="34">
        <v>2.0235626551724102</v>
      </c>
      <c r="AD143" s="34">
        <v>26.095872275862099</v>
      </c>
      <c r="AE143" s="34">
        <v>5.7885451034482802</v>
      </c>
      <c r="AF143" s="34">
        <v>25.269510103448301</v>
      </c>
      <c r="AG143" s="34">
        <v>25.4059933448276</v>
      </c>
      <c r="AH143" s="34">
        <v>0.49548610344827598</v>
      </c>
      <c r="AI143" s="34">
        <v>25.239770241379301</v>
      </c>
      <c r="AJ143" s="34">
        <v>25.279266137931</v>
      </c>
      <c r="AK143" s="34">
        <v>0.30049868965517201</v>
      </c>
      <c r="AL143" s="34">
        <v>25.2558256896552</v>
      </c>
      <c r="AM143" s="34">
        <v>26.605725689655198</v>
      </c>
      <c r="AN143" s="34">
        <v>278.68773048275898</v>
      </c>
      <c r="AO143" s="34">
        <v>278.781551896552</v>
      </c>
      <c r="AP143" s="34">
        <v>25.711077310344798</v>
      </c>
      <c r="AQ143" s="34">
        <v>25.668854275862099</v>
      </c>
      <c r="AR143" s="34">
        <v>7.9360594742625606E-2</v>
      </c>
      <c r="AS143" s="34">
        <v>8.6636840820241007E-3</v>
      </c>
      <c r="AT143" s="34">
        <v>1.3671724452904E-2</v>
      </c>
      <c r="AU143" s="34">
        <v>6.3773512756067101E-3</v>
      </c>
      <c r="AV143" s="34">
        <v>6.0772178690544996E-3</v>
      </c>
      <c r="AW143" s="34">
        <v>2.1156400014625699E-2</v>
      </c>
      <c r="AX143" s="34">
        <v>0.49053276225250803</v>
      </c>
      <c r="AY143" s="34">
        <v>2.3952450869079701E-2</v>
      </c>
      <c r="AZ143" s="34">
        <v>7.6092323609990702</v>
      </c>
      <c r="BA143" s="35">
        <v>143</v>
      </c>
      <c r="BB143" s="35">
        <v>179</v>
      </c>
      <c r="BC143" s="45">
        <v>42688.884884259256</v>
      </c>
    </row>
    <row r="144" spans="7:55" x14ac:dyDescent="0.2">
      <c r="G144" s="33">
        <v>299.99980434482802</v>
      </c>
      <c r="H144" s="35">
        <v>300</v>
      </c>
      <c r="I144" s="34">
        <v>15.956356</v>
      </c>
      <c r="J144" s="36">
        <v>21.958402068965501</v>
      </c>
      <c r="K144" s="36">
        <v>3.37006344827586</v>
      </c>
      <c r="L144" s="44">
        <f t="shared" si="12"/>
        <v>2.8694408620689984</v>
      </c>
      <c r="M144" s="44">
        <v>45.019129241379297</v>
      </c>
      <c r="AA144" s="34">
        <v>0.90523510344827596</v>
      </c>
      <c r="AB144" s="34">
        <v>29.200198620689601</v>
      </c>
      <c r="AC144" s="34">
        <v>2.7456691379310301</v>
      </c>
      <c r="AD144" s="34">
        <v>26.0407682413793</v>
      </c>
      <c r="AE144" s="34">
        <v>5.7653358275862097</v>
      </c>
      <c r="AF144" s="34">
        <v>25.268690689655202</v>
      </c>
      <c r="AG144" s="34">
        <v>25.406671655172399</v>
      </c>
      <c r="AH144" s="34">
        <v>0.496029517241379</v>
      </c>
      <c r="AI144" s="34">
        <v>25.2387393448276</v>
      </c>
      <c r="AJ144" s="34">
        <v>25.271523241379299</v>
      </c>
      <c r="AK144" s="34">
        <v>0.30014441379310303</v>
      </c>
      <c r="AL144" s="34">
        <v>25.2492058965517</v>
      </c>
      <c r="AM144" s="34">
        <v>26.6682588275862</v>
      </c>
      <c r="AN144" s="34">
        <v>278.84810237930998</v>
      </c>
      <c r="AO144" s="34">
        <v>278.94400237931001</v>
      </c>
      <c r="AP144" s="34">
        <v>25.710829862069001</v>
      </c>
      <c r="AQ144" s="34">
        <v>25.667066482758599</v>
      </c>
      <c r="AR144" s="34">
        <v>5.7895324459371601E-2</v>
      </c>
      <c r="AS144" s="34">
        <v>7.9369644553585195E-3</v>
      </c>
      <c r="AT144" s="34">
        <v>2.4323156777162999E-2</v>
      </c>
      <c r="AU144" s="34">
        <v>5.5883111146329103E-3</v>
      </c>
      <c r="AV144" s="34">
        <v>7.7534464876312399E-3</v>
      </c>
      <c r="AW144" s="34">
        <v>3.3933097769721497E-2</v>
      </c>
      <c r="AX144" s="34">
        <v>0.79226419481413701</v>
      </c>
      <c r="AY144" s="34">
        <v>3.4071307902495698E-2</v>
      </c>
      <c r="AZ144" s="34">
        <v>3.9465929036833498</v>
      </c>
      <c r="BA144" s="35">
        <v>144</v>
      </c>
      <c r="BB144" s="35">
        <v>179</v>
      </c>
      <c r="BC144" s="45">
        <v>42688.905729166669</v>
      </c>
    </row>
    <row r="145" spans="7:55" x14ac:dyDescent="0.2">
      <c r="G145" s="33">
        <v>299.99976331034497</v>
      </c>
      <c r="H145" s="35">
        <v>500</v>
      </c>
      <c r="I145" s="34">
        <v>36.686415862068898</v>
      </c>
      <c r="J145" s="36">
        <v>22.045902034482801</v>
      </c>
      <c r="K145" s="36">
        <v>2.8239579310344798</v>
      </c>
      <c r="L145" s="40">
        <f t="shared" si="12"/>
        <v>2.7819408965516992</v>
      </c>
      <c r="M145" s="40">
        <v>45.031479827586203</v>
      </c>
      <c r="AA145" s="34">
        <v>0.67431982758620701</v>
      </c>
      <c r="AB145" s="34">
        <v>30.660195620689699</v>
      </c>
      <c r="AC145" s="34">
        <v>0.690064448275862</v>
      </c>
      <c r="AD145" s="34">
        <v>26.001475551724099</v>
      </c>
      <c r="AE145" s="34">
        <v>5.7438320689655198</v>
      </c>
      <c r="AF145" s="34">
        <v>25.268994586206901</v>
      </c>
      <c r="AG145" s="34">
        <v>25.401592724137899</v>
      </c>
      <c r="AH145" s="34">
        <v>0.52083337931034501</v>
      </c>
      <c r="AI145" s="34">
        <v>25.231213482758601</v>
      </c>
      <c r="AJ145" s="34">
        <v>25.2568024137931</v>
      </c>
      <c r="AK145" s="34">
        <v>0.30038996551724101</v>
      </c>
      <c r="AL145" s="34">
        <v>25.2497105517241</v>
      </c>
      <c r="AM145" s="34">
        <v>26.7383169310345</v>
      </c>
      <c r="AN145" s="34">
        <v>278.762154482759</v>
      </c>
      <c r="AO145" s="34">
        <v>278.86114396551699</v>
      </c>
      <c r="AP145" s="34">
        <v>25.705396206896602</v>
      </c>
      <c r="AQ145" s="34">
        <v>25.660494068965502</v>
      </c>
      <c r="AR145" s="34">
        <v>3.6647928410346399E-2</v>
      </c>
      <c r="AS145" s="34">
        <v>7.9028185176339694E-3</v>
      </c>
      <c r="AT145" s="34">
        <v>1.7225806273746501E-2</v>
      </c>
      <c r="AU145" s="34">
        <v>7.1561019592799504E-3</v>
      </c>
      <c r="AV145" s="34">
        <v>6.1363957797384901E-3</v>
      </c>
      <c r="AW145" s="34">
        <v>3.2795156079824403E-2</v>
      </c>
      <c r="AX145" s="34">
        <v>1.1873107106334799</v>
      </c>
      <c r="AY145" s="34">
        <v>1.7322901166030899E-2</v>
      </c>
      <c r="AZ145" s="34">
        <v>5.2960777227825302</v>
      </c>
      <c r="BA145" s="35">
        <v>145</v>
      </c>
      <c r="BB145" s="35">
        <v>179</v>
      </c>
      <c r="BC145" s="45">
        <v>42688.926562499997</v>
      </c>
    </row>
    <row r="146" spans="7:55" x14ac:dyDescent="0.2">
      <c r="G146" s="33">
        <v>300.00044196551698</v>
      </c>
      <c r="H146" s="35">
        <v>1000</v>
      </c>
      <c r="I146" s="34">
        <v>26.174861551724099</v>
      </c>
      <c r="J146" s="36">
        <v>22.498789034482801</v>
      </c>
      <c r="K146" s="36">
        <v>2.4904303103448302</v>
      </c>
      <c r="L146" s="39">
        <f t="shared" si="12"/>
        <v>2.3290538965516987</v>
      </c>
      <c r="M146" s="39">
        <v>45.059552379310297</v>
      </c>
      <c r="AA146" s="34">
        <v>0.28076186206896497</v>
      </c>
      <c r="AB146" s="34">
        <v>30.515388551724101</v>
      </c>
      <c r="AC146" s="34">
        <v>1.0481906551724101</v>
      </c>
      <c r="AD146" s="34">
        <v>25.959300275862098</v>
      </c>
      <c r="AE146" s="34">
        <v>5.7631933448275898</v>
      </c>
      <c r="AF146" s="34">
        <v>25.271349517241401</v>
      </c>
      <c r="AG146" s="34">
        <v>25.4055376206896</v>
      </c>
      <c r="AH146" s="34">
        <v>0.55460872413793105</v>
      </c>
      <c r="AI146" s="34">
        <v>25.238581931034499</v>
      </c>
      <c r="AJ146" s="34">
        <v>25.2535738965517</v>
      </c>
      <c r="AK146" s="34">
        <v>0.300429310344828</v>
      </c>
      <c r="AL146" s="34">
        <v>25.2538127931034</v>
      </c>
      <c r="AM146" s="34">
        <v>26.734853620689702</v>
      </c>
      <c r="AN146" s="34">
        <v>278.85248544827601</v>
      </c>
      <c r="AO146" s="34">
        <v>278.94856731034503</v>
      </c>
      <c r="AP146" s="34">
        <v>25.707755551724102</v>
      </c>
      <c r="AQ146" s="34">
        <v>25.665743172413801</v>
      </c>
      <c r="AR146" s="34">
        <v>4.3623148656405999E-2</v>
      </c>
      <c r="AS146" s="34">
        <v>8.6257786666772297E-3</v>
      </c>
      <c r="AT146" s="34">
        <v>5.7746139714670401E-2</v>
      </c>
      <c r="AU146" s="34">
        <v>5.6301834392100403E-3</v>
      </c>
      <c r="AV146" s="34">
        <v>7.5613026433621203E-3</v>
      </c>
      <c r="AW146" s="34">
        <v>1.20318137948686E-2</v>
      </c>
      <c r="AX146" s="34">
        <v>1.49961849349794</v>
      </c>
      <c r="AY146" s="34">
        <v>2.1139346064160802E-2</v>
      </c>
      <c r="AZ146" s="34">
        <v>3.4074547604455998</v>
      </c>
      <c r="BA146" s="35">
        <v>146</v>
      </c>
      <c r="BB146" s="35">
        <v>179</v>
      </c>
      <c r="BC146" s="45">
        <v>42688.947395833333</v>
      </c>
    </row>
    <row r="147" spans="7:55" x14ac:dyDescent="0.2">
      <c r="G147" s="33">
        <v>299.99995789655202</v>
      </c>
      <c r="H147" s="35">
        <v>1000</v>
      </c>
      <c r="I147" s="34">
        <v>29.383951068965501</v>
      </c>
      <c r="J147" s="36">
        <v>22.191434517241401</v>
      </c>
      <c r="K147" s="36">
        <v>2.7791772068965499</v>
      </c>
      <c r="L147" s="39">
        <f t="shared" si="12"/>
        <v>2.6364084137930988</v>
      </c>
      <c r="M147" s="39">
        <v>50.090005482758599</v>
      </c>
      <c r="AA147" s="34">
        <v>0.62429727586206896</v>
      </c>
      <c r="AB147" s="34">
        <v>34.335285034482801</v>
      </c>
      <c r="AC147" s="34">
        <v>2.6383552068965499</v>
      </c>
      <c r="AD147" s="34">
        <v>25.945742862069</v>
      </c>
      <c r="AE147" s="34">
        <v>5.7470087586206899</v>
      </c>
      <c r="AF147" s="34">
        <v>25.266064620689701</v>
      </c>
      <c r="AG147" s="34">
        <v>25.403953103448298</v>
      </c>
      <c r="AH147" s="34">
        <v>0.55506848275862097</v>
      </c>
      <c r="AI147" s="34">
        <v>25.232900999999998</v>
      </c>
      <c r="AJ147" s="34">
        <v>25.256232655172401</v>
      </c>
      <c r="AK147" s="34">
        <v>0.30000055172413798</v>
      </c>
      <c r="AL147" s="34">
        <v>25.249802931034498</v>
      </c>
      <c r="AM147" s="34">
        <v>26.916714689655201</v>
      </c>
      <c r="AN147" s="34">
        <v>278.83769165517202</v>
      </c>
      <c r="AO147" s="34">
        <v>278.93535634482799</v>
      </c>
      <c r="AP147" s="34">
        <v>25.7025887241379</v>
      </c>
      <c r="AQ147" s="34">
        <v>25.660291793103401</v>
      </c>
      <c r="AR147" s="34">
        <v>4.4710676405611501E-2</v>
      </c>
      <c r="AS147" s="34">
        <v>9.7355852191424192E-3</v>
      </c>
      <c r="AT147" s="34">
        <v>0.25831885364609403</v>
      </c>
      <c r="AU147" s="34">
        <v>5.0770910420723002E-3</v>
      </c>
      <c r="AV147" s="34">
        <v>7.19722315822173E-3</v>
      </c>
      <c r="AW147" s="34">
        <v>1.0168872768145499E-2</v>
      </c>
      <c r="AX147" s="34">
        <v>0.98482110689796198</v>
      </c>
      <c r="AY147" s="34">
        <v>1.9447225450969101E-2</v>
      </c>
      <c r="AZ147" s="34">
        <v>3.33106778703036</v>
      </c>
      <c r="BA147" s="35">
        <v>147</v>
      </c>
      <c r="BB147" s="35">
        <v>179</v>
      </c>
      <c r="BC147" s="45">
        <v>42688.968240740738</v>
      </c>
    </row>
    <row r="148" spans="7:55" x14ac:dyDescent="0.2">
      <c r="G148" s="33">
        <v>300.00049355172399</v>
      </c>
      <c r="H148" s="35">
        <v>500</v>
      </c>
      <c r="I148" s="34">
        <v>40.573158034482802</v>
      </c>
      <c r="J148" s="36">
        <v>21.7248866896552</v>
      </c>
      <c r="K148" s="36">
        <v>3.14359193103448</v>
      </c>
      <c r="L148" s="40">
        <f t="shared" si="12"/>
        <v>3.1029562413792995</v>
      </c>
      <c r="M148" s="40">
        <v>50.117921586206897</v>
      </c>
      <c r="AA148" s="34">
        <v>0.83200231034482797</v>
      </c>
      <c r="AB148" s="34">
        <v>34.098321724137897</v>
      </c>
      <c r="AC148" s="34">
        <v>0.33415899999999898</v>
      </c>
      <c r="AD148" s="34">
        <v>25.923721965517199</v>
      </c>
      <c r="AE148" s="34">
        <v>5.7437346896551702</v>
      </c>
      <c r="AF148" s="34">
        <v>25.272586689655199</v>
      </c>
      <c r="AG148" s="34">
        <v>25.404702068965499</v>
      </c>
      <c r="AH148" s="34">
        <v>0.52196744827586194</v>
      </c>
      <c r="AI148" s="34">
        <v>25.234686034482699</v>
      </c>
      <c r="AJ148" s="34">
        <v>25.2648926206897</v>
      </c>
      <c r="AK148" s="34">
        <v>0.30078110344827602</v>
      </c>
      <c r="AL148" s="34">
        <v>25.250671000000001</v>
      </c>
      <c r="AM148" s="34">
        <v>26.901498137931</v>
      </c>
      <c r="AN148" s="34">
        <v>278.73154417241398</v>
      </c>
      <c r="AO148" s="34">
        <v>278.83094520689701</v>
      </c>
      <c r="AP148" s="34">
        <v>25.707502896551699</v>
      </c>
      <c r="AQ148" s="34">
        <v>25.663989206896598</v>
      </c>
      <c r="AR148" s="34">
        <v>6.0105832586318797E-2</v>
      </c>
      <c r="AS148" s="34">
        <v>7.8506747801178906E-3</v>
      </c>
      <c r="AT148" s="34">
        <v>1.95280573318748E-2</v>
      </c>
      <c r="AU148" s="34">
        <v>6.3316171203883003E-3</v>
      </c>
      <c r="AV148" s="34">
        <v>7.2368797669500797E-3</v>
      </c>
      <c r="AW148" s="34">
        <v>1.24407392674066E-2</v>
      </c>
      <c r="AX148" s="34">
        <v>0.93594614882448801</v>
      </c>
      <c r="AY148" s="34">
        <v>1.8657733575504199E-2</v>
      </c>
      <c r="AZ148" s="34">
        <v>3.74203712605923</v>
      </c>
      <c r="BA148" s="35">
        <v>148</v>
      </c>
      <c r="BB148" s="35">
        <v>179</v>
      </c>
      <c r="BC148" s="45">
        <v>42688.989074074074</v>
      </c>
    </row>
    <row r="149" spans="7:55" x14ac:dyDescent="0.2">
      <c r="G149" s="33">
        <v>300.00001048275902</v>
      </c>
      <c r="H149" s="35">
        <v>300</v>
      </c>
      <c r="I149" s="34">
        <v>17.760267689655201</v>
      </c>
      <c r="J149" s="36">
        <v>21.651072068965501</v>
      </c>
      <c r="K149" s="36">
        <v>3.76715510344828</v>
      </c>
      <c r="L149" s="44">
        <f t="shared" si="12"/>
        <v>3.1767708620689987</v>
      </c>
      <c r="M149" s="44">
        <v>50.130553241379303</v>
      </c>
      <c r="AA149" s="34">
        <v>0.95361041379310396</v>
      </c>
      <c r="AB149" s="34">
        <v>32.627490137930998</v>
      </c>
      <c r="AC149" s="34">
        <v>4.7737830344827596</v>
      </c>
      <c r="AD149" s="34">
        <v>25.9310604482759</v>
      </c>
      <c r="AE149" s="34">
        <v>5.7595674482758596</v>
      </c>
      <c r="AF149" s="34">
        <v>25.264708103448299</v>
      </c>
      <c r="AG149" s="34">
        <v>25.406926689655201</v>
      </c>
      <c r="AH149" s="34">
        <v>0.49785955172413798</v>
      </c>
      <c r="AI149" s="34">
        <v>25.236075172413798</v>
      </c>
      <c r="AJ149" s="34">
        <v>25.270730965517199</v>
      </c>
      <c r="AK149" s="34">
        <v>0.30069503448275903</v>
      </c>
      <c r="AL149" s="34">
        <v>25.251734517241399</v>
      </c>
      <c r="AM149" s="34">
        <v>26.832701551724099</v>
      </c>
      <c r="AN149" s="34">
        <v>278.82193424137898</v>
      </c>
      <c r="AO149" s="34">
        <v>278.92129096551702</v>
      </c>
      <c r="AP149" s="34">
        <v>25.703578310344799</v>
      </c>
      <c r="AQ149" s="34">
        <v>25.661778620689699</v>
      </c>
      <c r="AR149" s="34">
        <v>6.01510672954765E-2</v>
      </c>
      <c r="AS149" s="34">
        <v>9.3971195093532998E-3</v>
      </c>
      <c r="AT149" s="34">
        <v>2.8093757695964599E-2</v>
      </c>
      <c r="AU149" s="34">
        <v>7.1921343913503299E-3</v>
      </c>
      <c r="AV149" s="34">
        <v>6.5572414421907702E-3</v>
      </c>
      <c r="AW149" s="34">
        <v>3.5573911689368E-2</v>
      </c>
      <c r="AX149" s="34">
        <v>0.57668392954018899</v>
      </c>
      <c r="AY149" s="34">
        <v>2.03419299813399E-2</v>
      </c>
      <c r="AZ149" s="34">
        <v>4.2221278230929604</v>
      </c>
      <c r="BA149" s="35">
        <v>149</v>
      </c>
      <c r="BB149" s="35">
        <v>179</v>
      </c>
      <c r="BC149" s="45">
        <v>42689.009918981479</v>
      </c>
    </row>
    <row r="150" spans="7:55" x14ac:dyDescent="0.2">
      <c r="G150" s="33">
        <v>299.99872351724099</v>
      </c>
      <c r="H150" s="35">
        <v>150</v>
      </c>
      <c r="I150" s="34">
        <v>42.4214410689655</v>
      </c>
      <c r="J150" s="36">
        <v>20.6996974137931</v>
      </c>
      <c r="K150" s="36">
        <v>4.7060954827586201</v>
      </c>
      <c r="L150" s="48">
        <f t="shared" si="12"/>
        <v>4.1281455172413999</v>
      </c>
      <c r="M150" s="48">
        <v>50.159701758620699</v>
      </c>
      <c r="AA150" s="34">
        <v>1.4501596551724101</v>
      </c>
      <c r="AB150" s="34">
        <v>31.0247845517241</v>
      </c>
      <c r="AC150" s="34">
        <v>0.27830448275862102</v>
      </c>
      <c r="AD150" s="34">
        <v>25.925136793103398</v>
      </c>
      <c r="AE150" s="34">
        <v>5.7026816206896598</v>
      </c>
      <c r="AF150" s="34">
        <v>25.269803172413798</v>
      </c>
      <c r="AG150" s="34">
        <v>25.401419068965499</v>
      </c>
      <c r="AH150" s="34">
        <v>0.49464624137931001</v>
      </c>
      <c r="AI150" s="34">
        <v>25.2375944482759</v>
      </c>
      <c r="AJ150" s="34">
        <v>25.2865531724138</v>
      </c>
      <c r="AK150" s="34">
        <v>0.30006313793103401</v>
      </c>
      <c r="AL150" s="34">
        <v>25.255245137930999</v>
      </c>
      <c r="AM150" s="34">
        <v>26.762321275862099</v>
      </c>
      <c r="AN150" s="34">
        <v>278.67326200000002</v>
      </c>
      <c r="AO150" s="34">
        <v>278.77233044827602</v>
      </c>
      <c r="AP150" s="34">
        <v>25.7024035517241</v>
      </c>
      <c r="AQ150" s="34">
        <v>25.659646103448299</v>
      </c>
      <c r="AR150" s="34">
        <v>5.37938839217936E-2</v>
      </c>
      <c r="AS150" s="34">
        <v>8.2773785357252092E-3</v>
      </c>
      <c r="AT150" s="34">
        <v>1.6978545667546099E-2</v>
      </c>
      <c r="AU150" s="34">
        <v>7.3719634290971203E-3</v>
      </c>
      <c r="AV150" s="34">
        <v>6.7791262506742304E-3</v>
      </c>
      <c r="AW150" s="34">
        <v>3.2404902182313101E-2</v>
      </c>
      <c r="AX150" s="34">
        <v>0.49729443956603803</v>
      </c>
      <c r="AY150" s="34">
        <v>3.1284095536464003E-2</v>
      </c>
      <c r="AZ150" s="34">
        <v>4.4197918579100097</v>
      </c>
      <c r="BA150" s="35">
        <v>150</v>
      </c>
      <c r="BB150" s="35">
        <v>179</v>
      </c>
      <c r="BC150" s="45">
        <v>42689.030752314815</v>
      </c>
    </row>
    <row r="151" spans="7:55" x14ac:dyDescent="0.2">
      <c r="G151" s="33">
        <v>299.99277465517201</v>
      </c>
      <c r="H151" s="35">
        <v>100</v>
      </c>
      <c r="I151" s="34">
        <v>75.910137275861999</v>
      </c>
      <c r="J151" s="36">
        <v>20.074154137931</v>
      </c>
      <c r="K151" s="36">
        <v>5.4084913103448304</v>
      </c>
      <c r="L151" s="43">
        <f t="shared" si="12"/>
        <v>4.7536887931034997</v>
      </c>
      <c r="M151" s="43">
        <v>50.1799523793104</v>
      </c>
      <c r="AA151" s="34">
        <v>2.24906944827586</v>
      </c>
      <c r="AB151" s="34">
        <v>29.370041965517199</v>
      </c>
      <c r="AC151" s="34">
        <v>-1.3093899655172401</v>
      </c>
      <c r="AD151" s="34">
        <v>25.941091896551701</v>
      </c>
      <c r="AE151" s="34">
        <v>5.7559022413793102</v>
      </c>
      <c r="AF151" s="34">
        <v>25.275608862068999</v>
      </c>
      <c r="AG151" s="34">
        <v>25.403226103448301</v>
      </c>
      <c r="AH151" s="34">
        <v>0.49431362068965501</v>
      </c>
      <c r="AI151" s="34">
        <v>25.238332310344799</v>
      </c>
      <c r="AJ151" s="34">
        <v>25.3104388275862</v>
      </c>
      <c r="AK151" s="34">
        <v>0.30058958620689602</v>
      </c>
      <c r="AL151" s="34">
        <v>25.2526244137931</v>
      </c>
      <c r="AM151" s="34">
        <v>26.678724586206901</v>
      </c>
      <c r="AN151" s="34">
        <v>278.51861996551702</v>
      </c>
      <c r="AO151" s="34">
        <v>278.61336331034499</v>
      </c>
      <c r="AP151" s="34">
        <v>25.703000275862099</v>
      </c>
      <c r="AQ151" s="34">
        <v>25.6588333103448</v>
      </c>
      <c r="AR151" s="34">
        <v>6.7959189897122602E-2</v>
      </c>
      <c r="AS151" s="34">
        <v>1.7151254080674E-2</v>
      </c>
      <c r="AT151" s="34">
        <v>2.51268556871444E-2</v>
      </c>
      <c r="AU151" s="34">
        <v>7.92842469824118E-3</v>
      </c>
      <c r="AV151" s="34">
        <v>6.7091173087347397E-3</v>
      </c>
      <c r="AW151" s="34">
        <v>2.1993950963238199E-2</v>
      </c>
      <c r="AX151" s="34">
        <v>0.29027721343764101</v>
      </c>
      <c r="AY151" s="34">
        <v>2.4815152869547899E-2</v>
      </c>
      <c r="AZ151" s="34">
        <v>6.8559856527987497</v>
      </c>
      <c r="BA151" s="35">
        <v>151</v>
      </c>
      <c r="BB151" s="35">
        <v>179</v>
      </c>
      <c r="BC151" s="45">
        <v>42689.05159722222</v>
      </c>
    </row>
    <row r="152" spans="7:55" x14ac:dyDescent="0.2">
      <c r="G152" s="33">
        <v>300.00183637931002</v>
      </c>
      <c r="H152" s="35">
        <v>100</v>
      </c>
      <c r="I152" s="34">
        <v>75.822014379310403</v>
      </c>
      <c r="J152" s="36">
        <v>20.078148275862102</v>
      </c>
      <c r="K152" s="36">
        <v>5.3977082758620698</v>
      </c>
      <c r="L152" s="43">
        <f t="shared" si="12"/>
        <v>4.749694655172398</v>
      </c>
      <c r="M152" s="43">
        <v>50.187084068965497</v>
      </c>
      <c r="AA152" s="34">
        <v>2.20043062068966</v>
      </c>
      <c r="AB152" s="34">
        <v>29.277123551724099</v>
      </c>
      <c r="AC152" s="34">
        <v>-8.3940241379310304E-2</v>
      </c>
      <c r="AD152" s="34">
        <v>25.925034068965498</v>
      </c>
      <c r="AE152" s="34">
        <v>5.6993038275862098</v>
      </c>
      <c r="AF152" s="34">
        <v>25.275153172413798</v>
      </c>
      <c r="AG152" s="34">
        <v>25.4062158965517</v>
      </c>
      <c r="AH152" s="34">
        <v>0.49545934482758602</v>
      </c>
      <c r="AI152" s="34">
        <v>25.235803896551701</v>
      </c>
      <c r="AJ152" s="34">
        <v>25.306504758620701</v>
      </c>
      <c r="AK152" s="34">
        <v>0.29978975862069002</v>
      </c>
      <c r="AL152" s="34">
        <v>25.252553758620699</v>
      </c>
      <c r="AM152" s="34">
        <v>26.6777528275862</v>
      </c>
      <c r="AN152" s="34">
        <v>278.508258551724</v>
      </c>
      <c r="AO152" s="34">
        <v>278.60625168965498</v>
      </c>
      <c r="AP152" s="34">
        <v>25.7036475172414</v>
      </c>
      <c r="AQ152" s="34">
        <v>25.6626171724138</v>
      </c>
      <c r="AR152" s="34">
        <v>6.7800396849728203E-2</v>
      </c>
      <c r="AS152" s="34">
        <v>1.0817675487189799E-2</v>
      </c>
      <c r="AT152" s="34">
        <v>1.5518337085629601E-2</v>
      </c>
      <c r="AU152" s="34">
        <v>6.2922327461060103E-3</v>
      </c>
      <c r="AV152" s="34">
        <v>7.1341869552063002E-3</v>
      </c>
      <c r="AW152" s="34">
        <v>5.7078349646608499E-4</v>
      </c>
      <c r="AX152" s="34">
        <v>0.28918918407480398</v>
      </c>
      <c r="AY152" s="34">
        <v>1.2387769913655301E-2</v>
      </c>
      <c r="AZ152" s="34">
        <v>11.4635147635462</v>
      </c>
      <c r="BA152" s="35">
        <v>152</v>
      </c>
      <c r="BB152" s="35">
        <v>179</v>
      </c>
      <c r="BC152" s="45">
        <v>42689.072430555556</v>
      </c>
    </row>
    <row r="153" spans="7:55" x14ac:dyDescent="0.2">
      <c r="G153" s="33">
        <v>300.00096824137898</v>
      </c>
      <c r="H153" s="35">
        <v>150</v>
      </c>
      <c r="I153" s="34">
        <v>42.343493379310303</v>
      </c>
      <c r="J153" s="36">
        <v>20.699060068965501</v>
      </c>
      <c r="K153" s="36">
        <v>4.7101806896551697</v>
      </c>
      <c r="L153" s="48">
        <f t="shared" si="12"/>
        <v>4.1287828620689986</v>
      </c>
      <c r="M153" s="48">
        <v>50.214690172413803</v>
      </c>
      <c r="AA153" s="34">
        <v>1.29870334482759</v>
      </c>
      <c r="AB153" s="34">
        <v>31.174586931034501</v>
      </c>
      <c r="AC153" s="34">
        <v>1.87222796551724</v>
      </c>
      <c r="AD153" s="34">
        <v>25.928813275862101</v>
      </c>
      <c r="AE153" s="34">
        <v>5.69121010344828</v>
      </c>
      <c r="AF153" s="34">
        <v>25.2691031724138</v>
      </c>
      <c r="AG153" s="34">
        <v>25.4045011034483</v>
      </c>
      <c r="AH153" s="34">
        <v>0.495682448275862</v>
      </c>
      <c r="AI153" s="34">
        <v>25.237746379310298</v>
      </c>
      <c r="AJ153" s="34">
        <v>25.282261241379299</v>
      </c>
      <c r="AK153" s="34">
        <v>0.30033603448275897</v>
      </c>
      <c r="AL153" s="34">
        <v>25.249086655172398</v>
      </c>
      <c r="AM153" s="34">
        <v>26.7620877931035</v>
      </c>
      <c r="AN153" s="34">
        <v>278.65759806896602</v>
      </c>
      <c r="AO153" s="34">
        <v>278.75570362068999</v>
      </c>
      <c r="AP153" s="34">
        <v>25.7022861724138</v>
      </c>
      <c r="AQ153" s="34">
        <v>25.659320586206899</v>
      </c>
      <c r="AR153" s="34">
        <v>5.3159371969800702E-2</v>
      </c>
      <c r="AS153" s="34">
        <v>1.10260506498606E-2</v>
      </c>
      <c r="AT153" s="34">
        <v>1.6797438493983002E-2</v>
      </c>
      <c r="AU153" s="34">
        <v>6.9594953044353602E-3</v>
      </c>
      <c r="AV153" s="34">
        <v>6.6143033009524801E-3</v>
      </c>
      <c r="AW153" s="34">
        <v>2.2489346264928E-2</v>
      </c>
      <c r="AX153" s="34">
        <v>0.41353822685542602</v>
      </c>
      <c r="AY153" s="34">
        <v>2.1747941787263698E-2</v>
      </c>
      <c r="AZ153" s="34">
        <v>5.3749523044203302</v>
      </c>
      <c r="BA153" s="35">
        <v>153</v>
      </c>
      <c r="BB153" s="35">
        <v>179</v>
      </c>
      <c r="BC153" s="45">
        <v>42689.093275462961</v>
      </c>
    </row>
    <row r="154" spans="7:55" x14ac:dyDescent="0.2">
      <c r="G154" s="33">
        <v>299.99986534482798</v>
      </c>
      <c r="H154" s="35">
        <v>300</v>
      </c>
      <c r="I154" s="34">
        <v>17.673946793103401</v>
      </c>
      <c r="J154" s="36">
        <v>21.652048620689701</v>
      </c>
      <c r="K154" s="36">
        <v>3.7654308275862101</v>
      </c>
      <c r="L154" s="44">
        <f t="shared" si="12"/>
        <v>3.1757943103447985</v>
      </c>
      <c r="M154" s="44">
        <v>50.231658482758597</v>
      </c>
      <c r="AA154" s="34">
        <v>0.92237248275862105</v>
      </c>
      <c r="AB154" s="34">
        <v>32.534586931034497</v>
      </c>
      <c r="AC154" s="34">
        <v>0.764069</v>
      </c>
      <c r="AD154" s="34">
        <v>25.872883655172402</v>
      </c>
      <c r="AE154" s="34">
        <v>5.7784228620689699</v>
      </c>
      <c r="AF154" s="34">
        <v>25.266683206896499</v>
      </c>
      <c r="AG154" s="34">
        <v>25.399867241379301</v>
      </c>
      <c r="AH154" s="34">
        <v>0.49760224137930997</v>
      </c>
      <c r="AI154" s="34">
        <v>25.239276482758601</v>
      </c>
      <c r="AJ154" s="34">
        <v>25.272478068965501</v>
      </c>
      <c r="AK154" s="34">
        <v>0.30007041379310301</v>
      </c>
      <c r="AL154" s="34">
        <v>25.2515664137931</v>
      </c>
      <c r="AM154" s="34">
        <v>26.831529</v>
      </c>
      <c r="AN154" s="34">
        <v>278.84272713793098</v>
      </c>
      <c r="AO154" s="34">
        <v>278.93985513793098</v>
      </c>
      <c r="AP154" s="34">
        <v>25.7040496896552</v>
      </c>
      <c r="AQ154" s="34">
        <v>25.662819068965501</v>
      </c>
      <c r="AR154" s="34">
        <v>7.7616595248932094E-2</v>
      </c>
      <c r="AS154" s="34">
        <v>8.6224418367409506E-3</v>
      </c>
      <c r="AT154" s="34">
        <v>1.8509459627241199E-2</v>
      </c>
      <c r="AU154" s="34">
        <v>6.6890241432658098E-3</v>
      </c>
      <c r="AV154" s="34">
        <v>5.5024324370893402E-3</v>
      </c>
      <c r="AW154" s="34">
        <v>3.3639610455673701E-2</v>
      </c>
      <c r="AX154" s="34">
        <v>0.55414926853448099</v>
      </c>
      <c r="AY154" s="34">
        <v>3.1373891325792297E-2</v>
      </c>
      <c r="AZ154" s="34">
        <v>11.615817637277599</v>
      </c>
      <c r="BA154" s="35">
        <v>154</v>
      </c>
      <c r="BB154" s="35">
        <v>179</v>
      </c>
      <c r="BC154" s="45">
        <v>42689.114108796297</v>
      </c>
    </row>
    <row r="155" spans="7:55" x14ac:dyDescent="0.2">
      <c r="G155" s="33">
        <v>299.99958006896497</v>
      </c>
      <c r="H155" s="35">
        <v>500</v>
      </c>
      <c r="I155" s="34">
        <v>40.355313000000002</v>
      </c>
      <c r="J155" s="36">
        <v>21.733587241379301</v>
      </c>
      <c r="K155" s="36">
        <v>3.1485480689655199</v>
      </c>
      <c r="L155" s="40">
        <f t="shared" si="12"/>
        <v>3.0942556896551991</v>
      </c>
      <c r="M155" s="40">
        <v>50.267688034482802</v>
      </c>
      <c r="AA155" s="34">
        <v>0.643057827586207</v>
      </c>
      <c r="AB155" s="34">
        <v>33.982903068965499</v>
      </c>
      <c r="AC155" s="34">
        <v>3.6154762068965498</v>
      </c>
      <c r="AD155" s="34">
        <v>25.8539330689655</v>
      </c>
      <c r="AE155" s="34">
        <v>5.7348907241379301</v>
      </c>
      <c r="AF155" s="34">
        <v>25.258875137931</v>
      </c>
      <c r="AG155" s="34">
        <v>25.399210586206902</v>
      </c>
      <c r="AH155" s="34">
        <v>0.52243748275862101</v>
      </c>
      <c r="AI155" s="34">
        <v>25.234241137931001</v>
      </c>
      <c r="AJ155" s="34">
        <v>25.259607724137901</v>
      </c>
      <c r="AK155" s="34">
        <v>0.30020831034482798</v>
      </c>
      <c r="AL155" s="34">
        <v>25.246715551724101</v>
      </c>
      <c r="AM155" s="34">
        <v>26.895325827586198</v>
      </c>
      <c r="AN155" s="34">
        <v>278.74572968965498</v>
      </c>
      <c r="AO155" s="34">
        <v>278.84075082758602</v>
      </c>
      <c r="AP155" s="34">
        <v>25.692845034482801</v>
      </c>
      <c r="AQ155" s="34">
        <v>25.649676137930999</v>
      </c>
      <c r="AR155" s="34">
        <v>7.0954745140995201E-2</v>
      </c>
      <c r="AS155" s="34">
        <v>9.4191413014116394E-3</v>
      </c>
      <c r="AT155" s="34">
        <v>2.4247876168298099E-2</v>
      </c>
      <c r="AU155" s="34">
        <v>8.1160060321595201E-3</v>
      </c>
      <c r="AV155" s="34">
        <v>7.2954998656932103E-3</v>
      </c>
      <c r="AW155" s="34">
        <v>3.3446266373002402E-2</v>
      </c>
      <c r="AX155" s="34">
        <v>0.93115456633639304</v>
      </c>
      <c r="AY155" s="34">
        <v>1.7407843011788101E-2</v>
      </c>
      <c r="AZ155" s="34">
        <v>3.5690307851241099</v>
      </c>
      <c r="BA155" s="35">
        <v>155</v>
      </c>
      <c r="BB155" s="35">
        <v>179</v>
      </c>
      <c r="BC155" s="45">
        <v>42689.134942129633</v>
      </c>
    </row>
    <row r="156" spans="7:55" x14ac:dyDescent="0.2">
      <c r="G156" s="33">
        <v>300.000361</v>
      </c>
      <c r="H156" s="35">
        <v>1000</v>
      </c>
      <c r="I156" s="34">
        <v>29.099423275862101</v>
      </c>
      <c r="J156" s="36">
        <v>22.195554862068999</v>
      </c>
      <c r="K156" s="36">
        <v>2.7950717241379301</v>
      </c>
      <c r="L156" s="39">
        <f t="shared" si="12"/>
        <v>2.6322880689655008</v>
      </c>
      <c r="M156" s="39">
        <v>50.289328655172397</v>
      </c>
      <c r="AA156" s="34">
        <v>0.47451337931034498</v>
      </c>
      <c r="AB156" s="34">
        <v>34.281439896551703</v>
      </c>
      <c r="AC156" s="34">
        <v>0.70746579310344804</v>
      </c>
      <c r="AD156" s="34">
        <v>25.8305605862069</v>
      </c>
      <c r="AE156" s="34">
        <v>5.7355874827586204</v>
      </c>
      <c r="AF156" s="34">
        <v>25.266769965517199</v>
      </c>
      <c r="AG156" s="34">
        <v>25.399975724137899</v>
      </c>
      <c r="AH156" s="34">
        <v>0.54983624137930998</v>
      </c>
      <c r="AI156" s="34">
        <v>25.2336064482759</v>
      </c>
      <c r="AJ156" s="34">
        <v>25.2532538275862</v>
      </c>
      <c r="AK156" s="34">
        <v>0.30048982758620701</v>
      </c>
      <c r="AL156" s="34">
        <v>25.248408379310298</v>
      </c>
      <c r="AM156" s="34">
        <v>26.909977758620698</v>
      </c>
      <c r="AN156" s="34">
        <v>278.84437824137899</v>
      </c>
      <c r="AO156" s="34">
        <v>278.93440303448301</v>
      </c>
      <c r="AP156" s="34">
        <v>25.697688965517202</v>
      </c>
      <c r="AQ156" s="34">
        <v>25.657757241379301</v>
      </c>
      <c r="AR156" s="34">
        <v>4.6617248294079199E-2</v>
      </c>
      <c r="AS156" s="34">
        <v>8.4555966110921293E-3</v>
      </c>
      <c r="AT156" s="34">
        <v>6.5826291968470202E-2</v>
      </c>
      <c r="AU156" s="34">
        <v>6.7459886033464601E-3</v>
      </c>
      <c r="AV156" s="34">
        <v>6.6665048997580304E-3</v>
      </c>
      <c r="AW156" s="34">
        <v>1.18292417020233E-2</v>
      </c>
      <c r="AX156" s="34">
        <v>1.1143892845760599</v>
      </c>
      <c r="AY156" s="34">
        <v>1.7972411887417699E-2</v>
      </c>
      <c r="AZ156" s="34">
        <v>6.6864123152585897</v>
      </c>
      <c r="BA156" s="35">
        <v>156</v>
      </c>
      <c r="BB156" s="35">
        <v>179</v>
      </c>
      <c r="BC156" s="45">
        <v>42689.155787037038</v>
      </c>
    </row>
    <row r="157" spans="7:55" x14ac:dyDescent="0.2">
      <c r="G157" s="33">
        <v>400.03128155172402</v>
      </c>
      <c r="H157" s="35">
        <v>300</v>
      </c>
      <c r="I157" s="34">
        <v>0.1</v>
      </c>
      <c r="J157" s="36">
        <v>38.855968517241401</v>
      </c>
      <c r="K157" s="36">
        <v>0</v>
      </c>
      <c r="M157" s="34">
        <v>0.51537117241379304</v>
      </c>
      <c r="N157" s="36" t="s">
        <v>51</v>
      </c>
      <c r="P157" s="53">
        <v>1000</v>
      </c>
      <c r="Q157" s="54">
        <v>500</v>
      </c>
      <c r="R157" s="55">
        <v>300</v>
      </c>
      <c r="S157" s="56">
        <v>150</v>
      </c>
      <c r="T157" s="57">
        <v>100</v>
      </c>
      <c r="U157" s="37"/>
      <c r="V157" s="53">
        <v>1000</v>
      </c>
      <c r="W157" s="54">
        <v>500</v>
      </c>
      <c r="X157" s="55">
        <v>300</v>
      </c>
      <c r="Y157" s="56">
        <v>150</v>
      </c>
      <c r="Z157" s="57">
        <v>100</v>
      </c>
      <c r="AA157" s="34">
        <v>-2.5442195517241402</v>
      </c>
      <c r="AB157" s="34">
        <v>-1.73817337931034</v>
      </c>
      <c r="AC157" s="34">
        <v>14.993948275862101</v>
      </c>
      <c r="AD157" s="34">
        <v>25.748855517241399</v>
      </c>
      <c r="AE157" s="34">
        <v>5.72486255172414</v>
      </c>
      <c r="AF157" s="34">
        <v>25.258001586206898</v>
      </c>
      <c r="AG157" s="34">
        <v>25.427134068965501</v>
      </c>
      <c r="AH157" s="34">
        <v>0.49446189655172401</v>
      </c>
      <c r="AI157" s="34">
        <v>25.226053448275898</v>
      </c>
      <c r="AJ157" s="34">
        <v>25.159130482758599</v>
      </c>
      <c r="AK157" s="34">
        <v>0.29909455172413801</v>
      </c>
      <c r="AL157" s="34">
        <v>25.2395260344828</v>
      </c>
      <c r="AM157" s="34">
        <v>25.174160172413799</v>
      </c>
      <c r="AN157" s="34">
        <v>369.687287413793</v>
      </c>
      <c r="AO157" s="34">
        <v>369.77075720689697</v>
      </c>
      <c r="AP157" s="34">
        <v>25.8555738965517</v>
      </c>
      <c r="AQ157" s="34">
        <v>25.810781275862102</v>
      </c>
      <c r="AR157" s="34">
        <v>0.11097986717501999</v>
      </c>
      <c r="AS157" s="34">
        <v>8.6982065682079494E-3</v>
      </c>
      <c r="AT157" s="34">
        <v>0</v>
      </c>
      <c r="AU157" s="34">
        <v>8.86254979836959E-2</v>
      </c>
      <c r="AV157" s="34">
        <v>7.4643802975070299E-3</v>
      </c>
      <c r="AW157" s="34">
        <v>3.2615639886517598</v>
      </c>
      <c r="AX157" s="34">
        <v>0.65540926895992102</v>
      </c>
      <c r="AY157" s="34">
        <v>3.3858045190698198</v>
      </c>
      <c r="AZ157" s="34">
        <v>0.94104395186344003</v>
      </c>
      <c r="BA157" s="35">
        <v>157</v>
      </c>
      <c r="BB157" s="35">
        <v>359</v>
      </c>
      <c r="BC157" s="45">
        <v>42689.197465277779</v>
      </c>
    </row>
    <row r="158" spans="7:55" x14ac:dyDescent="0.2">
      <c r="G158" s="33">
        <v>399.99977062069001</v>
      </c>
      <c r="H158" s="35">
        <v>300</v>
      </c>
      <c r="I158" s="34">
        <v>10</v>
      </c>
      <c r="J158" s="36">
        <v>38.198579241379299</v>
      </c>
      <c r="K158" s="36">
        <v>0</v>
      </c>
      <c r="M158" s="34">
        <v>0.72446913793103396</v>
      </c>
      <c r="N158" s="36">
        <f>M159</f>
        <v>30.0016583793103</v>
      </c>
      <c r="P158" s="39">
        <f>K159</f>
        <v>1.8197487931034499</v>
      </c>
      <c r="Q158" s="40">
        <f>K160</f>
        <v>1.8473620689655199</v>
      </c>
      <c r="R158" s="41">
        <f>K161</f>
        <v>2.0322586551724098</v>
      </c>
      <c r="S158" s="42">
        <f>K162</f>
        <v>2.3572661034482798</v>
      </c>
      <c r="T158" s="43">
        <f>K163</f>
        <v>2.5733265172413802</v>
      </c>
      <c r="V158" s="39">
        <f>L159</f>
        <v>1.5778754137931017</v>
      </c>
      <c r="W158" s="40">
        <f>L160</f>
        <v>1.6242987586206965</v>
      </c>
      <c r="X158" s="44">
        <f>L161</f>
        <v>1.6593472068964985</v>
      </c>
      <c r="Y158" s="42">
        <f>L162</f>
        <v>1.6142295172413981</v>
      </c>
      <c r="Z158" s="43">
        <f>L163</f>
        <v>1.6564287586206987</v>
      </c>
      <c r="AA158" s="34">
        <v>-2.4161013793103399</v>
      </c>
      <c r="AB158" s="34">
        <v>-1.80366213793103</v>
      </c>
      <c r="AC158" s="34">
        <v>13.0699541034483</v>
      </c>
      <c r="AD158" s="34">
        <v>25.621089275862101</v>
      </c>
      <c r="AE158" s="34">
        <v>5.7585212068965497</v>
      </c>
      <c r="AF158" s="34">
        <v>25.261794310344801</v>
      </c>
      <c r="AG158" s="34">
        <v>25.425690724137901</v>
      </c>
      <c r="AH158" s="34">
        <v>0.49455003448275903</v>
      </c>
      <c r="AI158" s="34">
        <v>25.230204379310301</v>
      </c>
      <c r="AJ158" s="34">
        <v>25.1668026551724</v>
      </c>
      <c r="AK158" s="34">
        <v>0.29926368965517203</v>
      </c>
      <c r="AL158" s="34">
        <v>25.2452775862069</v>
      </c>
      <c r="AM158" s="34">
        <v>25.177388448275899</v>
      </c>
      <c r="AN158" s="34">
        <v>370.38625144827603</v>
      </c>
      <c r="AO158" s="34">
        <v>370.47147865517297</v>
      </c>
      <c r="AP158" s="34">
        <v>25.8685895172414</v>
      </c>
      <c r="AQ158" s="34">
        <v>25.823460103448301</v>
      </c>
      <c r="AR158" s="34">
        <v>5.90797252139783E-2</v>
      </c>
      <c r="AS158" s="34">
        <v>9.5003763985442701E-3</v>
      </c>
      <c r="AT158" s="34">
        <v>0</v>
      </c>
      <c r="AU158" s="34">
        <v>6.2538984012325601E-3</v>
      </c>
      <c r="AV158" s="34">
        <v>6.7706501711272604E-3</v>
      </c>
      <c r="AW158" s="34">
        <v>0.123953915825965</v>
      </c>
      <c r="AX158" s="34">
        <v>0.60172669437169901</v>
      </c>
      <c r="AY158" s="34">
        <v>0.35580314838629601</v>
      </c>
      <c r="AZ158" s="34">
        <v>0.48900892192082601</v>
      </c>
      <c r="BA158" s="35">
        <v>158</v>
      </c>
      <c r="BB158" s="35">
        <v>718</v>
      </c>
      <c r="BC158" s="45">
        <v>42689.280694444446</v>
      </c>
    </row>
    <row r="159" spans="7:55" x14ac:dyDescent="0.2">
      <c r="G159" s="33">
        <v>400.00194351724099</v>
      </c>
      <c r="H159" s="35">
        <v>1000</v>
      </c>
      <c r="I159" s="34">
        <v>17.4746169310345</v>
      </c>
      <c r="J159" s="36">
        <v>36.620703827586198</v>
      </c>
      <c r="K159" s="36">
        <v>1.8197487931034499</v>
      </c>
      <c r="L159" s="39">
        <f>$J$158-J159</f>
        <v>1.5778754137931017</v>
      </c>
      <c r="M159" s="39">
        <v>30.0016583793103</v>
      </c>
      <c r="N159" s="36">
        <f>M168</f>
        <v>30.1230895517241</v>
      </c>
      <c r="P159" s="39">
        <f>K168</f>
        <v>1.7344114482758599</v>
      </c>
      <c r="Q159" s="40">
        <f>K167</f>
        <v>1.8435676206896601</v>
      </c>
      <c r="R159" s="44">
        <f>K166</f>
        <v>2.0465713793103499</v>
      </c>
      <c r="S159" s="42">
        <f>K165</f>
        <v>2.3504481034482798</v>
      </c>
      <c r="T159" s="43">
        <f>K164</f>
        <v>2.5813270689655199</v>
      </c>
      <c r="V159" s="39">
        <f>L168</f>
        <v>1.6145777586206975</v>
      </c>
      <c r="W159" s="40">
        <f>L167</f>
        <v>1.6621729310344975</v>
      </c>
      <c r="X159" s="44">
        <f>L166</f>
        <v>1.6903506206895997</v>
      </c>
      <c r="Y159" s="42">
        <f>L165</f>
        <v>1.6560244482759003</v>
      </c>
      <c r="Z159" s="43">
        <f>L164</f>
        <v>1.6716866896551963</v>
      </c>
      <c r="AA159" s="34">
        <v>-0.55113258620689698</v>
      </c>
      <c r="AB159" s="34">
        <v>19.513769206896601</v>
      </c>
      <c r="AC159" s="34">
        <v>13.445641896551701</v>
      </c>
      <c r="AD159" s="34">
        <v>25.650150172413799</v>
      </c>
      <c r="AE159" s="34">
        <v>5.7714062413793101</v>
      </c>
      <c r="AF159" s="34">
        <v>25.268272931034499</v>
      </c>
      <c r="AG159" s="34">
        <v>25.432907620689701</v>
      </c>
      <c r="AH159" s="34">
        <v>0.52798217241379297</v>
      </c>
      <c r="AI159" s="34">
        <v>25.231392586206901</v>
      </c>
      <c r="AJ159" s="34">
        <v>25.223329551724099</v>
      </c>
      <c r="AK159" s="34">
        <v>0.29945865517241399</v>
      </c>
      <c r="AL159" s="34">
        <v>25.247833206896601</v>
      </c>
      <c r="AM159" s="34">
        <v>26.205101517241399</v>
      </c>
      <c r="AN159" s="34">
        <v>370.35713765517198</v>
      </c>
      <c r="AO159" s="34">
        <v>370.45058151724101</v>
      </c>
      <c r="AP159" s="34">
        <v>25.869682241379302</v>
      </c>
      <c r="AQ159" s="34">
        <v>25.8247708275862</v>
      </c>
      <c r="AR159" s="34">
        <v>7.2345616938921095E-2</v>
      </c>
      <c r="AS159" s="34">
        <v>7.9282526494215792E-3</v>
      </c>
      <c r="AT159" s="34">
        <v>0.27104732026837403</v>
      </c>
      <c r="AU159" s="34">
        <v>7.9208369626709192E-3</v>
      </c>
      <c r="AV159" s="34">
        <v>5.9750649671188602E-3</v>
      </c>
      <c r="AW159" s="34">
        <v>0.10907015429092801</v>
      </c>
      <c r="AX159" s="34">
        <v>0.71464775136519998</v>
      </c>
      <c r="AY159" s="34">
        <v>0.160356815974905</v>
      </c>
      <c r="AZ159" s="34">
        <v>0.51740308885174002</v>
      </c>
      <c r="BA159" s="35">
        <v>159</v>
      </c>
      <c r="BB159" s="35">
        <v>179</v>
      </c>
      <c r="BC159" s="45">
        <v>42689.301539351851</v>
      </c>
    </row>
    <row r="160" spans="7:55" x14ac:dyDescent="0.2">
      <c r="G160" s="33">
        <v>399.999763206897</v>
      </c>
      <c r="H160" s="35">
        <v>500</v>
      </c>
      <c r="I160" s="34">
        <v>23.870114620689701</v>
      </c>
      <c r="J160" s="36">
        <v>36.574280482758603</v>
      </c>
      <c r="K160" s="36">
        <v>1.8473620689655199</v>
      </c>
      <c r="L160" s="40">
        <f t="shared" ref="L160:L208" si="13">$J$158-J160</f>
        <v>1.6242987586206965</v>
      </c>
      <c r="M160" s="40">
        <v>30.009901517241399</v>
      </c>
      <c r="N160" s="36">
        <f>M169</f>
        <v>35.155980068965498</v>
      </c>
      <c r="P160" s="39">
        <f>K169</f>
        <v>2.0651773793103398</v>
      </c>
      <c r="Q160" s="40">
        <f>K170</f>
        <v>2.1659891724137901</v>
      </c>
      <c r="R160" s="41">
        <f>K171</f>
        <v>2.46945493103448</v>
      </c>
      <c r="S160" s="42">
        <f>K172</f>
        <v>2.79173513793104</v>
      </c>
      <c r="T160" s="43">
        <f>K173</f>
        <v>3.0394646206896598</v>
      </c>
      <c r="V160" s="39">
        <f>L169</f>
        <v>1.8655249310344999</v>
      </c>
      <c r="W160" s="40">
        <f>L170</f>
        <v>1.8801376896552</v>
      </c>
      <c r="X160" s="44">
        <f>L171</f>
        <v>1.8375100689655</v>
      </c>
      <c r="Y160" s="42">
        <f>L172</f>
        <v>1.9288238620690024</v>
      </c>
      <c r="Z160" s="43">
        <f>L173</f>
        <v>1.9539777586207023</v>
      </c>
      <c r="AA160" s="34">
        <v>-0.75582506896551704</v>
      </c>
      <c r="AB160" s="34">
        <v>19.496171862069001</v>
      </c>
      <c r="AC160" s="34">
        <v>13.057290137931</v>
      </c>
      <c r="AD160" s="34">
        <v>25.713151724137902</v>
      </c>
      <c r="AE160" s="34">
        <v>5.7697649655172398</v>
      </c>
      <c r="AF160" s="34">
        <v>25.2693906896552</v>
      </c>
      <c r="AG160" s="34">
        <v>25.4332873793103</v>
      </c>
      <c r="AH160" s="34">
        <v>0.51211231034482796</v>
      </c>
      <c r="AI160" s="34">
        <v>25.240274862069001</v>
      </c>
      <c r="AJ160" s="34">
        <v>25.226237862068999</v>
      </c>
      <c r="AK160" s="34">
        <v>0.30023103448275901</v>
      </c>
      <c r="AL160" s="34">
        <v>25.247746413793099</v>
      </c>
      <c r="AM160" s="34">
        <v>26.2023769310345</v>
      </c>
      <c r="AN160" s="34">
        <v>370.42172017241398</v>
      </c>
      <c r="AO160" s="34">
        <v>370.51845265517198</v>
      </c>
      <c r="AP160" s="34">
        <v>25.872455517241399</v>
      </c>
      <c r="AQ160" s="34">
        <v>25.828381620689701</v>
      </c>
      <c r="AR160" s="34">
        <v>7.2697800978648502E-2</v>
      </c>
      <c r="AS160" s="34">
        <v>8.3515538717731895E-3</v>
      </c>
      <c r="AT160" s="34">
        <v>1.7365113310981499E-2</v>
      </c>
      <c r="AU160" s="34">
        <v>7.8479025578149994E-3</v>
      </c>
      <c r="AV160" s="34">
        <v>6.5900437161407199E-3</v>
      </c>
      <c r="AW160" s="34">
        <v>1.29981204253845E-2</v>
      </c>
      <c r="AX160" s="34">
        <v>0.63671794389521696</v>
      </c>
      <c r="AY160" s="34">
        <v>2.6995504631469699E-2</v>
      </c>
      <c r="AZ160" s="34">
        <v>0.46539620572160101</v>
      </c>
      <c r="BA160" s="35">
        <v>160</v>
      </c>
      <c r="BB160" s="35">
        <v>179</v>
      </c>
      <c r="BC160" s="45">
        <v>42689.322372685187</v>
      </c>
    </row>
    <row r="161" spans="7:55" x14ac:dyDescent="0.2">
      <c r="G161" s="33">
        <v>399.99985165517199</v>
      </c>
      <c r="H161" s="35">
        <v>300</v>
      </c>
      <c r="I161" s="34">
        <v>23.773415551724099</v>
      </c>
      <c r="J161" s="36">
        <v>36.539232034482801</v>
      </c>
      <c r="K161" s="36">
        <v>2.0322586551724098</v>
      </c>
      <c r="L161" s="44">
        <f t="shared" si="13"/>
        <v>1.6593472068964985</v>
      </c>
      <c r="M161" s="44">
        <v>30.026194724137898</v>
      </c>
      <c r="N161" s="36">
        <f>M178</f>
        <v>35.269964758620702</v>
      </c>
      <c r="P161" s="39">
        <f>K178</f>
        <v>2.11574165517241</v>
      </c>
      <c r="Q161" s="40">
        <f>K177</f>
        <v>2.1640303793103399</v>
      </c>
      <c r="R161" s="44">
        <f>K176</f>
        <v>2.47437124137931</v>
      </c>
      <c r="S161" s="47">
        <f>K175</f>
        <v>2.7849520000000001</v>
      </c>
      <c r="T161" s="43">
        <f>K174</f>
        <v>3.0443001379310299</v>
      </c>
      <c r="V161" s="39">
        <f>L178</f>
        <v>1.8477682758621015</v>
      </c>
      <c r="W161" s="40">
        <f>L177</f>
        <v>1.9094841724137979</v>
      </c>
      <c r="X161" s="44">
        <f>L176</f>
        <v>1.8910376206896018</v>
      </c>
      <c r="Y161" s="42">
        <f>L175</f>
        <v>1.9499054827586022</v>
      </c>
      <c r="Z161" s="43">
        <f>L174</f>
        <v>1.982007482758597</v>
      </c>
      <c r="AA161" s="34">
        <v>-0.40012599999999998</v>
      </c>
      <c r="AB161" s="34">
        <v>19.320664379310301</v>
      </c>
      <c r="AC161" s="34">
        <v>15.928229551724099</v>
      </c>
      <c r="AD161" s="34">
        <v>25.802646068965501</v>
      </c>
      <c r="AE161" s="34">
        <v>5.7222888965517198</v>
      </c>
      <c r="AF161" s="34">
        <v>25.2690326206897</v>
      </c>
      <c r="AG161" s="34">
        <v>25.439977965517201</v>
      </c>
      <c r="AH161" s="34">
        <v>0.49527055172413798</v>
      </c>
      <c r="AI161" s="34">
        <v>25.237371965517202</v>
      </c>
      <c r="AJ161" s="34">
        <v>25.233096344827601</v>
      </c>
      <c r="AK161" s="34">
        <v>0.29988393103448302</v>
      </c>
      <c r="AL161" s="34">
        <v>25.2489672758621</v>
      </c>
      <c r="AM161" s="34">
        <v>26.1944527241379</v>
      </c>
      <c r="AN161" s="34">
        <v>370.48138003448298</v>
      </c>
      <c r="AO161" s="34">
        <v>370.56705865517199</v>
      </c>
      <c r="AP161" s="34">
        <v>25.889333482758602</v>
      </c>
      <c r="AQ161" s="34">
        <v>25.847512137931002</v>
      </c>
      <c r="AR161" s="34">
        <v>8.9656087148398803E-2</v>
      </c>
      <c r="AS161" s="34">
        <v>7.8220681242142202E-3</v>
      </c>
      <c r="AT161" s="34">
        <v>1.8204098107678299E-2</v>
      </c>
      <c r="AU161" s="34">
        <v>5.9438486225064004E-3</v>
      </c>
      <c r="AV161" s="34">
        <v>6.2106257338895099E-3</v>
      </c>
      <c r="AW161" s="34">
        <v>1.03828102174861E-2</v>
      </c>
      <c r="AX161" s="34">
        <v>0.63742605000435004</v>
      </c>
      <c r="AY161" s="34">
        <v>1.9751189401729E-2</v>
      </c>
      <c r="AZ161" s="34">
        <v>0.42749821725968001</v>
      </c>
      <c r="BA161" s="35">
        <v>161</v>
      </c>
      <c r="BB161" s="35">
        <v>179</v>
      </c>
      <c r="BC161" s="45">
        <v>42689.343217592592</v>
      </c>
    </row>
    <row r="162" spans="7:55" x14ac:dyDescent="0.2">
      <c r="G162" s="33">
        <v>400.00101437930999</v>
      </c>
      <c r="H162" s="35">
        <v>150</v>
      </c>
      <c r="I162" s="34">
        <v>23.941879724137902</v>
      </c>
      <c r="J162" s="36">
        <v>36.584349724137901</v>
      </c>
      <c r="K162" s="36">
        <v>2.3572661034482798</v>
      </c>
      <c r="L162" s="48">
        <f t="shared" si="13"/>
        <v>1.6142295172413981</v>
      </c>
      <c r="M162" s="48">
        <v>30.037703137931</v>
      </c>
      <c r="N162" s="36">
        <f>M179</f>
        <v>40.318097655172402</v>
      </c>
      <c r="P162" s="39">
        <f>K179</f>
        <v>2.3285255862068999</v>
      </c>
      <c r="Q162" s="40">
        <f>K180</f>
        <v>2.4792538275862102</v>
      </c>
      <c r="R162" s="44">
        <f>K181</f>
        <v>2.8549984482758601</v>
      </c>
      <c r="S162" s="42">
        <f>K182</f>
        <v>3.2336459999999998</v>
      </c>
      <c r="T162" s="43">
        <f>K183</f>
        <v>3.51123275862069</v>
      </c>
      <c r="V162" s="39">
        <f>L179</f>
        <v>2.1543639655171987</v>
      </c>
      <c r="W162" s="40">
        <f>L180</f>
        <v>2.176716241379296</v>
      </c>
      <c r="X162" s="44">
        <f>L181</f>
        <v>2.109762586206898</v>
      </c>
      <c r="Y162" s="42">
        <f>L182</f>
        <v>2.1340963448275971</v>
      </c>
      <c r="Z162" s="43">
        <f>L183</f>
        <v>2.2214001034482962</v>
      </c>
      <c r="AA162" s="34">
        <v>-1.15707586206897E-2</v>
      </c>
      <c r="AB162" s="34">
        <v>17.678806793103401</v>
      </c>
      <c r="AC162" s="34">
        <v>14.3011366206897</v>
      </c>
      <c r="AD162" s="34">
        <v>25.868185172413799</v>
      </c>
      <c r="AE162" s="34">
        <v>5.7292498620689702</v>
      </c>
      <c r="AF162" s="34">
        <v>25.2726897586207</v>
      </c>
      <c r="AG162" s="34">
        <v>25.439500413793098</v>
      </c>
      <c r="AH162" s="34">
        <v>0.49460620689655199</v>
      </c>
      <c r="AI162" s="34">
        <v>25.237209275862099</v>
      </c>
      <c r="AJ162" s="34">
        <v>25.2439318965517</v>
      </c>
      <c r="AK162" s="34">
        <v>0.29973513793103401</v>
      </c>
      <c r="AL162" s="34">
        <v>25.254604827586199</v>
      </c>
      <c r="AM162" s="34">
        <v>26.122750620689601</v>
      </c>
      <c r="AN162" s="34">
        <v>370.56571065517198</v>
      </c>
      <c r="AO162" s="34">
        <v>370.65368341379298</v>
      </c>
      <c r="AP162" s="34">
        <v>25.888390862068999</v>
      </c>
      <c r="AQ162" s="34">
        <v>25.8478309655172</v>
      </c>
      <c r="AR162" s="34">
        <v>4.8288420215442697E-2</v>
      </c>
      <c r="AS162" s="34">
        <v>8.24623458195522E-3</v>
      </c>
      <c r="AT162" s="34">
        <v>1.3383332169900401E-2</v>
      </c>
      <c r="AU162" s="34">
        <v>5.6377614704613797E-3</v>
      </c>
      <c r="AV162" s="34">
        <v>6.1624613882187602E-3</v>
      </c>
      <c r="AW162" s="34">
        <v>2.6857303593895598E-2</v>
      </c>
      <c r="AX162" s="34">
        <v>0.60148081354192295</v>
      </c>
      <c r="AY162" s="34">
        <v>3.12345649236151E-2</v>
      </c>
      <c r="AZ162" s="34">
        <v>0.425956748211759</v>
      </c>
      <c r="BA162" s="35">
        <v>162</v>
      </c>
      <c r="BB162" s="35">
        <v>179</v>
      </c>
      <c r="BC162" s="45">
        <v>42689.364050925928</v>
      </c>
    </row>
    <row r="163" spans="7:55" x14ac:dyDescent="0.2">
      <c r="G163" s="33">
        <v>400.00072610344802</v>
      </c>
      <c r="H163" s="35">
        <v>100</v>
      </c>
      <c r="I163" s="34">
        <v>42.628776275862101</v>
      </c>
      <c r="J163" s="36">
        <v>36.542150482758601</v>
      </c>
      <c r="K163" s="36">
        <v>2.5733265172413802</v>
      </c>
      <c r="L163" s="43">
        <f t="shared" si="13"/>
        <v>1.6564287586206987</v>
      </c>
      <c r="M163" s="43">
        <v>30.049812655172399</v>
      </c>
      <c r="N163" s="36">
        <f>M188</f>
        <v>39.7297805862069</v>
      </c>
      <c r="P163" s="39">
        <f>K188</f>
        <v>2.4278760689655199</v>
      </c>
      <c r="Q163" s="40">
        <f>K187</f>
        <v>2.4847589999999999</v>
      </c>
      <c r="R163" s="44">
        <f>K186</f>
        <v>2.8498154827586202</v>
      </c>
      <c r="S163" s="42">
        <f>K185</f>
        <v>3.2181191379310299</v>
      </c>
      <c r="T163" s="43">
        <f>K184</f>
        <v>3.5137510000000001</v>
      </c>
      <c r="V163" s="39">
        <f>L188</f>
        <v>2.1750931034482974</v>
      </c>
      <c r="W163" s="40">
        <f>L187</f>
        <v>2.2420742068964969</v>
      </c>
      <c r="X163" s="44">
        <f>L186</f>
        <v>2.2002294482757989</v>
      </c>
      <c r="Y163" s="42">
        <f>L185</f>
        <v>2.2521169310345002</v>
      </c>
      <c r="Z163" s="43">
        <f>L184</f>
        <v>2.2680409310344984</v>
      </c>
      <c r="AA163" s="34">
        <v>0.393594</v>
      </c>
      <c r="AB163" s="34">
        <v>17.130257068965498</v>
      </c>
      <c r="AC163" s="34">
        <v>14.0627372758621</v>
      </c>
      <c r="AD163" s="34">
        <v>25.9099800344828</v>
      </c>
      <c r="AE163" s="34">
        <v>5.7721898620689602</v>
      </c>
      <c r="AF163" s="34">
        <v>25.274458689655201</v>
      </c>
      <c r="AG163" s="34">
        <v>25.4410415862069</v>
      </c>
      <c r="AH163" s="34">
        <v>0.49584072413793101</v>
      </c>
      <c r="AI163" s="34">
        <v>25.240774103448299</v>
      </c>
      <c r="AJ163" s="34">
        <v>25.259395999999999</v>
      </c>
      <c r="AK163" s="34">
        <v>0.299591517241379</v>
      </c>
      <c r="AL163" s="34">
        <v>25.252960793103401</v>
      </c>
      <c r="AM163" s="34">
        <v>26.0943871724138</v>
      </c>
      <c r="AN163" s="34">
        <v>370.64901527586198</v>
      </c>
      <c r="AO163" s="34">
        <v>370.73432762069001</v>
      </c>
      <c r="AP163" s="34">
        <v>25.890357655172402</v>
      </c>
      <c r="AQ163" s="34">
        <v>25.848619965517202</v>
      </c>
      <c r="AR163" s="34">
        <v>5.6969161632818503E-2</v>
      </c>
      <c r="AS163" s="34">
        <v>9.1154498640261105E-3</v>
      </c>
      <c r="AT163" s="34">
        <v>1.04956030955722E-2</v>
      </c>
      <c r="AU163" s="34">
        <v>7.0329625166989599E-3</v>
      </c>
      <c r="AV163" s="34">
        <v>6.6038577440176898E-3</v>
      </c>
      <c r="AW163" s="34">
        <v>2.19079838599491E-2</v>
      </c>
      <c r="AX163" s="34">
        <v>1.87309527804766</v>
      </c>
      <c r="AY163" s="34">
        <v>3.2105300239950202E-2</v>
      </c>
      <c r="AZ163" s="34">
        <v>0.46089245431901199</v>
      </c>
      <c r="BA163" s="35">
        <v>163</v>
      </c>
      <c r="BB163" s="35">
        <v>179</v>
      </c>
      <c r="BC163" s="45">
        <v>42689.384884259256</v>
      </c>
    </row>
    <row r="164" spans="7:55" x14ac:dyDescent="0.2">
      <c r="G164" s="33">
        <v>400.000581862069</v>
      </c>
      <c r="H164" s="35">
        <v>100</v>
      </c>
      <c r="I164" s="34">
        <v>42.644446137930998</v>
      </c>
      <c r="J164" s="36">
        <v>36.526892551724103</v>
      </c>
      <c r="K164" s="36">
        <v>2.5813270689655199</v>
      </c>
      <c r="L164" s="43">
        <f t="shared" si="13"/>
        <v>1.6716866896551963</v>
      </c>
      <c r="M164" s="43">
        <v>30.0642096896552</v>
      </c>
      <c r="N164" s="36">
        <f>M189</f>
        <v>44.7200615517241</v>
      </c>
      <c r="P164" s="39">
        <f>K189</f>
        <v>2.6348323793103501</v>
      </c>
      <c r="Q164" s="40">
        <f>K190</f>
        <v>2.8244145172413799</v>
      </c>
      <c r="R164" s="44">
        <f>K191</f>
        <v>3.2413000344827601</v>
      </c>
      <c r="S164" s="42">
        <f>K192</f>
        <v>3.6783282413793099</v>
      </c>
      <c r="T164" s="43">
        <f>K193</f>
        <v>3.98936131034483</v>
      </c>
      <c r="V164" s="39">
        <f>L189</f>
        <v>2.4010058965517018</v>
      </c>
      <c r="W164" s="40">
        <f>L190</f>
        <v>2.4691793103447992</v>
      </c>
      <c r="X164" s="44">
        <f>L191</f>
        <v>2.4463915517240977</v>
      </c>
      <c r="Y164" s="42">
        <f>L192</f>
        <v>2.5365329999999986</v>
      </c>
      <c r="Z164" s="43">
        <f>L193</f>
        <v>2.5381465862068993</v>
      </c>
      <c r="AA164" s="34">
        <v>0.32305231034482801</v>
      </c>
      <c r="AB164" s="34">
        <v>17.1503562068966</v>
      </c>
      <c r="AC164" s="34">
        <v>13.405238379310299</v>
      </c>
      <c r="AD164" s="34">
        <v>25.953397689655201</v>
      </c>
      <c r="AE164" s="34">
        <v>5.7270857931034502</v>
      </c>
      <c r="AF164" s="34">
        <v>25.275565689655199</v>
      </c>
      <c r="AG164" s="34">
        <v>25.4407704137931</v>
      </c>
      <c r="AH164" s="34">
        <v>0.49553834482758602</v>
      </c>
      <c r="AI164" s="34">
        <v>25.2382834827586</v>
      </c>
      <c r="AJ164" s="34">
        <v>25.254827379310299</v>
      </c>
      <c r="AK164" s="34">
        <v>0.29987496551724102</v>
      </c>
      <c r="AL164" s="34">
        <v>25.256818655172399</v>
      </c>
      <c r="AM164" s="34">
        <v>26.0988593103448</v>
      </c>
      <c r="AN164" s="34">
        <v>370.659598551724</v>
      </c>
      <c r="AO164" s="34">
        <v>370.74498448275898</v>
      </c>
      <c r="AP164" s="34">
        <v>25.889922655172398</v>
      </c>
      <c r="AQ164" s="34">
        <v>25.847554551724102</v>
      </c>
      <c r="AR164" s="34">
        <v>3.8125820004775199E-2</v>
      </c>
      <c r="AS164" s="34">
        <v>5.6702821939593204E-3</v>
      </c>
      <c r="AT164" s="34">
        <v>1.0819177366716601E-2</v>
      </c>
      <c r="AU164" s="34">
        <v>5.9433980554255599E-3</v>
      </c>
      <c r="AV164" s="34">
        <v>7.9197405246947492E-3</v>
      </c>
      <c r="AW164" s="34">
        <v>8.70197109793307E-4</v>
      </c>
      <c r="AX164" s="34">
        <v>1.43087140645403</v>
      </c>
      <c r="AY164" s="34">
        <v>2.2410085331903699E-2</v>
      </c>
      <c r="AZ164" s="34">
        <v>0.45324464116005497</v>
      </c>
      <c r="BA164" s="35">
        <v>164</v>
      </c>
      <c r="BB164" s="35">
        <v>179</v>
      </c>
      <c r="BC164" s="45">
        <v>42689.405729166669</v>
      </c>
    </row>
    <row r="165" spans="7:55" x14ac:dyDescent="0.2">
      <c r="G165" s="33">
        <v>399.99953068965499</v>
      </c>
      <c r="H165" s="35">
        <v>150</v>
      </c>
      <c r="I165" s="34">
        <v>23.864223448275901</v>
      </c>
      <c r="J165" s="36">
        <v>36.542554793103399</v>
      </c>
      <c r="K165" s="36">
        <v>2.3504481034482798</v>
      </c>
      <c r="L165" s="48">
        <f t="shared" si="13"/>
        <v>1.6560244482759003</v>
      </c>
      <c r="M165" s="48">
        <v>30.080118862069</v>
      </c>
      <c r="N165" s="36">
        <f>M198</f>
        <v>44.975480344827602</v>
      </c>
      <c r="P165" s="39">
        <f>K198</f>
        <v>2.72451248275862</v>
      </c>
      <c r="Q165" s="40">
        <f>K197</f>
        <v>2.8193915862068999</v>
      </c>
      <c r="R165" s="44">
        <f>K196</f>
        <v>3.2437369310344799</v>
      </c>
      <c r="S165" s="47">
        <f>K195</f>
        <v>3.6742036206896498</v>
      </c>
      <c r="T165" s="43">
        <f>K194</f>
        <v>4.00812613793103</v>
      </c>
      <c r="V165" s="39">
        <f>L198</f>
        <v>2.4256635862069018</v>
      </c>
      <c r="W165" s="40">
        <f>L197</f>
        <v>2.5035182413792967</v>
      </c>
      <c r="X165" s="44">
        <f>L196</f>
        <v>2.4758885517240969</v>
      </c>
      <c r="Y165" s="42">
        <f>L195</f>
        <v>2.5605837241378993</v>
      </c>
      <c r="Z165" s="43">
        <f>L194</f>
        <v>2.5622417931033965</v>
      </c>
      <c r="AA165" s="34">
        <v>0.124311379310345</v>
      </c>
      <c r="AB165" s="34">
        <v>17.7583701034483</v>
      </c>
      <c r="AC165" s="34">
        <v>14.121237310344799</v>
      </c>
      <c r="AD165" s="34">
        <v>25.983224413793099</v>
      </c>
      <c r="AE165" s="34">
        <v>5.7530053448275904</v>
      </c>
      <c r="AF165" s="34">
        <v>25.273498310344799</v>
      </c>
      <c r="AG165" s="34">
        <v>25.440303620689701</v>
      </c>
      <c r="AH165" s="34">
        <v>0.49486955172413799</v>
      </c>
      <c r="AI165" s="34">
        <v>25.238006827586201</v>
      </c>
      <c r="AJ165" s="34">
        <v>25.249325379310299</v>
      </c>
      <c r="AK165" s="34">
        <v>0.299647206896552</v>
      </c>
      <c r="AL165" s="34">
        <v>25.256970655172399</v>
      </c>
      <c r="AM165" s="34">
        <v>26.128726172413799</v>
      </c>
      <c r="AN165" s="34">
        <v>370.59232096551699</v>
      </c>
      <c r="AO165" s="34">
        <v>370.67727672413798</v>
      </c>
      <c r="AP165" s="34">
        <v>25.889668034482799</v>
      </c>
      <c r="AQ165" s="34">
        <v>25.845727965517199</v>
      </c>
      <c r="AR165" s="34">
        <v>8.4411913002782196E-2</v>
      </c>
      <c r="AS165" s="34">
        <v>7.1590923071555403E-3</v>
      </c>
      <c r="AT165" s="34">
        <v>1.230719208483E-2</v>
      </c>
      <c r="AU165" s="34">
        <v>6.16258848736279E-3</v>
      </c>
      <c r="AV165" s="34">
        <v>6.7208735888906797E-3</v>
      </c>
      <c r="AW165" s="34">
        <v>2.1287273682000299E-2</v>
      </c>
      <c r="AX165" s="34">
        <v>0.55526428703497199</v>
      </c>
      <c r="AY165" s="34">
        <v>2.8574696913865001E-2</v>
      </c>
      <c r="AZ165" s="34">
        <v>0.43414286422567899</v>
      </c>
      <c r="BA165" s="35">
        <v>165</v>
      </c>
      <c r="BB165" s="35">
        <v>179</v>
      </c>
      <c r="BC165" s="45">
        <v>42689.426562499997</v>
      </c>
    </row>
    <row r="166" spans="7:55" x14ac:dyDescent="0.2">
      <c r="G166" s="33">
        <v>399.999916965517</v>
      </c>
      <c r="H166" s="35">
        <v>300</v>
      </c>
      <c r="I166" s="34">
        <v>23.6815434482759</v>
      </c>
      <c r="J166" s="36">
        <v>36.5082286206897</v>
      </c>
      <c r="K166" s="36">
        <v>2.0465713793103499</v>
      </c>
      <c r="L166" s="44">
        <f t="shared" si="13"/>
        <v>1.6903506206895997</v>
      </c>
      <c r="M166" s="44">
        <v>30.0970051034483</v>
      </c>
      <c r="N166" s="36">
        <f>M199</f>
        <v>49.996465068965499</v>
      </c>
      <c r="P166" s="39">
        <f>K199</f>
        <v>3.0497668275862102</v>
      </c>
      <c r="Q166" s="40">
        <f>K200</f>
        <v>3.1294911724137902</v>
      </c>
      <c r="R166" s="41">
        <f>K201</f>
        <v>3.62250103448276</v>
      </c>
      <c r="S166" s="42">
        <f>K202</f>
        <v>4.0972765862068998</v>
      </c>
      <c r="T166" s="43">
        <f>K203</f>
        <v>4.4721988620689697</v>
      </c>
      <c r="V166" s="39">
        <f>L199</f>
        <v>2.7079831379310022</v>
      </c>
      <c r="W166" s="40">
        <f>L200</f>
        <v>2.7642624827585962</v>
      </c>
      <c r="X166" s="44">
        <f>L201</f>
        <v>2.7502513448275963</v>
      </c>
      <c r="Y166" s="42">
        <f>L202</f>
        <v>2.8361662068965003</v>
      </c>
      <c r="Z166" s="43">
        <f>L203</f>
        <v>2.905011310344797</v>
      </c>
      <c r="AA166" s="34">
        <v>-0.37871475862068998</v>
      </c>
      <c r="AB166" s="34">
        <v>19.342885862069</v>
      </c>
      <c r="AC166" s="34">
        <v>15.861212896551701</v>
      </c>
      <c r="AD166" s="34">
        <v>25.999701620689699</v>
      </c>
      <c r="AE166" s="34">
        <v>5.7334172068965499</v>
      </c>
      <c r="AF166" s="34">
        <v>25.273389758620699</v>
      </c>
      <c r="AG166" s="34">
        <v>25.444227000000001</v>
      </c>
      <c r="AH166" s="34">
        <v>0.49495386206896502</v>
      </c>
      <c r="AI166" s="34">
        <v>25.238978034482798</v>
      </c>
      <c r="AJ166" s="34">
        <v>25.235434931034501</v>
      </c>
      <c r="AK166" s="34">
        <v>0.29982296551724102</v>
      </c>
      <c r="AL166" s="34">
        <v>25.255841965517199</v>
      </c>
      <c r="AM166" s="34">
        <v>26.204037689655198</v>
      </c>
      <c r="AN166" s="34">
        <v>370.49909282758603</v>
      </c>
      <c r="AO166" s="34">
        <v>370.58544810344802</v>
      </c>
      <c r="AP166" s="34">
        <v>25.889568517241401</v>
      </c>
      <c r="AQ166" s="34">
        <v>25.847397206896598</v>
      </c>
      <c r="AR166" s="34">
        <v>8.79609311512171E-2</v>
      </c>
      <c r="AS166" s="34">
        <v>1.06354482523784E-2</v>
      </c>
      <c r="AT166" s="34">
        <v>1.4231494478078199E-2</v>
      </c>
      <c r="AU166" s="34">
        <v>6.5120593483927397E-3</v>
      </c>
      <c r="AV166" s="34">
        <v>8.3190390452599801E-3</v>
      </c>
      <c r="AW166" s="34">
        <v>9.6610419777953607E-3</v>
      </c>
      <c r="AX166" s="34">
        <v>0.61738683574563502</v>
      </c>
      <c r="AY166" s="34">
        <v>2.8657256722164799E-2</v>
      </c>
      <c r="AZ166" s="34">
        <v>0.418812148945509</v>
      </c>
      <c r="BA166" s="35">
        <v>166</v>
      </c>
      <c r="BB166" s="35">
        <v>179</v>
      </c>
      <c r="BC166" s="45">
        <v>42689.44740740741</v>
      </c>
    </row>
    <row r="167" spans="7:55" x14ac:dyDescent="0.2">
      <c r="G167" s="33">
        <v>399.99937275862101</v>
      </c>
      <c r="H167" s="35">
        <v>500</v>
      </c>
      <c r="I167" s="34">
        <v>23.708794000000001</v>
      </c>
      <c r="J167" s="36">
        <v>36.536406310344802</v>
      </c>
      <c r="K167" s="36">
        <v>1.8435676206896601</v>
      </c>
      <c r="L167" s="40">
        <f t="shared" si="13"/>
        <v>1.6621729310344975</v>
      </c>
      <c r="M167" s="40">
        <v>30.110373413793099</v>
      </c>
      <c r="N167" s="36">
        <f>M208</f>
        <v>50.222457827586197</v>
      </c>
      <c r="P167" s="39">
        <f>K208</f>
        <v>3.0844696896551702</v>
      </c>
      <c r="Q167" s="40">
        <f>K207</f>
        <v>3.1381893448275902</v>
      </c>
      <c r="R167" s="44">
        <f>K206</f>
        <v>3.63422634482759</v>
      </c>
      <c r="S167" s="42">
        <f>K205</f>
        <v>4.1021766206896499</v>
      </c>
      <c r="T167" s="43">
        <f>K204</f>
        <v>4.48489644827586</v>
      </c>
      <c r="V167" s="39">
        <f>L208</f>
        <v>2.7202975517241015</v>
      </c>
      <c r="W167" s="40">
        <f>L207</f>
        <v>2.8218426206896012</v>
      </c>
      <c r="X167" s="44">
        <f>L206</f>
        <v>2.7799914827585965</v>
      </c>
      <c r="Y167" s="42">
        <f>L205</f>
        <v>2.8686965172413963</v>
      </c>
      <c r="Z167" s="43">
        <f>L204</f>
        <v>2.9522935517240967</v>
      </c>
      <c r="AA167" s="34">
        <v>-0.50534348275862095</v>
      </c>
      <c r="AB167" s="34">
        <v>19.698460793103401</v>
      </c>
      <c r="AC167" s="34">
        <v>15.995634655172401</v>
      </c>
      <c r="AD167" s="34">
        <v>26.019421999999999</v>
      </c>
      <c r="AE167" s="34">
        <v>5.7839747931034502</v>
      </c>
      <c r="AF167" s="34">
        <v>25.2729285517241</v>
      </c>
      <c r="AG167" s="34">
        <v>25.442962482758599</v>
      </c>
      <c r="AH167" s="34">
        <v>0.51189803448275895</v>
      </c>
      <c r="AI167" s="34">
        <v>25.243389310344799</v>
      </c>
      <c r="AJ167" s="34">
        <v>25.236400724137901</v>
      </c>
      <c r="AK167" s="34">
        <v>0.29980717241379301</v>
      </c>
      <c r="AL167" s="34">
        <v>25.2564117586207</v>
      </c>
      <c r="AM167" s="34">
        <v>26.2216717931035</v>
      </c>
      <c r="AN167" s="34">
        <v>370.44563868965503</v>
      </c>
      <c r="AO167" s="34">
        <v>370.534362758621</v>
      </c>
      <c r="AP167" s="34">
        <v>25.890489103448299</v>
      </c>
      <c r="AQ167" s="34">
        <v>25.849694275862099</v>
      </c>
      <c r="AR167" s="34">
        <v>8.2064324155617402E-2</v>
      </c>
      <c r="AS167" s="34">
        <v>6.4609019876935301E-3</v>
      </c>
      <c r="AT167" s="34">
        <v>1.87282308509494E-2</v>
      </c>
      <c r="AU167" s="34">
        <v>4.9464286604032504E-3</v>
      </c>
      <c r="AV167" s="34">
        <v>6.0489389733427703E-3</v>
      </c>
      <c r="AW167" s="34">
        <v>4.6161247572081903E-3</v>
      </c>
      <c r="AX167" s="34">
        <v>0.64199396651658003</v>
      </c>
      <c r="AY167" s="34">
        <v>1.9203434395600499E-2</v>
      </c>
      <c r="AZ167" s="34">
        <v>0.45649651838941702</v>
      </c>
      <c r="BA167" s="35">
        <v>167</v>
      </c>
      <c r="BB167" s="35">
        <v>179</v>
      </c>
      <c r="BC167" s="45">
        <v>42689.468240740738</v>
      </c>
    </row>
    <row r="168" spans="7:55" x14ac:dyDescent="0.2">
      <c r="G168" s="33">
        <v>400.00063768965498</v>
      </c>
      <c r="H168" s="35">
        <v>1000</v>
      </c>
      <c r="I168" s="34">
        <v>17.329383344827601</v>
      </c>
      <c r="J168" s="36">
        <v>36.584001482758602</v>
      </c>
      <c r="K168" s="36">
        <v>1.7344114482758599</v>
      </c>
      <c r="L168" s="39">
        <f t="shared" si="13"/>
        <v>1.6145777586206975</v>
      </c>
      <c r="M168" s="39">
        <v>30.1230895517241</v>
      </c>
      <c r="P168" s="34">
        <v>12</v>
      </c>
      <c r="Q168" s="34">
        <v>12</v>
      </c>
      <c r="R168" s="34">
        <v>12</v>
      </c>
      <c r="S168" s="34">
        <v>12</v>
      </c>
      <c r="T168" s="36">
        <v>12</v>
      </c>
      <c r="V168" s="34">
        <f>P168*P174+V174</f>
        <v>10.434494869187509</v>
      </c>
      <c r="W168" s="34">
        <f>Q168*Q174+W174</f>
        <v>10.707522332206565</v>
      </c>
      <c r="X168" s="34">
        <f>R168*R174+X174</f>
        <v>8.5500541409178457</v>
      </c>
      <c r="Y168" s="34">
        <f>S168*S174+Y174</f>
        <v>8.343688747084137</v>
      </c>
      <c r="Z168" s="36">
        <f>T168*T174+Z174</f>
        <v>7.8092951098922043</v>
      </c>
      <c r="AA168" s="34">
        <v>-0.362555137931034</v>
      </c>
      <c r="AB168" s="34">
        <v>19.719007068965499</v>
      </c>
      <c r="AC168" s="34">
        <v>16.082196965517198</v>
      </c>
      <c r="AD168" s="34">
        <v>26.052311344827601</v>
      </c>
      <c r="AE168" s="34">
        <v>5.7273197931034501</v>
      </c>
      <c r="AF168" s="34">
        <v>25.270361896551702</v>
      </c>
      <c r="AG168" s="34">
        <v>25.4417145517241</v>
      </c>
      <c r="AH168" s="34">
        <v>0.53688048275862099</v>
      </c>
      <c r="AI168" s="34">
        <v>25.240225965517201</v>
      </c>
      <c r="AJ168" s="34">
        <v>25.237035551724102</v>
      </c>
      <c r="AK168" s="34">
        <v>0.29931265517241401</v>
      </c>
      <c r="AL168" s="34">
        <v>25.2558582413793</v>
      </c>
      <c r="AM168" s="34">
        <v>26.221981034482798</v>
      </c>
      <c r="AN168" s="34">
        <v>370.40515668965497</v>
      </c>
      <c r="AO168" s="34">
        <v>370.49158658620701</v>
      </c>
      <c r="AP168" s="34">
        <v>25.890195827586201</v>
      </c>
      <c r="AQ168" s="34">
        <v>25.848097413793099</v>
      </c>
      <c r="AR168" s="34">
        <v>7.6194188068678503E-2</v>
      </c>
      <c r="AS168" s="34">
        <v>8.3541360453658498E-3</v>
      </c>
      <c r="AT168" s="34">
        <v>0.40867061347348599</v>
      </c>
      <c r="AU168" s="34">
        <v>4.5639072010492899E-3</v>
      </c>
      <c r="AV168" s="34">
        <v>5.7740249724777598E-3</v>
      </c>
      <c r="AW168" s="34">
        <v>1.2083712227479801E-2</v>
      </c>
      <c r="AX168" s="34">
        <v>0.69969916869124804</v>
      </c>
      <c r="AY168" s="34">
        <v>2.5122094008374798E-2</v>
      </c>
      <c r="AZ168" s="34">
        <v>0.41169862434333299</v>
      </c>
      <c r="BA168" s="35">
        <v>168</v>
      </c>
      <c r="BB168" s="35">
        <v>179</v>
      </c>
      <c r="BC168" s="45">
        <v>42689.489085648151</v>
      </c>
    </row>
    <row r="169" spans="7:55" x14ac:dyDescent="0.2">
      <c r="G169" s="33">
        <v>400.000451310345</v>
      </c>
      <c r="H169" s="35">
        <v>1000</v>
      </c>
      <c r="I169" s="34">
        <v>20.1954551034483</v>
      </c>
      <c r="J169" s="36">
        <v>36.333054310344799</v>
      </c>
      <c r="K169" s="36">
        <v>2.0651773793103398</v>
      </c>
      <c r="L169" s="39">
        <f t="shared" si="13"/>
        <v>1.8655249310344999</v>
      </c>
      <c r="M169" s="39">
        <v>35.155980068965498</v>
      </c>
      <c r="P169" s="34">
        <v>0</v>
      </c>
      <c r="Q169" s="34">
        <v>0</v>
      </c>
      <c r="R169" s="34">
        <v>0</v>
      </c>
      <c r="S169" s="34">
        <v>0</v>
      </c>
      <c r="T169" s="36">
        <v>0</v>
      </c>
      <c r="V169" s="34">
        <f>P169*P174+V174</f>
        <v>-3.7550100713117374E-2</v>
      </c>
      <c r="W169" s="34">
        <f>Q169*Q174+W174</f>
        <v>-2.0346668955987468E-2</v>
      </c>
      <c r="X169" s="34">
        <f>R169*R174+X174</f>
        <v>0.12841428777186925</v>
      </c>
      <c r="Y169" s="34">
        <f>S169*S174+Y174</f>
        <v>7.3187683371966905E-3</v>
      </c>
      <c r="Z169" s="36">
        <f>T169*T174+Z174</f>
        <v>-3.8899213495498852E-2</v>
      </c>
      <c r="AA169" s="34">
        <v>-0.29119020689655201</v>
      </c>
      <c r="AB169" s="34">
        <v>23.244151965517201</v>
      </c>
      <c r="AC169" s="34">
        <v>19.163471137931001</v>
      </c>
      <c r="AD169" s="34">
        <v>26.074563655172401</v>
      </c>
      <c r="AE169" s="34">
        <v>5.7626569999999999</v>
      </c>
      <c r="AF169" s="34">
        <v>25.2688806206897</v>
      </c>
      <c r="AG169" s="34">
        <v>25.4475206896552</v>
      </c>
      <c r="AH169" s="34">
        <v>0.54462755172413801</v>
      </c>
      <c r="AI169" s="34">
        <v>25.243801724137899</v>
      </c>
      <c r="AJ169" s="34">
        <v>25.242971586206899</v>
      </c>
      <c r="AK169" s="34">
        <v>0.29981886206896602</v>
      </c>
      <c r="AL169" s="34">
        <v>25.259281999999999</v>
      </c>
      <c r="AM169" s="34">
        <v>26.3941042068966</v>
      </c>
      <c r="AN169" s="34">
        <v>370.40038648275902</v>
      </c>
      <c r="AO169" s="34">
        <v>370.48628603448299</v>
      </c>
      <c r="AP169" s="34">
        <v>25.890769793103399</v>
      </c>
      <c r="AQ169" s="34">
        <v>25.849935551724101</v>
      </c>
      <c r="AR169" s="34">
        <v>9.4144000674533199E-2</v>
      </c>
      <c r="AS169" s="34">
        <v>1.00769414092527E-2</v>
      </c>
      <c r="AT169" s="34">
        <v>0.22121714335373999</v>
      </c>
      <c r="AU169" s="34">
        <v>5.5211240882496798E-3</v>
      </c>
      <c r="AV169" s="34">
        <v>7.2410144769853501E-3</v>
      </c>
      <c r="AW169" s="34">
        <v>1.39657869503586E-2</v>
      </c>
      <c r="AX169" s="34">
        <v>0.67877339929426495</v>
      </c>
      <c r="AY169" s="34">
        <v>2.6364779471084301E-2</v>
      </c>
      <c r="AZ169" s="34">
        <v>0.447310362259489</v>
      </c>
      <c r="BA169" s="35">
        <v>169</v>
      </c>
      <c r="BB169" s="35">
        <v>179</v>
      </c>
      <c r="BC169" s="45">
        <v>42689.509918981479</v>
      </c>
    </row>
    <row r="170" spans="7:55" x14ac:dyDescent="0.2">
      <c r="G170" s="33">
        <v>400.00033237931001</v>
      </c>
      <c r="H170" s="35">
        <v>500</v>
      </c>
      <c r="I170" s="34">
        <v>27.864967965517302</v>
      </c>
      <c r="J170" s="36">
        <v>36.318441551724099</v>
      </c>
      <c r="K170" s="36">
        <v>2.1659891724137901</v>
      </c>
      <c r="L170" s="40">
        <f t="shared" si="13"/>
        <v>1.8801376896552</v>
      </c>
      <c r="M170" s="40">
        <v>35.174710862068999</v>
      </c>
      <c r="T170" s="36"/>
      <c r="Z170" s="36"/>
      <c r="AA170" s="34">
        <v>-0.312819448275862</v>
      </c>
      <c r="AB170" s="34">
        <v>23.365608517241402</v>
      </c>
      <c r="AC170" s="34">
        <v>15.250859689655201</v>
      </c>
      <c r="AD170" s="34">
        <v>26.095981137930998</v>
      </c>
      <c r="AE170" s="34">
        <v>5.7778674827586203</v>
      </c>
      <c r="AF170" s="34">
        <v>25.2777685862069</v>
      </c>
      <c r="AG170" s="34">
        <v>25.447352413793102</v>
      </c>
      <c r="AH170" s="34">
        <v>0.51511406896551704</v>
      </c>
      <c r="AI170" s="34">
        <v>25.2456411034483</v>
      </c>
      <c r="AJ170" s="34">
        <v>25.244067586206899</v>
      </c>
      <c r="AK170" s="34">
        <v>0.29965582758620701</v>
      </c>
      <c r="AL170" s="34">
        <v>25.258099137931001</v>
      </c>
      <c r="AM170" s="34">
        <v>26.399054275862099</v>
      </c>
      <c r="AN170" s="34">
        <v>370.443845551724</v>
      </c>
      <c r="AO170" s="34">
        <v>370.529923</v>
      </c>
      <c r="AP170" s="34">
        <v>25.8932224482759</v>
      </c>
      <c r="AQ170" s="34">
        <v>25.851658379310301</v>
      </c>
      <c r="AR170" s="34">
        <v>6.0130593264438599E-2</v>
      </c>
      <c r="AS170" s="34">
        <v>9.0161572153114999E-3</v>
      </c>
      <c r="AT170" s="34">
        <v>1.82932189332492E-2</v>
      </c>
      <c r="AU170" s="34">
        <v>7.0372001155761003E-3</v>
      </c>
      <c r="AV170" s="34">
        <v>7.7857758034999697E-3</v>
      </c>
      <c r="AW170" s="34">
        <v>1.2691596733615799E-2</v>
      </c>
      <c r="AX170" s="34">
        <v>0.61260569312310498</v>
      </c>
      <c r="AY170" s="34">
        <v>2.31236157245912E-2</v>
      </c>
      <c r="AZ170" s="34">
        <v>0.41533437599607098</v>
      </c>
      <c r="BA170" s="35">
        <v>170</v>
      </c>
      <c r="BB170" s="35">
        <v>179</v>
      </c>
      <c r="BC170" s="45">
        <v>42689.530763888892</v>
      </c>
    </row>
    <row r="171" spans="7:55" x14ac:dyDescent="0.2">
      <c r="G171" s="33">
        <v>400.00144272413797</v>
      </c>
      <c r="H171" s="35">
        <v>300</v>
      </c>
      <c r="I171" s="34">
        <v>11.9372684482759</v>
      </c>
      <c r="J171" s="36">
        <v>36.361069172413799</v>
      </c>
      <c r="K171" s="36">
        <v>2.46945493103448</v>
      </c>
      <c r="L171" s="44">
        <f t="shared" si="13"/>
        <v>1.8375100689655</v>
      </c>
      <c r="M171" s="44">
        <v>35.1670000689655</v>
      </c>
      <c r="T171" s="36"/>
      <c r="Z171" s="36"/>
      <c r="AA171" s="34">
        <v>2.4701724137931001E-2</v>
      </c>
      <c r="AB171" s="34">
        <v>22.016132275862098</v>
      </c>
      <c r="AC171" s="34">
        <v>16.894910137930999</v>
      </c>
      <c r="AD171" s="34">
        <v>26.123083586206899</v>
      </c>
      <c r="AE171" s="34">
        <v>5.7420584482758601</v>
      </c>
      <c r="AF171" s="34">
        <v>25.275874758620699</v>
      </c>
      <c r="AG171" s="34">
        <v>25.449115931034498</v>
      </c>
      <c r="AH171" s="34">
        <v>0.49625386206896499</v>
      </c>
      <c r="AI171" s="34">
        <v>25.244859758620699</v>
      </c>
      <c r="AJ171" s="34">
        <v>25.253015103448298</v>
      </c>
      <c r="AK171" s="34">
        <v>0.29991513793103503</v>
      </c>
      <c r="AL171" s="34">
        <v>25.2572908275862</v>
      </c>
      <c r="AM171" s="34">
        <v>26.332715862069001</v>
      </c>
      <c r="AN171" s="34">
        <v>370.49214855172397</v>
      </c>
      <c r="AO171" s="34">
        <v>370.58139458620701</v>
      </c>
      <c r="AP171" s="34">
        <v>25.895341896551699</v>
      </c>
      <c r="AQ171" s="34">
        <v>25.855288896551698</v>
      </c>
      <c r="AR171" s="34">
        <v>6.6763204997963094E-2</v>
      </c>
      <c r="AS171" s="34">
        <v>1.00578968914724E-2</v>
      </c>
      <c r="AT171" s="34">
        <v>2.09748906017884E-2</v>
      </c>
      <c r="AU171" s="34">
        <v>5.18991977707712E-3</v>
      </c>
      <c r="AV171" s="34">
        <v>6.9707183263237301E-3</v>
      </c>
      <c r="AW171" s="34">
        <v>4.0601828898523797E-2</v>
      </c>
      <c r="AX171" s="34">
        <v>7.32744589384109</v>
      </c>
      <c r="AY171" s="34">
        <v>2.1835442715740901E-2</v>
      </c>
      <c r="AZ171" s="34">
        <v>0.43018837970637502</v>
      </c>
      <c r="BA171" s="35">
        <v>171</v>
      </c>
      <c r="BB171" s="35">
        <v>179</v>
      </c>
      <c r="BC171" s="45">
        <v>42689.55159722222</v>
      </c>
    </row>
    <row r="172" spans="7:55" x14ac:dyDescent="0.2">
      <c r="G172" s="33">
        <v>400.00099558620701</v>
      </c>
      <c r="H172" s="35">
        <v>150</v>
      </c>
      <c r="I172" s="34">
        <v>28.091709344827599</v>
      </c>
      <c r="J172" s="36">
        <v>36.269755379310297</v>
      </c>
      <c r="K172" s="36">
        <v>2.79173513793104</v>
      </c>
      <c r="L172" s="48">
        <f t="shared" si="13"/>
        <v>1.9288238620690024</v>
      </c>
      <c r="M172" s="48">
        <v>35.187726068965503</v>
      </c>
      <c r="P172" s="36"/>
      <c r="Q172" s="36"/>
      <c r="S172" s="36"/>
      <c r="T172" s="36"/>
      <c r="V172" s="36"/>
      <c r="X172" s="36"/>
      <c r="Z172" s="36"/>
      <c r="AA172" s="34">
        <v>0.65719079310344797</v>
      </c>
      <c r="AB172" s="34">
        <v>21.4064957586207</v>
      </c>
      <c r="AC172" s="34">
        <v>15.446044137931001</v>
      </c>
      <c r="AD172" s="34">
        <v>26.166152172413799</v>
      </c>
      <c r="AE172" s="34">
        <v>5.7269266551724103</v>
      </c>
      <c r="AF172" s="34">
        <v>25.277502689655201</v>
      </c>
      <c r="AG172" s="34">
        <v>25.447721379310298</v>
      </c>
      <c r="AH172" s="34">
        <v>0.49612144827586202</v>
      </c>
      <c r="AI172" s="34">
        <v>25.245359000000001</v>
      </c>
      <c r="AJ172" s="34">
        <v>25.271338724137902</v>
      </c>
      <c r="AK172" s="34">
        <v>0.29939324137931</v>
      </c>
      <c r="AL172" s="34">
        <v>25.264046137931</v>
      </c>
      <c r="AM172" s="34">
        <v>26.312866689655198</v>
      </c>
      <c r="AN172" s="34">
        <v>370.599397862069</v>
      </c>
      <c r="AO172" s="34">
        <v>370.68966462069</v>
      </c>
      <c r="AP172" s="34">
        <v>25.897260034482802</v>
      </c>
      <c r="AQ172" s="34">
        <v>25.856901896551701</v>
      </c>
      <c r="AR172" s="34">
        <v>4.9326616795501703E-2</v>
      </c>
      <c r="AS172" s="34">
        <v>7.1064494309036504E-3</v>
      </c>
      <c r="AT172" s="34">
        <v>1.2970873483656799E-2</v>
      </c>
      <c r="AU172" s="34">
        <v>7.98731688756232E-3</v>
      </c>
      <c r="AV172" s="34">
        <v>5.91067966690219E-3</v>
      </c>
      <c r="AW172" s="34">
        <v>3.1725936665806601E-2</v>
      </c>
      <c r="AX172" s="34">
        <v>1.1539965720446801</v>
      </c>
      <c r="AY172" s="34">
        <v>3.85707538306383E-2</v>
      </c>
      <c r="AZ172" s="34">
        <v>0.42080892988278401</v>
      </c>
      <c r="BA172" s="35">
        <v>172</v>
      </c>
      <c r="BB172" s="35">
        <v>179</v>
      </c>
      <c r="BC172" s="45">
        <v>42689.572430555556</v>
      </c>
    </row>
    <row r="173" spans="7:55" x14ac:dyDescent="0.2">
      <c r="G173" s="33">
        <v>400.00237086206897</v>
      </c>
      <c r="H173" s="35">
        <v>100</v>
      </c>
      <c r="I173" s="34">
        <v>50.020842000000002</v>
      </c>
      <c r="J173" s="36">
        <v>36.244601482758597</v>
      </c>
      <c r="K173" s="36">
        <v>3.0394646206896598</v>
      </c>
      <c r="L173" s="43">
        <f t="shared" si="13"/>
        <v>1.9539777586207023</v>
      </c>
      <c r="M173" s="43">
        <v>35.193088172413802</v>
      </c>
      <c r="P173" s="34">
        <v>6</v>
      </c>
      <c r="Q173" s="34">
        <v>6</v>
      </c>
      <c r="R173" s="34">
        <v>6</v>
      </c>
      <c r="S173" s="34">
        <v>6</v>
      </c>
      <c r="T173" s="36">
        <v>6</v>
      </c>
      <c r="V173" s="34">
        <f>P173*P174+V174</f>
        <v>5.1984723842371956</v>
      </c>
      <c r="W173" s="34">
        <f>Q173*Q174+W174</f>
        <v>5.3435878316252889</v>
      </c>
      <c r="X173" s="34">
        <f>R173*R174+X174</f>
        <v>4.3392342143448577</v>
      </c>
      <c r="Y173" s="34">
        <f>S173*S174+Y174</f>
        <v>4.1755037577106666</v>
      </c>
      <c r="Z173" s="36">
        <f>T173*T174+Z174</f>
        <v>3.8851979481983525</v>
      </c>
      <c r="AA173" s="34">
        <v>1.05561951724138</v>
      </c>
      <c r="AB173" s="34">
        <v>20.490478275862099</v>
      </c>
      <c r="AC173" s="34">
        <v>16.158695896551698</v>
      </c>
      <c r="AD173" s="34">
        <v>26.2058284137931</v>
      </c>
      <c r="AE173" s="34">
        <v>5.7249663103448301</v>
      </c>
      <c r="AF173" s="34">
        <v>25.277659931034499</v>
      </c>
      <c r="AG173" s="34">
        <v>25.449843137931001</v>
      </c>
      <c r="AH173" s="34">
        <v>0.495042379310345</v>
      </c>
      <c r="AI173" s="34">
        <v>25.244246689655199</v>
      </c>
      <c r="AJ173" s="34">
        <v>25.282500068965501</v>
      </c>
      <c r="AK173" s="34">
        <v>0.29989100000000002</v>
      </c>
      <c r="AL173" s="34">
        <v>25.264344620689702</v>
      </c>
      <c r="AM173" s="34">
        <v>26.267187551724099</v>
      </c>
      <c r="AN173" s="34">
        <v>370.69696572413801</v>
      </c>
      <c r="AO173" s="34">
        <v>370.78829006896598</v>
      </c>
      <c r="AP173" s="34">
        <v>25.899243689655201</v>
      </c>
      <c r="AQ173" s="34">
        <v>25.856610931034499</v>
      </c>
      <c r="AR173" s="34">
        <v>3.6587457710244901E-2</v>
      </c>
      <c r="AS173" s="34">
        <v>5.8042292839523201E-3</v>
      </c>
      <c r="AT173" s="34">
        <v>1.1192469267276401E-2</v>
      </c>
      <c r="AU173" s="34">
        <v>5.6141860343216004E-3</v>
      </c>
      <c r="AV173" s="34">
        <v>5.8794289580803398E-3</v>
      </c>
      <c r="AW173" s="34">
        <v>2.1936514119149202E-2</v>
      </c>
      <c r="AX173" s="34">
        <v>0.63066475109479803</v>
      </c>
      <c r="AY173" s="34">
        <v>2.6237335251618001E-2</v>
      </c>
      <c r="AZ173" s="34">
        <v>0.3962108212921</v>
      </c>
      <c r="BA173" s="35">
        <v>173</v>
      </c>
      <c r="BB173" s="35">
        <v>179</v>
      </c>
      <c r="BC173" s="45">
        <v>42689.593275462961</v>
      </c>
    </row>
    <row r="174" spans="7:55" x14ac:dyDescent="0.2">
      <c r="G174" s="33">
        <v>399.99963058620699</v>
      </c>
      <c r="H174" s="35">
        <v>100</v>
      </c>
      <c r="I174" s="34">
        <v>49.9598304137931</v>
      </c>
      <c r="J174" s="36">
        <v>36.216571758620702</v>
      </c>
      <c r="K174" s="36">
        <v>3.0443001379310299</v>
      </c>
      <c r="L174" s="43">
        <f t="shared" si="13"/>
        <v>1.982007482758597</v>
      </c>
      <c r="M174" s="43">
        <v>35.210241310344799</v>
      </c>
      <c r="P174" s="49">
        <f>INDEX(LINEST(V158:V167,P158:P167^{1}),1)</f>
        <v>0.87267041415838542</v>
      </c>
      <c r="Q174" s="49">
        <f>INDEX(LINEST(W158:W167,Q158:Q167^{1}),1)</f>
        <v>0.89398908343021277</v>
      </c>
      <c r="R174" s="49">
        <f>INDEX(LINEST(X158:X167,R158:R167^{1}),1)</f>
        <v>0.70180332109549792</v>
      </c>
      <c r="S174" s="49">
        <f>INDEX(LINEST(Y158:Y167,S158:S167^{1}),1)</f>
        <v>0.69469749822891169</v>
      </c>
      <c r="T174" s="52">
        <f>INDEX(LINEST(Z158:Z167,T158:T167^{1}),1)</f>
        <v>0.65401619361564189</v>
      </c>
      <c r="U174" s="52"/>
      <c r="V174" s="49">
        <f>INDEX(LINEST(P158:P167,V158:V167^{1}),2)</f>
        <v>-3.7550100713117374E-2</v>
      </c>
      <c r="W174" s="49">
        <f>INDEX(LINEST(W158:W167,Q158:Q167^{1}),2)</f>
        <v>-2.0346668955987468E-2</v>
      </c>
      <c r="X174" s="49">
        <f>INDEX(LINEST(X159:X167,R159:R167^{1}),2)</f>
        <v>0.12841428777186925</v>
      </c>
      <c r="Y174" s="49">
        <f>INDEX(LINEST(Y159:Y167,S159:S167^{1}),2)</f>
        <v>7.3187683371966905E-3</v>
      </c>
      <c r="Z174" s="36">
        <f>INDEX(LINEST(Z159:Z167,T159:T167^{1}),2)</f>
        <v>-3.8899213495498852E-2</v>
      </c>
      <c r="AA174" s="34">
        <v>0.84141679310344797</v>
      </c>
      <c r="AB174" s="34">
        <v>20.4921786206897</v>
      </c>
      <c r="AC174" s="34">
        <v>15.1486086206897</v>
      </c>
      <c r="AD174" s="34">
        <v>26.2366885517241</v>
      </c>
      <c r="AE174" s="34">
        <v>5.7095314137931004</v>
      </c>
      <c r="AF174" s="34">
        <v>25.278609655172399</v>
      </c>
      <c r="AG174" s="34">
        <v>25.447770137930998</v>
      </c>
      <c r="AH174" s="34">
        <v>0.49455982758620698</v>
      </c>
      <c r="AI174" s="34">
        <v>25.2519894482759</v>
      </c>
      <c r="AJ174" s="34">
        <v>25.283200000000001</v>
      </c>
      <c r="AK174" s="34">
        <v>0.29983106896551698</v>
      </c>
      <c r="AL174" s="34">
        <v>25.2652887241379</v>
      </c>
      <c r="AM174" s="34">
        <v>26.2683817241379</v>
      </c>
      <c r="AN174" s="34">
        <v>370.70728175862098</v>
      </c>
      <c r="AO174" s="34">
        <v>370.80023720689701</v>
      </c>
      <c r="AP174" s="34">
        <v>25.897107655172402</v>
      </c>
      <c r="AQ174" s="34">
        <v>25.855229413793101</v>
      </c>
      <c r="AR174" s="34">
        <v>4.6037426863158197E-2</v>
      </c>
      <c r="AS174" s="34">
        <v>7.6195265019582802E-3</v>
      </c>
      <c r="AT174" s="34">
        <v>9.0468346205516796E-3</v>
      </c>
      <c r="AU174" s="34">
        <v>6.4230471569686901E-3</v>
      </c>
      <c r="AV174" s="34">
        <v>6.8390639219878804E-3</v>
      </c>
      <c r="AW174" s="34">
        <v>1.56944248892177E-4</v>
      </c>
      <c r="AX174" s="34">
        <v>0.68679571570065601</v>
      </c>
      <c r="AY174" s="34">
        <v>1.8978815028166202E-2</v>
      </c>
      <c r="AZ174" s="34">
        <v>0.42495457957952099</v>
      </c>
      <c r="BA174" s="35">
        <v>174</v>
      </c>
      <c r="BB174" s="35">
        <v>179</v>
      </c>
      <c r="BC174" s="45">
        <v>42689.614108796297</v>
      </c>
    </row>
    <row r="175" spans="7:55" x14ac:dyDescent="0.2">
      <c r="G175" s="33">
        <v>399.998960241379</v>
      </c>
      <c r="H175" s="35">
        <v>150</v>
      </c>
      <c r="I175" s="34">
        <v>28.042354344827601</v>
      </c>
      <c r="J175" s="36">
        <v>36.248673758620697</v>
      </c>
      <c r="K175" s="36">
        <v>2.7849520000000001</v>
      </c>
      <c r="L175" s="48">
        <f t="shared" si="13"/>
        <v>1.9499054827586022</v>
      </c>
      <c r="M175" s="48">
        <v>35.218823068965499</v>
      </c>
      <c r="P175" s="51" t="s">
        <v>38</v>
      </c>
      <c r="T175" s="36"/>
      <c r="V175" s="51">
        <f>(V173-$F$15)/P173+1</f>
        <v>1.3779589304518705</v>
      </c>
      <c r="W175" s="51">
        <f>(W173-$F$15)/Q173+1</f>
        <v>1.402144838349886</v>
      </c>
      <c r="X175" s="51">
        <f>(X173-$F$15)/R173+1</f>
        <v>1.2347525688031475</v>
      </c>
      <c r="Y175" s="51">
        <f>(Y173-$F$15)/S173+1</f>
        <v>1.2074641593641158</v>
      </c>
      <c r="Z175" s="52">
        <f>(Z173-$F$15)/T173+1</f>
        <v>1.15907985777873</v>
      </c>
      <c r="AA175" s="34">
        <v>0.59961955172413794</v>
      </c>
      <c r="AB175" s="34">
        <v>21.415288689655199</v>
      </c>
      <c r="AC175" s="34">
        <v>15.358622172413799</v>
      </c>
      <c r="AD175" s="34">
        <v>26.2577614827586</v>
      </c>
      <c r="AE175" s="34">
        <v>5.7555837241379297</v>
      </c>
      <c r="AF175" s="34">
        <v>25.2778226551724</v>
      </c>
      <c r="AG175" s="34">
        <v>25.4474554482759</v>
      </c>
      <c r="AH175" s="34">
        <v>0.494437137931035</v>
      </c>
      <c r="AI175" s="34">
        <v>25.246634103448301</v>
      </c>
      <c r="AJ175" s="34">
        <v>25.271311482758598</v>
      </c>
      <c r="AK175" s="34">
        <v>0.30023406896551702</v>
      </c>
      <c r="AL175" s="34">
        <v>25.262282689655201</v>
      </c>
      <c r="AM175" s="34">
        <v>26.3083943793104</v>
      </c>
      <c r="AN175" s="34">
        <v>370.62836113793099</v>
      </c>
      <c r="AO175" s="34">
        <v>370.71760610344802</v>
      </c>
      <c r="AP175" s="34">
        <v>25.893545586206901</v>
      </c>
      <c r="AQ175" s="34">
        <v>25.851106655172401</v>
      </c>
      <c r="AR175" s="34">
        <v>5.3356824363496501E-2</v>
      </c>
      <c r="AS175" s="34">
        <v>6.4725214046280604E-3</v>
      </c>
      <c r="AT175" s="34">
        <v>1.1158543338279399E-2</v>
      </c>
      <c r="AU175" s="34">
        <v>5.8329471624548601E-3</v>
      </c>
      <c r="AV175" s="34">
        <v>5.6196129993415804E-3</v>
      </c>
      <c r="AW175" s="34">
        <v>2.2195396112101799E-2</v>
      </c>
      <c r="AX175" s="34">
        <v>1.0692869987603</v>
      </c>
      <c r="AY175" s="34">
        <v>2.5692364323344999E-2</v>
      </c>
      <c r="AZ175" s="34">
        <v>0.40156400741325399</v>
      </c>
      <c r="BA175" s="35">
        <v>175</v>
      </c>
      <c r="BB175" s="35">
        <v>179</v>
      </c>
      <c r="BC175" s="45">
        <v>42689.634953703702</v>
      </c>
    </row>
    <row r="176" spans="7:55" x14ac:dyDescent="0.2">
      <c r="G176" s="33">
        <v>399.99936644827602</v>
      </c>
      <c r="H176" s="35">
        <v>300</v>
      </c>
      <c r="I176" s="34">
        <v>11.891908586206901</v>
      </c>
      <c r="J176" s="36">
        <v>36.307541620689697</v>
      </c>
      <c r="K176" s="36">
        <v>2.47437124137931</v>
      </c>
      <c r="L176" s="44">
        <f t="shared" si="13"/>
        <v>1.8910376206896018</v>
      </c>
      <c r="M176" s="44">
        <v>35.228374517241399</v>
      </c>
      <c r="AA176" s="34">
        <v>6.12471724137931E-2</v>
      </c>
      <c r="AB176" s="34">
        <v>22.095957413793101</v>
      </c>
      <c r="AC176" s="34">
        <v>18.325454482758602</v>
      </c>
      <c r="AD176" s="34">
        <v>26.249441620689598</v>
      </c>
      <c r="AE176" s="34">
        <v>5.7165915172413797</v>
      </c>
      <c r="AF176" s="34">
        <v>25.275771758620699</v>
      </c>
      <c r="AG176" s="34">
        <v>25.452881793103401</v>
      </c>
      <c r="AH176" s="34">
        <v>0.496644379310345</v>
      </c>
      <c r="AI176" s="34">
        <v>25.245087655172401</v>
      </c>
      <c r="AJ176" s="34">
        <v>25.2538181034483</v>
      </c>
      <c r="AK176" s="34">
        <v>0.29967489655172402</v>
      </c>
      <c r="AL176" s="34">
        <v>25.259548034482801</v>
      </c>
      <c r="AM176" s="34">
        <v>26.339679724137898</v>
      </c>
      <c r="AN176" s="34">
        <v>370.51192389655199</v>
      </c>
      <c r="AO176" s="34">
        <v>370.59902003448298</v>
      </c>
      <c r="AP176" s="34">
        <v>25.889780344827599</v>
      </c>
      <c r="AQ176" s="34">
        <v>25.846643724137898</v>
      </c>
      <c r="AR176" s="34">
        <v>9.1717180256376901E-2</v>
      </c>
      <c r="AS176" s="34">
        <v>9.7556982292287507E-3</v>
      </c>
      <c r="AT176" s="34">
        <v>2.59990006379071E-2</v>
      </c>
      <c r="AU176" s="34">
        <v>5.8076268415870299E-3</v>
      </c>
      <c r="AV176" s="34">
        <v>6.7617217648914601E-3</v>
      </c>
      <c r="AW176" s="34">
        <v>3.2853663564444899E-2</v>
      </c>
      <c r="AX176" s="34">
        <v>3.4200038743357299</v>
      </c>
      <c r="AY176" s="34">
        <v>3.5087908134442201E-2</v>
      </c>
      <c r="AZ176" s="34">
        <v>0.49969038931178</v>
      </c>
      <c r="BA176" s="35">
        <v>176</v>
      </c>
      <c r="BB176" s="35">
        <v>179</v>
      </c>
      <c r="BC176" s="45">
        <v>42689.655787037038</v>
      </c>
    </row>
    <row r="177" spans="7:55" x14ac:dyDescent="0.2">
      <c r="G177" s="33">
        <v>399.999359103448</v>
      </c>
      <c r="H177" s="35">
        <v>500</v>
      </c>
      <c r="I177" s="34">
        <v>27.7346125862069</v>
      </c>
      <c r="J177" s="36">
        <v>36.289095068965501</v>
      </c>
      <c r="K177" s="36">
        <v>2.1640303793103399</v>
      </c>
      <c r="L177" s="40">
        <f t="shared" si="13"/>
        <v>1.9094841724137979</v>
      </c>
      <c r="M177" s="40">
        <v>35.262513827586197</v>
      </c>
      <c r="AA177" s="34">
        <v>-0.31100789655172401</v>
      </c>
      <c r="AB177" s="34">
        <v>23.574664413793101</v>
      </c>
      <c r="AC177" s="34">
        <v>17.155698793103401</v>
      </c>
      <c r="AD177" s="34">
        <v>26.227462862069</v>
      </c>
      <c r="AE177" s="34">
        <v>5.7330964482758597</v>
      </c>
      <c r="AF177" s="34">
        <v>25.279049000000001</v>
      </c>
      <c r="AG177" s="34">
        <v>25.452914275862099</v>
      </c>
      <c r="AH177" s="34">
        <v>0.51614324137931</v>
      </c>
      <c r="AI177" s="34">
        <v>25.243969931034499</v>
      </c>
      <c r="AJ177" s="34">
        <v>25.243112586206902</v>
      </c>
      <c r="AK177" s="34">
        <v>0.30028910344827597</v>
      </c>
      <c r="AL177" s="34">
        <v>25.256102413793101</v>
      </c>
      <c r="AM177" s="34">
        <v>26.4053289310345</v>
      </c>
      <c r="AN177" s="34">
        <v>370.45559475862098</v>
      </c>
      <c r="AO177" s="34">
        <v>370.54350234482803</v>
      </c>
      <c r="AP177" s="34">
        <v>25.893678655172401</v>
      </c>
      <c r="AQ177" s="34">
        <v>25.852637655172401</v>
      </c>
      <c r="AR177" s="34">
        <v>6.9821550680333494E-2</v>
      </c>
      <c r="AS177" s="34">
        <v>8.24012029012537E-3</v>
      </c>
      <c r="AT177" s="34">
        <v>1.73921265957496E-2</v>
      </c>
      <c r="AU177" s="34">
        <v>5.4779022835374103E-3</v>
      </c>
      <c r="AV177" s="34">
        <v>6.3547464123747902E-3</v>
      </c>
      <c r="AW177" s="34">
        <v>3.4375886471446501E-2</v>
      </c>
      <c r="AX177" s="34">
        <v>0.73540686794578303</v>
      </c>
      <c r="AY177" s="34">
        <v>1.98590988039186E-2</v>
      </c>
      <c r="AZ177" s="34">
        <v>0.408559310841417</v>
      </c>
      <c r="BA177" s="35">
        <v>177</v>
      </c>
      <c r="BB177" s="35">
        <v>179</v>
      </c>
      <c r="BC177" s="45">
        <v>42689.676631944443</v>
      </c>
    </row>
    <row r="178" spans="7:55" x14ac:dyDescent="0.2">
      <c r="G178" s="33">
        <v>399.999038137931</v>
      </c>
      <c r="H178" s="35">
        <v>1000</v>
      </c>
      <c r="I178" s="34">
        <v>20.056134965517199</v>
      </c>
      <c r="J178" s="36">
        <v>36.350810965517198</v>
      </c>
      <c r="K178" s="36">
        <v>2.11574165517241</v>
      </c>
      <c r="L178" s="39">
        <f t="shared" si="13"/>
        <v>1.8477682758621015</v>
      </c>
      <c r="M178" s="39">
        <v>35.269964758620702</v>
      </c>
      <c r="AA178" s="34">
        <v>-0.488349793103448</v>
      </c>
      <c r="AB178" s="34">
        <v>23.311308068965499</v>
      </c>
      <c r="AC178" s="34">
        <v>13.0074765517241</v>
      </c>
      <c r="AD178" s="34">
        <v>26.199438448275899</v>
      </c>
      <c r="AE178" s="34">
        <v>5.75505244827586</v>
      </c>
      <c r="AF178" s="34">
        <v>25.2805303448276</v>
      </c>
      <c r="AG178" s="34">
        <v>25.444058655172402</v>
      </c>
      <c r="AH178" s="34">
        <v>0.53240044827586197</v>
      </c>
      <c r="AI178" s="34">
        <v>25.2462271724138</v>
      </c>
      <c r="AJ178" s="34">
        <v>25.240513586206902</v>
      </c>
      <c r="AK178" s="34">
        <v>0.30039034482758598</v>
      </c>
      <c r="AL178" s="34">
        <v>25.259781241379301</v>
      </c>
      <c r="AM178" s="34">
        <v>26.395987655172402</v>
      </c>
      <c r="AN178" s="34">
        <v>370.41395306896601</v>
      </c>
      <c r="AO178" s="34">
        <v>370.50379265517199</v>
      </c>
      <c r="AP178" s="34">
        <v>25.894302344827601</v>
      </c>
      <c r="AQ178" s="34">
        <v>25.8537817241379</v>
      </c>
      <c r="AR178" s="34">
        <v>7.4138695130068502E-2</v>
      </c>
      <c r="AS178" s="34">
        <v>9.5399266934362102E-3</v>
      </c>
      <c r="AT178" s="34">
        <v>2.5094414752016798E-2</v>
      </c>
      <c r="AU178" s="34">
        <v>4.9575244754553102E-3</v>
      </c>
      <c r="AV178" s="34">
        <v>7.0647980867432399E-3</v>
      </c>
      <c r="AW178" s="34">
        <v>1.2124428236386899E-2</v>
      </c>
      <c r="AX178" s="34">
        <v>0.57843547568328502</v>
      </c>
      <c r="AY178" s="34">
        <v>2.4419940692619199E-2</v>
      </c>
      <c r="AZ178" s="34">
        <v>0.43227087514958401</v>
      </c>
      <c r="BA178" s="35">
        <v>178</v>
      </c>
      <c r="BB178" s="35">
        <v>179</v>
      </c>
      <c r="BC178" s="45">
        <v>42689.697465277779</v>
      </c>
    </row>
    <row r="179" spans="7:55" x14ac:dyDescent="0.2">
      <c r="G179" s="33">
        <v>400.00011358620702</v>
      </c>
      <c r="H179" s="35">
        <v>1000</v>
      </c>
      <c r="I179" s="34">
        <v>22.825509482758601</v>
      </c>
      <c r="J179" s="36">
        <v>36.044215275862101</v>
      </c>
      <c r="K179" s="36">
        <v>2.3285255862068999</v>
      </c>
      <c r="L179" s="39">
        <f t="shared" si="13"/>
        <v>2.1543639655171987</v>
      </c>
      <c r="M179" s="39">
        <v>40.318097655172402</v>
      </c>
      <c r="AA179" s="34">
        <v>4.9713448275862E-3</v>
      </c>
      <c r="AB179" s="34">
        <v>26.808424241379299</v>
      </c>
      <c r="AC179" s="34">
        <v>14.993778793103401</v>
      </c>
      <c r="AD179" s="34">
        <v>26.1842054482759</v>
      </c>
      <c r="AE179" s="34">
        <v>5.7494262068965503</v>
      </c>
      <c r="AF179" s="34">
        <v>25.277605724137899</v>
      </c>
      <c r="AG179" s="34">
        <v>25.447314310344801</v>
      </c>
      <c r="AH179" s="34">
        <v>0.52980037931034496</v>
      </c>
      <c r="AI179" s="34">
        <v>25.244349724137901</v>
      </c>
      <c r="AJ179" s="34">
        <v>25.2519352413793</v>
      </c>
      <c r="AK179" s="34">
        <v>0.30083086206896598</v>
      </c>
      <c r="AL179" s="34">
        <v>25.2613764482759</v>
      </c>
      <c r="AM179" s="34">
        <v>26.563266655172399</v>
      </c>
      <c r="AN179" s="34">
        <v>370.40660575862103</v>
      </c>
      <c r="AO179" s="34">
        <v>370.49542558620698</v>
      </c>
      <c r="AP179" s="34">
        <v>25.8972282068966</v>
      </c>
      <c r="AQ179" s="34">
        <v>25.854357965517199</v>
      </c>
      <c r="AR179" s="34">
        <v>4.9102049565636997E-2</v>
      </c>
      <c r="AS179" s="34">
        <v>7.8232820178676093E-3</v>
      </c>
      <c r="AT179" s="34">
        <v>0.23832343131575201</v>
      </c>
      <c r="AU179" s="34">
        <v>6.3020735452663304E-3</v>
      </c>
      <c r="AV179" s="34">
        <v>6.3680823453365802E-3</v>
      </c>
      <c r="AW179" s="34">
        <v>1.1062623047115999E-2</v>
      </c>
      <c r="AX179" s="34">
        <v>0.632020221753538</v>
      </c>
      <c r="AY179" s="34">
        <v>2.1867835820465899E-2</v>
      </c>
      <c r="AZ179" s="34">
        <v>0.42171444299087302</v>
      </c>
      <c r="BA179" s="35">
        <v>179</v>
      </c>
      <c r="BB179" s="35">
        <v>179</v>
      </c>
      <c r="BC179" s="45">
        <v>42689.718310185184</v>
      </c>
    </row>
    <row r="180" spans="7:55" x14ac:dyDescent="0.2">
      <c r="G180" s="33">
        <v>400.00199317241402</v>
      </c>
      <c r="H180" s="35">
        <v>500</v>
      </c>
      <c r="I180" s="34">
        <v>31.6885096551724</v>
      </c>
      <c r="J180" s="36">
        <v>36.021863000000003</v>
      </c>
      <c r="K180" s="36">
        <v>2.4792538275862102</v>
      </c>
      <c r="L180" s="40">
        <f t="shared" si="13"/>
        <v>2.176716241379296</v>
      </c>
      <c r="M180" s="40">
        <v>40.338275827586202</v>
      </c>
      <c r="AA180" s="34">
        <v>0.17752958620689699</v>
      </c>
      <c r="AB180" s="34">
        <v>27.071349999999999</v>
      </c>
      <c r="AC180" s="34">
        <v>15.592808862069001</v>
      </c>
      <c r="AD180" s="34">
        <v>26.1793911034483</v>
      </c>
      <c r="AE180" s="34">
        <v>5.7492293103448304</v>
      </c>
      <c r="AF180" s="34">
        <v>25.278132068965501</v>
      </c>
      <c r="AG180" s="34">
        <v>25.447927586206902</v>
      </c>
      <c r="AH180" s="34">
        <v>0.51556210344827602</v>
      </c>
      <c r="AI180" s="34">
        <v>25.242206517241399</v>
      </c>
      <c r="AJ180" s="34">
        <v>25.253894068965501</v>
      </c>
      <c r="AK180" s="34">
        <v>0.30041193103448299</v>
      </c>
      <c r="AL180" s="34">
        <v>25.2554458275862</v>
      </c>
      <c r="AM180" s="34">
        <v>26.5720060689655</v>
      </c>
      <c r="AN180" s="34">
        <v>370.45239796551698</v>
      </c>
      <c r="AO180" s="34">
        <v>370.53847117241401</v>
      </c>
      <c r="AP180" s="34">
        <v>25.8861645517241</v>
      </c>
      <c r="AQ180" s="34">
        <v>25.843551275862101</v>
      </c>
      <c r="AR180" s="34">
        <v>6.4471034388061094E-2</v>
      </c>
      <c r="AS180" s="34">
        <v>7.0996732996132603E-3</v>
      </c>
      <c r="AT180" s="34">
        <v>1.8242122034409201E-2</v>
      </c>
      <c r="AU180" s="34">
        <v>7.4674406325041902E-3</v>
      </c>
      <c r="AV180" s="34">
        <v>7.4114373565673797E-3</v>
      </c>
      <c r="AW180" s="34">
        <v>1.29289055368942E-2</v>
      </c>
      <c r="AX180" s="34">
        <v>4.96327884716034</v>
      </c>
      <c r="AY180" s="34">
        <v>2.2204140839210601E-2</v>
      </c>
      <c r="AZ180" s="34">
        <v>0.395644936227453</v>
      </c>
      <c r="BA180" s="35">
        <v>180</v>
      </c>
      <c r="BB180" s="35">
        <v>179</v>
      </c>
      <c r="BC180" s="45">
        <v>42689.73914351852</v>
      </c>
    </row>
    <row r="181" spans="7:55" x14ac:dyDescent="0.2">
      <c r="G181" s="33">
        <v>400.00226879310299</v>
      </c>
      <c r="H181" s="35">
        <v>300</v>
      </c>
      <c r="I181" s="34">
        <v>13.757386620689701</v>
      </c>
      <c r="J181" s="36">
        <v>36.088816655172401</v>
      </c>
      <c r="K181" s="36">
        <v>2.8549984482758601</v>
      </c>
      <c r="L181" s="44">
        <f t="shared" si="13"/>
        <v>2.109762586206898</v>
      </c>
      <c r="M181" s="44">
        <v>40.1557844137931</v>
      </c>
      <c r="AA181" s="34">
        <v>0.41899799999999998</v>
      </c>
      <c r="AB181" s="34">
        <v>25.541525448275902</v>
      </c>
      <c r="AC181" s="34">
        <v>13.8321688965517</v>
      </c>
      <c r="AD181" s="34">
        <v>26.157108068965499</v>
      </c>
      <c r="AE181" s="34">
        <v>5.7883183103448301</v>
      </c>
      <c r="AF181" s="34">
        <v>25.278245999999999</v>
      </c>
      <c r="AG181" s="34">
        <v>25.443814482758601</v>
      </c>
      <c r="AH181" s="34">
        <v>0.49612120689655198</v>
      </c>
      <c r="AI181" s="34">
        <v>25.242429000000001</v>
      </c>
      <c r="AJ181" s="34">
        <v>25.2612624482759</v>
      </c>
      <c r="AK181" s="34">
        <v>0.29957958620689701</v>
      </c>
      <c r="AL181" s="34">
        <v>25.257388413793102</v>
      </c>
      <c r="AM181" s="34">
        <v>26.503704655172399</v>
      </c>
      <c r="AN181" s="34">
        <v>370.51194503448301</v>
      </c>
      <c r="AO181" s="34">
        <v>370.59854437931</v>
      </c>
      <c r="AP181" s="34">
        <v>25.889194586206902</v>
      </c>
      <c r="AQ181" s="34">
        <v>25.850102206896601</v>
      </c>
      <c r="AR181" s="34">
        <v>6.2066785490144397E-2</v>
      </c>
      <c r="AS181" s="34">
        <v>8.9995454661849598E-3</v>
      </c>
      <c r="AT181" s="34">
        <v>2.8487997512402798E-2</v>
      </c>
      <c r="AU181" s="34">
        <v>6.65628868548472E-3</v>
      </c>
      <c r="AV181" s="34">
        <v>7.7902536152069501E-3</v>
      </c>
      <c r="AW181" s="34">
        <v>3.6453482920930799E-2</v>
      </c>
      <c r="AX181" s="34">
        <v>1.23847092455285</v>
      </c>
      <c r="AY181" s="34">
        <v>2.03118679929742E-2</v>
      </c>
      <c r="AZ181" s="34">
        <v>0.47666095428115701</v>
      </c>
      <c r="BA181" s="35">
        <v>181</v>
      </c>
      <c r="BB181" s="35">
        <v>179</v>
      </c>
      <c r="BC181" s="45">
        <v>42689.759976851848</v>
      </c>
    </row>
    <row r="182" spans="7:55" x14ac:dyDescent="0.2">
      <c r="G182" s="33">
        <v>400.00099555172397</v>
      </c>
      <c r="H182" s="35">
        <v>150</v>
      </c>
      <c r="I182" s="34">
        <v>32.992717586206901</v>
      </c>
      <c r="J182" s="36">
        <v>36.064482896551702</v>
      </c>
      <c r="K182" s="36">
        <v>3.2336459999999998</v>
      </c>
      <c r="L182" s="48">
        <f t="shared" si="13"/>
        <v>2.1340963448275971</v>
      </c>
      <c r="M182" s="48">
        <v>39.887253344827599</v>
      </c>
      <c r="AA182" s="34">
        <v>0.76698575862068996</v>
      </c>
      <c r="AB182" s="34">
        <v>24.9393750689655</v>
      </c>
      <c r="AC182" s="34">
        <v>14.7536884137931</v>
      </c>
      <c r="AD182" s="34">
        <v>26.135290241379298</v>
      </c>
      <c r="AE182" s="34">
        <v>5.76313910344828</v>
      </c>
      <c r="AF182" s="34">
        <v>25.272320724137899</v>
      </c>
      <c r="AG182" s="34">
        <v>25.440368793103399</v>
      </c>
      <c r="AH182" s="34">
        <v>0.49564220689655197</v>
      </c>
      <c r="AI182" s="34">
        <v>25.2413274482759</v>
      </c>
      <c r="AJ182" s="34">
        <v>25.2705248275862</v>
      </c>
      <c r="AK182" s="34">
        <v>0.29998306896551702</v>
      </c>
      <c r="AL182" s="34">
        <v>25.2565745517241</v>
      </c>
      <c r="AM182" s="34">
        <v>26.472070413793102</v>
      </c>
      <c r="AN182" s="34">
        <v>370.63214424137902</v>
      </c>
      <c r="AO182" s="34">
        <v>370.72627537930998</v>
      </c>
      <c r="AP182" s="34">
        <v>25.8816896896552</v>
      </c>
      <c r="AQ182" s="34">
        <v>25.838218103448298</v>
      </c>
      <c r="AR182" s="34">
        <v>6.1685448112647298E-2</v>
      </c>
      <c r="AS182" s="34">
        <v>8.2717188255542595E-3</v>
      </c>
      <c r="AT182" s="34">
        <v>1.6416738260048001E-2</v>
      </c>
      <c r="AU182" s="34">
        <v>6.8852260296675899E-3</v>
      </c>
      <c r="AV182" s="34">
        <v>6.1748570050049597E-3</v>
      </c>
      <c r="AW182" s="34">
        <v>3.1141975193482701E-2</v>
      </c>
      <c r="AX182" s="34">
        <v>0.78554146613639597</v>
      </c>
      <c r="AY182" s="34">
        <v>3.4041526923640097E-2</v>
      </c>
      <c r="AZ182" s="34">
        <v>0.43350988238834398</v>
      </c>
      <c r="BA182" s="35">
        <v>182</v>
      </c>
      <c r="BB182" s="35">
        <v>179</v>
      </c>
      <c r="BC182" s="45">
        <v>42689.780821759261</v>
      </c>
    </row>
    <row r="183" spans="7:55" x14ac:dyDescent="0.2">
      <c r="G183" s="33">
        <v>400.00028627586198</v>
      </c>
      <c r="H183" s="35">
        <v>100</v>
      </c>
      <c r="I183" s="34">
        <v>59.418161862068999</v>
      </c>
      <c r="J183" s="36">
        <v>35.977179137931003</v>
      </c>
      <c r="K183" s="36">
        <v>3.51123275862069</v>
      </c>
      <c r="L183" s="43">
        <f t="shared" si="13"/>
        <v>2.2214001034482962</v>
      </c>
      <c r="M183" s="43">
        <v>39.588657344827602</v>
      </c>
      <c r="AA183" s="34">
        <v>1.5190528620689701</v>
      </c>
      <c r="AB183" s="34">
        <v>23.897200999999999</v>
      </c>
      <c r="AC183" s="34">
        <v>13.8718854827586</v>
      </c>
      <c r="AD183" s="34">
        <v>26.1037204827586</v>
      </c>
      <c r="AE183" s="34">
        <v>5.7589305172413798</v>
      </c>
      <c r="AF183" s="34">
        <v>25.273845517241401</v>
      </c>
      <c r="AG183" s="34">
        <v>25.441079620689699</v>
      </c>
      <c r="AH183" s="34">
        <v>0.49564751724137901</v>
      </c>
      <c r="AI183" s="34">
        <v>25.235521655172398</v>
      </c>
      <c r="AJ183" s="34">
        <v>25.285261931034501</v>
      </c>
      <c r="AK183" s="34">
        <v>0.30020779310344797</v>
      </c>
      <c r="AL183" s="34">
        <v>25.2537638965517</v>
      </c>
      <c r="AM183" s="34">
        <v>26.419750689655199</v>
      </c>
      <c r="AN183" s="34">
        <v>370.74869310344798</v>
      </c>
      <c r="AO183" s="34">
        <v>370.84465924137902</v>
      </c>
      <c r="AP183" s="34">
        <v>25.877857448275901</v>
      </c>
      <c r="AQ183" s="34">
        <v>25.832690655172399</v>
      </c>
      <c r="AR183" s="34">
        <v>5.8723818703453702E-2</v>
      </c>
      <c r="AS183" s="34">
        <v>7.77598080596025E-3</v>
      </c>
      <c r="AT183" s="34">
        <v>1.3293343289030099E-2</v>
      </c>
      <c r="AU183" s="34">
        <v>5.5801938128729996E-3</v>
      </c>
      <c r="AV183" s="34">
        <v>6.14516465425923E-3</v>
      </c>
      <c r="AW183" s="34">
        <v>2.1341047239214098E-2</v>
      </c>
      <c r="AX183" s="34">
        <v>0.445231485338976</v>
      </c>
      <c r="AY183" s="34">
        <v>2.1195443266728699E-2</v>
      </c>
      <c r="AZ183" s="34">
        <v>0.42638665156139299</v>
      </c>
      <c r="BA183" s="35">
        <v>183</v>
      </c>
      <c r="BB183" s="35">
        <v>179</v>
      </c>
      <c r="BC183" s="45">
        <v>42689.801655092589</v>
      </c>
    </row>
    <row r="184" spans="7:55" x14ac:dyDescent="0.2">
      <c r="G184" s="33">
        <v>400.00062400000002</v>
      </c>
      <c r="H184" s="35">
        <v>100</v>
      </c>
      <c r="I184" s="34">
        <v>59.346173413793103</v>
      </c>
      <c r="J184" s="36">
        <v>35.930538310344801</v>
      </c>
      <c r="K184" s="36">
        <v>3.5137510000000001</v>
      </c>
      <c r="L184" s="43">
        <f t="shared" si="13"/>
        <v>2.2680409310344984</v>
      </c>
      <c r="M184" s="43">
        <v>39.627801482758599</v>
      </c>
      <c r="AA184" s="34">
        <v>1.32527786206897</v>
      </c>
      <c r="AB184" s="34">
        <v>23.759444241379299</v>
      </c>
      <c r="AC184" s="34">
        <v>13.511029448275901</v>
      </c>
      <c r="AD184" s="34">
        <v>26.069401793103399</v>
      </c>
      <c r="AE184" s="34">
        <v>5.7695990689655199</v>
      </c>
      <c r="AF184" s="34">
        <v>25.275549241379299</v>
      </c>
      <c r="AG184" s="34">
        <v>25.440428517241401</v>
      </c>
      <c r="AH184" s="34">
        <v>0.49629586206896498</v>
      </c>
      <c r="AI184" s="34">
        <v>25.237947137930998</v>
      </c>
      <c r="AJ184" s="34">
        <v>25.283026344827601</v>
      </c>
      <c r="AK184" s="34">
        <v>0.299955586206897</v>
      </c>
      <c r="AL184" s="34">
        <v>25.256476862069</v>
      </c>
      <c r="AM184" s="34">
        <v>26.415522448275901</v>
      </c>
      <c r="AN184" s="34">
        <v>370.759319482759</v>
      </c>
      <c r="AO184" s="34">
        <v>370.85772806896603</v>
      </c>
      <c r="AP184" s="34">
        <v>25.873203241379301</v>
      </c>
      <c r="AQ184" s="34">
        <v>25.8270268965517</v>
      </c>
      <c r="AR184" s="34">
        <v>4.6827301456649303E-2</v>
      </c>
      <c r="AS184" s="34">
        <v>7.1390627203276203E-3</v>
      </c>
      <c r="AT184" s="34">
        <v>1.5508548566682901E-2</v>
      </c>
      <c r="AU184" s="34">
        <v>4.9361816800522502E-3</v>
      </c>
      <c r="AV184" s="34">
        <v>4.0420203733932897E-3</v>
      </c>
      <c r="AW184" s="34">
        <v>1.36644879972823E-3</v>
      </c>
      <c r="AX184" s="34">
        <v>0.470086162547032</v>
      </c>
      <c r="AY184" s="34">
        <v>1.56767478304057E-2</v>
      </c>
      <c r="AZ184" s="34">
        <v>0.45947200363894097</v>
      </c>
      <c r="BA184" s="35">
        <v>184</v>
      </c>
      <c r="BB184" s="35">
        <v>179</v>
      </c>
      <c r="BC184" s="45">
        <v>42689.822500000002</v>
      </c>
    </row>
    <row r="185" spans="7:55" x14ac:dyDescent="0.2">
      <c r="G185" s="33">
        <v>399.99868982758602</v>
      </c>
      <c r="H185" s="35">
        <v>150</v>
      </c>
      <c r="I185" s="34">
        <v>33.288028241379301</v>
      </c>
      <c r="J185" s="36">
        <v>35.946462310344799</v>
      </c>
      <c r="K185" s="36">
        <v>3.2181191379310299</v>
      </c>
      <c r="L185" s="48">
        <f t="shared" si="13"/>
        <v>2.2521169310345002</v>
      </c>
      <c r="M185" s="48">
        <v>39.680278068965499</v>
      </c>
      <c r="AA185" s="34">
        <v>0.46752872413793101</v>
      </c>
      <c r="AB185" s="34">
        <v>24.976174965517199</v>
      </c>
      <c r="AC185" s="34">
        <v>14.9696497241379</v>
      </c>
      <c r="AD185" s="34">
        <v>26.025638724137899</v>
      </c>
      <c r="AE185" s="34">
        <v>5.7534423793103402</v>
      </c>
      <c r="AF185" s="34">
        <v>25.2731020689655</v>
      </c>
      <c r="AG185" s="34">
        <v>25.441709068965501</v>
      </c>
      <c r="AH185" s="34">
        <v>0.49531968965517198</v>
      </c>
      <c r="AI185" s="34">
        <v>25.239173379310301</v>
      </c>
      <c r="AJ185" s="34">
        <v>25.2604921034483</v>
      </c>
      <c r="AK185" s="34">
        <v>0.300186965517241</v>
      </c>
      <c r="AL185" s="34">
        <v>25.250318344827601</v>
      </c>
      <c r="AM185" s="34">
        <v>26.467489206896602</v>
      </c>
      <c r="AN185" s="34">
        <v>370.68164475862102</v>
      </c>
      <c r="AO185" s="34">
        <v>370.77316496551703</v>
      </c>
      <c r="AP185" s="34">
        <v>25.868486000000001</v>
      </c>
      <c r="AQ185" s="34">
        <v>25.825649137930998</v>
      </c>
      <c r="AR185" s="34">
        <v>5.43955893174774E-2</v>
      </c>
      <c r="AS185" s="34">
        <v>7.2901267335641097E-3</v>
      </c>
      <c r="AT185" s="34">
        <v>2.0762805686834501E-2</v>
      </c>
      <c r="AU185" s="34">
        <v>7.0489967027985304E-3</v>
      </c>
      <c r="AV185" s="34">
        <v>6.3832267387151096E-3</v>
      </c>
      <c r="AW185" s="34">
        <v>2.08405899466187E-2</v>
      </c>
      <c r="AX185" s="34">
        <v>0.84915691924620496</v>
      </c>
      <c r="AY185" s="34">
        <v>2.2122704376055201E-2</v>
      </c>
      <c r="AZ185" s="34">
        <v>0.43183229163488501</v>
      </c>
      <c r="BA185" s="35">
        <v>185</v>
      </c>
      <c r="BB185" s="35">
        <v>179</v>
      </c>
      <c r="BC185" s="45">
        <v>42689.843333333331</v>
      </c>
    </row>
    <row r="186" spans="7:55" x14ac:dyDescent="0.2">
      <c r="G186" s="33">
        <v>399.99888765517198</v>
      </c>
      <c r="H186" s="35">
        <v>300</v>
      </c>
      <c r="I186" s="34">
        <v>14.094433137931</v>
      </c>
      <c r="J186" s="36">
        <v>35.9983497931035</v>
      </c>
      <c r="K186" s="36">
        <v>2.8498154827586202</v>
      </c>
      <c r="L186" s="44">
        <f t="shared" si="13"/>
        <v>2.2002294482757989</v>
      </c>
      <c r="M186" s="44">
        <v>39.694838275862097</v>
      </c>
      <c r="AA186" s="34">
        <v>0.22531548275862101</v>
      </c>
      <c r="AB186" s="34">
        <v>25.5509983793103</v>
      </c>
      <c r="AC186" s="34">
        <v>16.1386074137931</v>
      </c>
      <c r="AD186" s="34">
        <v>25.975308517241402</v>
      </c>
      <c r="AE186" s="34">
        <v>5.71406962068966</v>
      </c>
      <c r="AF186" s="34">
        <v>25.262944655172401</v>
      </c>
      <c r="AG186" s="34">
        <v>25.4348610689655</v>
      </c>
      <c r="AH186" s="34">
        <v>0.49627996551724102</v>
      </c>
      <c r="AI186" s="34">
        <v>25.233774620689701</v>
      </c>
      <c r="AJ186" s="34">
        <v>25.246992275862102</v>
      </c>
      <c r="AK186" s="34">
        <v>0.300403482758621</v>
      </c>
      <c r="AL186" s="34">
        <v>25.247719310344799</v>
      </c>
      <c r="AM186" s="34">
        <v>26.491529724137902</v>
      </c>
      <c r="AN186" s="34">
        <v>370.54710334482797</v>
      </c>
      <c r="AO186" s="34">
        <v>370.63383641379301</v>
      </c>
      <c r="AP186" s="34">
        <v>25.865914586206902</v>
      </c>
      <c r="AQ186" s="34">
        <v>25.819687689655201</v>
      </c>
      <c r="AR186" s="34">
        <v>0.101888498275711</v>
      </c>
      <c r="AS186" s="34">
        <v>7.1767366756600604E-3</v>
      </c>
      <c r="AT186" s="34">
        <v>0.87172953962255795</v>
      </c>
      <c r="AU186" s="34">
        <v>6.4031239816777601E-3</v>
      </c>
      <c r="AV186" s="34">
        <v>7.02855573640723E-3</v>
      </c>
      <c r="AW186" s="34">
        <v>3.2679151665748703E-2</v>
      </c>
      <c r="AX186" s="34">
        <v>1.6688661167440999</v>
      </c>
      <c r="AY186" s="34">
        <v>3.4129298768741302E-2</v>
      </c>
      <c r="AZ186" s="34">
        <v>0.41050196093573199</v>
      </c>
      <c r="BA186" s="35">
        <v>186</v>
      </c>
      <c r="BB186" s="35">
        <v>179</v>
      </c>
      <c r="BC186" s="45">
        <v>42689.864178240743</v>
      </c>
    </row>
    <row r="187" spans="7:55" x14ac:dyDescent="0.2">
      <c r="G187" s="33">
        <v>399.99949372413801</v>
      </c>
      <c r="H187" s="35">
        <v>500</v>
      </c>
      <c r="I187" s="34">
        <v>32.727689724137903</v>
      </c>
      <c r="J187" s="36">
        <v>35.956505034482802</v>
      </c>
      <c r="K187" s="36">
        <v>2.4847589999999999</v>
      </c>
      <c r="L187" s="40">
        <f t="shared" si="13"/>
        <v>2.2420742068964969</v>
      </c>
      <c r="M187" s="40">
        <v>39.687567000000001</v>
      </c>
      <c r="AA187" s="34">
        <v>-0.177939862068965</v>
      </c>
      <c r="AB187" s="34">
        <v>26.889001103448301</v>
      </c>
      <c r="AC187" s="34">
        <v>15.5838033793103</v>
      </c>
      <c r="AD187" s="34">
        <v>25.901921344827599</v>
      </c>
      <c r="AE187" s="34">
        <v>5.7283541724137903</v>
      </c>
      <c r="AF187" s="34">
        <v>25.264767793103399</v>
      </c>
      <c r="AG187" s="34">
        <v>25.4357944482759</v>
      </c>
      <c r="AH187" s="34">
        <v>0.51163444827586202</v>
      </c>
      <c r="AI187" s="34">
        <v>25.2303019310345</v>
      </c>
      <c r="AJ187" s="34">
        <v>25.232613448275899</v>
      </c>
      <c r="AK187" s="34">
        <v>0.29992548275862102</v>
      </c>
      <c r="AL187" s="34">
        <v>25.241490310344801</v>
      </c>
      <c r="AM187" s="34">
        <v>26.550993827586201</v>
      </c>
      <c r="AN187" s="34">
        <v>370.477140241379</v>
      </c>
      <c r="AO187" s="34">
        <v>370.55859796551698</v>
      </c>
      <c r="AP187" s="34">
        <v>25.860045413793099</v>
      </c>
      <c r="AQ187" s="34">
        <v>25.813858310344798</v>
      </c>
      <c r="AR187" s="34">
        <v>7.8510410347311502E-2</v>
      </c>
      <c r="AS187" s="34">
        <v>7.0221159095647896E-3</v>
      </c>
      <c r="AT187" s="34">
        <v>1.8418726232971701E-2</v>
      </c>
      <c r="AU187" s="34">
        <v>7.8627426559103805E-3</v>
      </c>
      <c r="AV187" s="34">
        <v>7.1625843775549201E-3</v>
      </c>
      <c r="AW187" s="34">
        <v>3.4480493428144202E-2</v>
      </c>
      <c r="AX187" s="34">
        <v>0.632357258363059</v>
      </c>
      <c r="AY187" s="34">
        <v>1.7079373519647702E-2</v>
      </c>
      <c r="AZ187" s="34">
        <v>0.39570020992024302</v>
      </c>
      <c r="BA187" s="35">
        <v>187</v>
      </c>
      <c r="BB187" s="35">
        <v>178</v>
      </c>
      <c r="BC187" s="45">
        <v>42689.884895833333</v>
      </c>
    </row>
    <row r="188" spans="7:55" x14ac:dyDescent="0.2">
      <c r="G188" s="33">
        <v>399.99954220689699</v>
      </c>
      <c r="H188" s="35">
        <v>1000</v>
      </c>
      <c r="I188" s="34">
        <v>23.523845275862101</v>
      </c>
      <c r="J188" s="36">
        <v>36.023486137931002</v>
      </c>
      <c r="K188" s="36">
        <v>2.4278760689655199</v>
      </c>
      <c r="L188" s="39">
        <f t="shared" si="13"/>
        <v>2.1750931034482974</v>
      </c>
      <c r="M188" s="39">
        <v>39.7297805862069</v>
      </c>
      <c r="AA188" s="34">
        <v>-6.4822931034482903E-2</v>
      </c>
      <c r="AB188" s="34">
        <v>26.664962275862099</v>
      </c>
      <c r="AC188" s="34">
        <v>15.745836862069</v>
      </c>
      <c r="AD188" s="34">
        <v>25.816646172413801</v>
      </c>
      <c r="AE188" s="34">
        <v>5.7421594827586198</v>
      </c>
      <c r="AF188" s="34">
        <v>25.2599114827586</v>
      </c>
      <c r="AG188" s="34">
        <v>25.430764344827601</v>
      </c>
      <c r="AH188" s="34">
        <v>0.52221089655172404</v>
      </c>
      <c r="AI188" s="34">
        <v>25.2282997586207</v>
      </c>
      <c r="AJ188" s="34">
        <v>25.233481655172401</v>
      </c>
      <c r="AK188" s="34">
        <v>0.30007675862069</v>
      </c>
      <c r="AL188" s="34">
        <v>25.2389564482759</v>
      </c>
      <c r="AM188" s="34">
        <v>26.537141379310299</v>
      </c>
      <c r="AN188" s="34">
        <v>370.42359555172402</v>
      </c>
      <c r="AO188" s="34">
        <v>370.51196924137901</v>
      </c>
      <c r="AP188" s="34">
        <v>25.859893793103499</v>
      </c>
      <c r="AQ188" s="34">
        <v>25.817809137931</v>
      </c>
      <c r="AR188" s="34">
        <v>7.7869316837698696E-2</v>
      </c>
      <c r="AS188" s="34">
        <v>8.1146751011926706E-3</v>
      </c>
      <c r="AT188" s="34">
        <v>2.9778777867641201E-2</v>
      </c>
      <c r="AU188" s="34">
        <v>6.7903670627836197E-3</v>
      </c>
      <c r="AV188" s="34">
        <v>6.4155270385836301E-3</v>
      </c>
      <c r="AW188" s="34">
        <v>1.2566158300306E-2</v>
      </c>
      <c r="AX188" s="34">
        <v>0.61792684156729605</v>
      </c>
      <c r="AY188" s="34">
        <v>2.2643095983367501E-2</v>
      </c>
      <c r="AZ188" s="34">
        <v>0.42272616964201898</v>
      </c>
      <c r="BA188" s="35">
        <v>188</v>
      </c>
      <c r="BB188" s="35">
        <v>179</v>
      </c>
      <c r="BC188" s="45">
        <v>42689.905740740738</v>
      </c>
    </row>
    <row r="189" spans="7:55" x14ac:dyDescent="0.2">
      <c r="G189" s="33">
        <v>400.00157744827601</v>
      </c>
      <c r="H189" s="35">
        <v>1000</v>
      </c>
      <c r="I189" s="34">
        <v>26.611405448275899</v>
      </c>
      <c r="J189" s="36">
        <v>35.797573344827597</v>
      </c>
      <c r="K189" s="36">
        <v>2.6348323793103501</v>
      </c>
      <c r="L189" s="39">
        <f t="shared" si="13"/>
        <v>2.4010058965517018</v>
      </c>
      <c r="M189" s="39">
        <v>44.7200615517241</v>
      </c>
      <c r="AA189" s="34">
        <v>-1.1187103448275899E-2</v>
      </c>
      <c r="AB189" s="34">
        <v>30.213547620689699</v>
      </c>
      <c r="AC189" s="34">
        <v>13.975869862069001</v>
      </c>
      <c r="AD189" s="34">
        <v>25.7591522758621</v>
      </c>
      <c r="AE189" s="34">
        <v>5.7478453103448297</v>
      </c>
      <c r="AF189" s="34">
        <v>25.259173620689701</v>
      </c>
      <c r="AG189" s="34">
        <v>25.4255062068965</v>
      </c>
      <c r="AH189" s="34">
        <v>0.527595068965517</v>
      </c>
      <c r="AI189" s="34">
        <v>25.224479896551699</v>
      </c>
      <c r="AJ189" s="34">
        <v>25.231794068965499</v>
      </c>
      <c r="AK189" s="34">
        <v>0.300127068965517</v>
      </c>
      <c r="AL189" s="34">
        <v>25.239010620689701</v>
      </c>
      <c r="AM189" s="34">
        <v>26.7075761034483</v>
      </c>
      <c r="AN189" s="34">
        <v>370.41811924137897</v>
      </c>
      <c r="AO189" s="34">
        <v>370.50270248275899</v>
      </c>
      <c r="AP189" s="34">
        <v>25.8665230344828</v>
      </c>
      <c r="AQ189" s="34">
        <v>25.8226686551724</v>
      </c>
      <c r="AR189" s="34">
        <v>9.1907996281427096E-2</v>
      </c>
      <c r="AS189" s="34">
        <v>8.1862967894409493E-3</v>
      </c>
      <c r="AT189" s="34">
        <v>0.30976012412232701</v>
      </c>
      <c r="AU189" s="34">
        <v>6.6287628658155302E-3</v>
      </c>
      <c r="AV189" s="34">
        <v>5.6429297827754197E-3</v>
      </c>
      <c r="AW189" s="34">
        <v>1.24624143195346E-2</v>
      </c>
      <c r="AX189" s="34">
        <v>7.4836848917943302</v>
      </c>
      <c r="AY189" s="34">
        <v>2.0577077082288699E-2</v>
      </c>
      <c r="AZ189" s="34">
        <v>0.41918418113879602</v>
      </c>
      <c r="BA189" s="35">
        <v>189</v>
      </c>
      <c r="BB189" s="35">
        <v>179</v>
      </c>
      <c r="BC189" s="45">
        <v>42689.926574074074</v>
      </c>
    </row>
    <row r="190" spans="7:55" x14ac:dyDescent="0.2">
      <c r="G190" s="33">
        <v>400.000497827586</v>
      </c>
      <c r="H190" s="35">
        <v>500</v>
      </c>
      <c r="I190" s="34">
        <v>36.869889482758602</v>
      </c>
      <c r="J190" s="36">
        <v>35.7293999310345</v>
      </c>
      <c r="K190" s="36">
        <v>2.8244145172413799</v>
      </c>
      <c r="L190" s="40">
        <f t="shared" si="13"/>
        <v>2.4691793103447992</v>
      </c>
      <c r="M190" s="40">
        <v>44.753641379310302</v>
      </c>
      <c r="AA190" s="34">
        <v>0.15831937931034501</v>
      </c>
      <c r="AB190" s="34">
        <v>30.418400275862101</v>
      </c>
      <c r="AC190" s="34">
        <v>15.9312779655172</v>
      </c>
      <c r="AD190" s="34">
        <v>25.709372275862101</v>
      </c>
      <c r="AE190" s="34">
        <v>5.7452716896551701</v>
      </c>
      <c r="AF190" s="34">
        <v>25.256905482758601</v>
      </c>
      <c r="AG190" s="34">
        <v>25.427834103448301</v>
      </c>
      <c r="AH190" s="34">
        <v>0.51609348275862099</v>
      </c>
      <c r="AI190" s="34">
        <v>25.226568827586199</v>
      </c>
      <c r="AJ190" s="34">
        <v>25.238060999999998</v>
      </c>
      <c r="AK190" s="34">
        <v>0.300264689655172</v>
      </c>
      <c r="AL190" s="34">
        <v>25.239780965517198</v>
      </c>
      <c r="AM190" s="34">
        <v>26.7176781034483</v>
      </c>
      <c r="AN190" s="34">
        <v>370.46696217241401</v>
      </c>
      <c r="AO190" s="34">
        <v>370.55518427586202</v>
      </c>
      <c r="AP190" s="34">
        <v>25.867348</v>
      </c>
      <c r="AQ190" s="34">
        <v>25.819855896551701</v>
      </c>
      <c r="AR190" s="34">
        <v>5.5407238322388502E-2</v>
      </c>
      <c r="AS190" s="34">
        <v>8.0320323511773699E-3</v>
      </c>
      <c r="AT190" s="34">
        <v>1.75416045213314E-2</v>
      </c>
      <c r="AU190" s="34">
        <v>6.5816743810428796E-3</v>
      </c>
      <c r="AV190" s="34">
        <v>7.2901440130621496E-3</v>
      </c>
      <c r="AW190" s="34">
        <v>1.27973164366979E-2</v>
      </c>
      <c r="AX190" s="34">
        <v>4.0942957585142699</v>
      </c>
      <c r="AY190" s="34">
        <v>2.14260214511947E-2</v>
      </c>
      <c r="AZ190" s="34">
        <v>0.43856756651511303</v>
      </c>
      <c r="BA190" s="35">
        <v>190</v>
      </c>
      <c r="BB190" s="35">
        <v>179</v>
      </c>
      <c r="BC190" s="45">
        <v>42689.94740740741</v>
      </c>
    </row>
    <row r="191" spans="7:55" x14ac:dyDescent="0.2">
      <c r="G191" s="33">
        <v>399.99952337931001</v>
      </c>
      <c r="H191" s="35">
        <v>300</v>
      </c>
      <c r="I191" s="34">
        <v>15.907408965517201</v>
      </c>
      <c r="J191" s="36">
        <v>35.752187689655202</v>
      </c>
      <c r="K191" s="36">
        <v>3.2413000344827601</v>
      </c>
      <c r="L191" s="44">
        <f t="shared" si="13"/>
        <v>2.4463915517240977</v>
      </c>
      <c r="M191" s="44">
        <v>44.795264586206898</v>
      </c>
      <c r="AA191" s="34">
        <v>0.485875310344828</v>
      </c>
      <c r="AB191" s="34">
        <v>28.983873655172399</v>
      </c>
      <c r="AC191" s="34">
        <v>14.810537551724099</v>
      </c>
      <c r="AD191" s="34">
        <v>25.676636379310299</v>
      </c>
      <c r="AE191" s="34">
        <v>5.7580529310344799</v>
      </c>
      <c r="AF191" s="34">
        <v>25.2601936896552</v>
      </c>
      <c r="AG191" s="34">
        <v>25.428485241379299</v>
      </c>
      <c r="AH191" s="34">
        <v>0.49601431034482801</v>
      </c>
      <c r="AI191" s="34">
        <v>25.222938931034498</v>
      </c>
      <c r="AJ191" s="34">
        <v>25.243720344827601</v>
      </c>
      <c r="AK191" s="34">
        <v>0.30020134482758598</v>
      </c>
      <c r="AL191" s="34">
        <v>25.237333965517202</v>
      </c>
      <c r="AM191" s="34">
        <v>26.646241827586199</v>
      </c>
      <c r="AN191" s="34">
        <v>370.53498265517197</v>
      </c>
      <c r="AO191" s="34">
        <v>370.61857762069002</v>
      </c>
      <c r="AP191" s="34">
        <v>25.864758413793101</v>
      </c>
      <c r="AQ191" s="34">
        <v>25.818209655172399</v>
      </c>
      <c r="AR191" s="34">
        <v>9.4960249937879701E-2</v>
      </c>
      <c r="AS191" s="34">
        <v>6.7528182072244597E-3</v>
      </c>
      <c r="AT191" s="34">
        <v>1.8022263673710098E-2</v>
      </c>
      <c r="AU191" s="34">
        <v>6.4817793980950196E-3</v>
      </c>
      <c r="AV191" s="34">
        <v>6.1707873067338203E-3</v>
      </c>
      <c r="AW191" s="34">
        <v>3.9106769631135498E-2</v>
      </c>
      <c r="AX191" s="34">
        <v>1.2972757885869799</v>
      </c>
      <c r="AY191" s="34">
        <v>1.9974466446151602E-2</v>
      </c>
      <c r="AZ191" s="34">
        <v>0.451684167688362</v>
      </c>
      <c r="BA191" s="35">
        <v>191</v>
      </c>
      <c r="BB191" s="35">
        <v>179</v>
      </c>
      <c r="BC191" s="45">
        <v>42689.968252314815</v>
      </c>
    </row>
    <row r="192" spans="7:55" x14ac:dyDescent="0.2">
      <c r="G192" s="33">
        <v>400.00140168965498</v>
      </c>
      <c r="H192" s="35">
        <v>150</v>
      </c>
      <c r="I192" s="34">
        <v>37.522239793103502</v>
      </c>
      <c r="J192" s="36">
        <v>35.662046241379301</v>
      </c>
      <c r="K192" s="36">
        <v>3.6783282413793099</v>
      </c>
      <c r="L192" s="48">
        <f t="shared" si="13"/>
        <v>2.5365329999999986</v>
      </c>
      <c r="M192" s="48">
        <v>44.8156277586207</v>
      </c>
      <c r="AA192" s="34">
        <v>0.80703662068965498</v>
      </c>
      <c r="AB192" s="34">
        <v>28.292031655172401</v>
      </c>
      <c r="AC192" s="34">
        <v>14.199402862069</v>
      </c>
      <c r="AD192" s="34">
        <v>25.666353586206899</v>
      </c>
      <c r="AE192" s="34">
        <v>5.7531976206896598</v>
      </c>
      <c r="AF192" s="34">
        <v>25.263584862068999</v>
      </c>
      <c r="AG192" s="34">
        <v>25.430210758620699</v>
      </c>
      <c r="AH192" s="34">
        <v>0.49516679310344802</v>
      </c>
      <c r="AI192" s="34">
        <v>25.226661034482799</v>
      </c>
      <c r="AJ192" s="34">
        <v>25.257480655172401</v>
      </c>
      <c r="AK192" s="34">
        <v>0.30021306896551703</v>
      </c>
      <c r="AL192" s="34">
        <v>25.237285137931</v>
      </c>
      <c r="AM192" s="34">
        <v>26.613140551724101</v>
      </c>
      <c r="AN192" s="34">
        <v>370.67462165517202</v>
      </c>
      <c r="AO192" s="34">
        <v>370.76263317241398</v>
      </c>
      <c r="AP192" s="34">
        <v>25.863411517241399</v>
      </c>
      <c r="AQ192" s="34">
        <v>25.821226275862099</v>
      </c>
      <c r="AR192" s="34">
        <v>4.1789642207747502E-2</v>
      </c>
      <c r="AS192" s="34">
        <v>6.7508704316513804E-3</v>
      </c>
      <c r="AT192" s="34">
        <v>1.5080433680481399E-2</v>
      </c>
      <c r="AU192" s="34">
        <v>5.48599205817613E-3</v>
      </c>
      <c r="AV192" s="34">
        <v>5.81945482481521E-3</v>
      </c>
      <c r="AW192" s="34">
        <v>3.1826240429252597E-2</v>
      </c>
      <c r="AX192" s="34">
        <v>0.77307891058401101</v>
      </c>
      <c r="AY192" s="34">
        <v>3.4560936724418401E-2</v>
      </c>
      <c r="AZ192" s="34">
        <v>0.47672369146181598</v>
      </c>
      <c r="BA192" s="35">
        <v>192</v>
      </c>
      <c r="BB192" s="35">
        <v>179</v>
      </c>
      <c r="BC192" s="45">
        <v>42689.989085648151</v>
      </c>
    </row>
    <row r="193" spans="7:55" x14ac:dyDescent="0.2">
      <c r="G193" s="33">
        <v>400.00057458620699</v>
      </c>
      <c r="H193" s="35">
        <v>100</v>
      </c>
      <c r="I193" s="34">
        <v>66.439636551724107</v>
      </c>
      <c r="J193" s="36">
        <v>35.6604326551724</v>
      </c>
      <c r="K193" s="36">
        <v>3.98936131034483</v>
      </c>
      <c r="L193" s="43">
        <f t="shared" si="13"/>
        <v>2.5381465862068993</v>
      </c>
      <c r="M193" s="43">
        <v>44.8518450344828</v>
      </c>
      <c r="AA193" s="34">
        <v>1.5745095862069001</v>
      </c>
      <c r="AB193" s="34">
        <v>26.871090172413801</v>
      </c>
      <c r="AC193" s="34">
        <v>17.086309</v>
      </c>
      <c r="AD193" s="34">
        <v>25.671321034482801</v>
      </c>
      <c r="AE193" s="34">
        <v>5.7637084482758603</v>
      </c>
      <c r="AF193" s="34">
        <v>25.262624551724102</v>
      </c>
      <c r="AG193" s="34">
        <v>25.435908344827599</v>
      </c>
      <c r="AH193" s="34">
        <v>0.49519958620689702</v>
      </c>
      <c r="AI193" s="34">
        <v>25.223975310344802</v>
      </c>
      <c r="AJ193" s="34">
        <v>25.276412000000001</v>
      </c>
      <c r="AK193" s="34">
        <v>0.30036258620689699</v>
      </c>
      <c r="AL193" s="34">
        <v>25.245022655172399</v>
      </c>
      <c r="AM193" s="34">
        <v>26.551742965517199</v>
      </c>
      <c r="AN193" s="34">
        <v>370.80251437931003</v>
      </c>
      <c r="AO193" s="34">
        <v>370.89199089655199</v>
      </c>
      <c r="AP193" s="34">
        <v>25.8668923793103</v>
      </c>
      <c r="AQ193" s="34">
        <v>25.8233644482759</v>
      </c>
      <c r="AR193" s="34">
        <v>6.3493936586627803E-2</v>
      </c>
      <c r="AS193" s="34">
        <v>1.17469275442115E-2</v>
      </c>
      <c r="AT193" s="34">
        <v>1.8318117966846698E-2</v>
      </c>
      <c r="AU193" s="34">
        <v>6.9223982501223696E-3</v>
      </c>
      <c r="AV193" s="34">
        <v>6.2345518115036096E-3</v>
      </c>
      <c r="AW193" s="34">
        <v>2.22185103559569E-2</v>
      </c>
      <c r="AX193" s="34">
        <v>0.40636804929881398</v>
      </c>
      <c r="AY193" s="34">
        <v>2.4660035942875799E-2</v>
      </c>
      <c r="AZ193" s="34">
        <v>0.54151829047222</v>
      </c>
      <c r="BA193" s="35">
        <v>193</v>
      </c>
      <c r="BB193" s="35">
        <v>179</v>
      </c>
      <c r="BC193" s="45">
        <v>42690.009930555556</v>
      </c>
    </row>
    <row r="194" spans="7:55" x14ac:dyDescent="0.2">
      <c r="G194" s="33">
        <v>400.00171106896602</v>
      </c>
      <c r="H194" s="35">
        <v>100</v>
      </c>
      <c r="I194" s="34">
        <v>66.612131172413797</v>
      </c>
      <c r="J194" s="36">
        <v>35.636337448275903</v>
      </c>
      <c r="K194" s="36">
        <v>4.00812613793103</v>
      </c>
      <c r="L194" s="43">
        <f t="shared" si="13"/>
        <v>2.5622417931033965</v>
      </c>
      <c r="M194" s="43">
        <v>44.8773039655172</v>
      </c>
      <c r="AA194" s="34">
        <v>1.5562982068965501</v>
      </c>
      <c r="AB194" s="34">
        <v>27.122010586206901</v>
      </c>
      <c r="AC194" s="34">
        <v>15.591198689655201</v>
      </c>
      <c r="AD194" s="34">
        <v>25.646165482758601</v>
      </c>
      <c r="AE194" s="34">
        <v>5.7196146206896596</v>
      </c>
      <c r="AF194" s="34">
        <v>25.259927896551702</v>
      </c>
      <c r="AG194" s="34">
        <v>25.430406137931001</v>
      </c>
      <c r="AH194" s="34">
        <v>0.49532203448275902</v>
      </c>
      <c r="AI194" s="34">
        <v>25.2252070344828</v>
      </c>
      <c r="AJ194" s="34">
        <v>25.2774918275862</v>
      </c>
      <c r="AK194" s="34">
        <v>0.30023651724137901</v>
      </c>
      <c r="AL194" s="34">
        <v>25.237892896551699</v>
      </c>
      <c r="AM194" s="34">
        <v>26.5570623448276</v>
      </c>
      <c r="AN194" s="34">
        <v>370.81810682758601</v>
      </c>
      <c r="AO194" s="34">
        <v>370.90971741379298</v>
      </c>
      <c r="AP194" s="34">
        <v>25.863695275862099</v>
      </c>
      <c r="AQ194" s="34">
        <v>25.8187260689655</v>
      </c>
      <c r="AR194" s="34">
        <v>6.3525822836851403E-2</v>
      </c>
      <c r="AS194" s="34">
        <v>1.0033260006661399E-2</v>
      </c>
      <c r="AT194" s="34">
        <v>1.6369337590659901E-2</v>
      </c>
      <c r="AU194" s="34">
        <v>6.7999289257867496E-3</v>
      </c>
      <c r="AV194" s="34">
        <v>6.9990391217619602E-3</v>
      </c>
      <c r="AW194" s="34">
        <v>1.8578979884412701E-3</v>
      </c>
      <c r="AX194" s="34">
        <v>0.41832887341137498</v>
      </c>
      <c r="AY194" s="34">
        <v>1.52174172011367E-2</v>
      </c>
      <c r="AZ194" s="34">
        <v>0.39578583684845497</v>
      </c>
      <c r="BA194" s="35">
        <v>194</v>
      </c>
      <c r="BB194" s="35">
        <v>179</v>
      </c>
      <c r="BC194" s="45">
        <v>42690.030763888892</v>
      </c>
    </row>
    <row r="195" spans="7:55" x14ac:dyDescent="0.2">
      <c r="G195" s="33">
        <v>399.99825527586199</v>
      </c>
      <c r="H195" s="35">
        <v>150</v>
      </c>
      <c r="I195" s="34">
        <v>37.362709827586201</v>
      </c>
      <c r="J195" s="36">
        <v>35.6379955172414</v>
      </c>
      <c r="K195" s="36">
        <v>3.6742036206896498</v>
      </c>
      <c r="L195" s="48">
        <f t="shared" si="13"/>
        <v>2.5605837241378993</v>
      </c>
      <c r="M195" s="48">
        <v>44.902523758620703</v>
      </c>
      <c r="AA195" s="34">
        <v>0.753685310344828</v>
      </c>
      <c r="AB195" s="34">
        <v>28.301375344827601</v>
      </c>
      <c r="AC195" s="34">
        <v>16.1328856896552</v>
      </c>
      <c r="AD195" s="34">
        <v>25.615337689655199</v>
      </c>
      <c r="AE195" s="34">
        <v>5.7250021034482801</v>
      </c>
      <c r="AF195" s="34">
        <v>25.257562172413799</v>
      </c>
      <c r="AG195" s="34">
        <v>25.4289680344828</v>
      </c>
      <c r="AH195" s="34">
        <v>0.496028896551724</v>
      </c>
      <c r="AI195" s="34">
        <v>25.224154379310299</v>
      </c>
      <c r="AJ195" s="34">
        <v>25.252863137931001</v>
      </c>
      <c r="AK195" s="34">
        <v>0.300143206896552</v>
      </c>
      <c r="AL195" s="34">
        <v>25.2332807931034</v>
      </c>
      <c r="AM195" s="34">
        <v>26.609682827586202</v>
      </c>
      <c r="AN195" s="34">
        <v>370.71908886206899</v>
      </c>
      <c r="AO195" s="34">
        <v>370.80733513793098</v>
      </c>
      <c r="AP195" s="34">
        <v>25.865987689655199</v>
      </c>
      <c r="AQ195" s="34">
        <v>25.821682551724098</v>
      </c>
      <c r="AR195" s="34">
        <v>5.8368443875001799E-2</v>
      </c>
      <c r="AS195" s="34">
        <v>7.6460245505646802E-3</v>
      </c>
      <c r="AT195" s="34">
        <v>1.9436471146092999E-2</v>
      </c>
      <c r="AU195" s="34">
        <v>8.5011432782041794E-3</v>
      </c>
      <c r="AV195" s="34">
        <v>5.9070989213541496E-3</v>
      </c>
      <c r="AW195" s="34">
        <v>2.0734704410303201E-2</v>
      </c>
      <c r="AX195" s="34">
        <v>0.68262452584667799</v>
      </c>
      <c r="AY195" s="34">
        <v>2.40586151980294E-2</v>
      </c>
      <c r="AZ195" s="34">
        <v>0.42636630029372502</v>
      </c>
      <c r="BA195" s="35">
        <v>195</v>
      </c>
      <c r="BB195" s="35">
        <v>179</v>
      </c>
      <c r="BC195" s="45">
        <v>42690.051608796297</v>
      </c>
    </row>
    <row r="196" spans="7:55" x14ac:dyDescent="0.2">
      <c r="G196" s="33">
        <v>399.999567551724</v>
      </c>
      <c r="H196" s="35">
        <v>300</v>
      </c>
      <c r="I196" s="34">
        <v>15.8196951034483</v>
      </c>
      <c r="J196" s="36">
        <v>35.722690689655202</v>
      </c>
      <c r="K196" s="36">
        <v>3.2437369310344799</v>
      </c>
      <c r="L196" s="44">
        <f t="shared" si="13"/>
        <v>2.4758885517240969</v>
      </c>
      <c r="M196" s="44">
        <v>44.937606482758603</v>
      </c>
      <c r="AA196" s="34">
        <v>0.32755413793103499</v>
      </c>
      <c r="AB196" s="34">
        <v>28.934531586206901</v>
      </c>
      <c r="AC196" s="34">
        <v>16.0738344482759</v>
      </c>
      <c r="AD196" s="34">
        <v>25.544484724137899</v>
      </c>
      <c r="AE196" s="34">
        <v>5.77000389655172</v>
      </c>
      <c r="AF196" s="34">
        <v>25.255630413793099</v>
      </c>
      <c r="AG196" s="34">
        <v>25.426423172413799</v>
      </c>
      <c r="AH196" s="34">
        <v>0.49662431034482801</v>
      </c>
      <c r="AI196" s="34">
        <v>25.2257713103448</v>
      </c>
      <c r="AJ196" s="34">
        <v>25.2426893448276</v>
      </c>
      <c r="AK196" s="34">
        <v>0.30058724137930998</v>
      </c>
      <c r="AL196" s="34">
        <v>25.236704551724099</v>
      </c>
      <c r="AM196" s="34">
        <v>26.641942689655199</v>
      </c>
      <c r="AN196" s="34">
        <v>370.56697034482801</v>
      </c>
      <c r="AO196" s="34">
        <v>370.65898399999998</v>
      </c>
      <c r="AP196" s="34">
        <v>25.8622005862069</v>
      </c>
      <c r="AQ196" s="34">
        <v>25.819319482758601</v>
      </c>
      <c r="AR196" s="34">
        <v>5.3149951219431703E-2</v>
      </c>
      <c r="AS196" s="34">
        <v>7.4649378231293403E-3</v>
      </c>
      <c r="AT196" s="34">
        <v>1.9588538237053699E-2</v>
      </c>
      <c r="AU196" s="34">
        <v>7.1962983629834699E-3</v>
      </c>
      <c r="AV196" s="34">
        <v>6.9761807685959796E-3</v>
      </c>
      <c r="AW196" s="34">
        <v>3.2542529194015603E-2</v>
      </c>
      <c r="AX196" s="34">
        <v>1.2176788499673801</v>
      </c>
      <c r="AY196" s="34">
        <v>3.3778932285384602E-2</v>
      </c>
      <c r="AZ196" s="34">
        <v>0.45435231652036601</v>
      </c>
      <c r="BA196" s="35">
        <v>196</v>
      </c>
      <c r="BB196" s="35">
        <v>179</v>
      </c>
      <c r="BC196" s="45">
        <v>42690.072442129633</v>
      </c>
    </row>
    <row r="197" spans="7:55" x14ac:dyDescent="0.2">
      <c r="G197" s="33">
        <v>399.999804275862</v>
      </c>
      <c r="H197" s="35">
        <v>500</v>
      </c>
      <c r="I197" s="34">
        <v>36.548097275862098</v>
      </c>
      <c r="J197" s="36">
        <v>35.695061000000003</v>
      </c>
      <c r="K197" s="36">
        <v>2.8193915862068999</v>
      </c>
      <c r="L197" s="40">
        <f t="shared" si="13"/>
        <v>2.5035182413792967</v>
      </c>
      <c r="M197" s="40">
        <v>44.953289827586197</v>
      </c>
      <c r="AA197" s="34">
        <v>0.19836517241379301</v>
      </c>
      <c r="AB197" s="34">
        <v>30.338576448275901</v>
      </c>
      <c r="AC197" s="34">
        <v>14.265052379310299</v>
      </c>
      <c r="AD197" s="34">
        <v>25.513731931034499</v>
      </c>
      <c r="AE197" s="34">
        <v>5.7594709655172398</v>
      </c>
      <c r="AF197" s="34">
        <v>25.255087724137901</v>
      </c>
      <c r="AG197" s="34">
        <v>25.422190827586199</v>
      </c>
      <c r="AH197" s="34">
        <v>0.51523337931034496</v>
      </c>
      <c r="AI197" s="34">
        <v>25.217947103448299</v>
      </c>
      <c r="AJ197" s="34">
        <v>25.230849931034498</v>
      </c>
      <c r="AK197" s="34">
        <v>0.30066813793103397</v>
      </c>
      <c r="AL197" s="34">
        <v>25.2364062068966</v>
      </c>
      <c r="AM197" s="34">
        <v>26.7082056206897</v>
      </c>
      <c r="AN197" s="34">
        <v>370.49049013793098</v>
      </c>
      <c r="AO197" s="34">
        <v>370.58265741379302</v>
      </c>
      <c r="AP197" s="34">
        <v>25.863334034482801</v>
      </c>
      <c r="AQ197" s="34">
        <v>25.821555482758601</v>
      </c>
      <c r="AR197" s="34">
        <v>6.5383127116358797E-2</v>
      </c>
      <c r="AS197" s="34">
        <v>8.4997212404631407E-3</v>
      </c>
      <c r="AT197" s="34">
        <v>1.67145791958585E-2</v>
      </c>
      <c r="AU197" s="34">
        <v>7.0271130759938802E-3</v>
      </c>
      <c r="AV197" s="34">
        <v>7.4302571146123396E-3</v>
      </c>
      <c r="AW197" s="34">
        <v>3.3141569537139801E-2</v>
      </c>
      <c r="AX197" s="34">
        <v>6.1783842162887002</v>
      </c>
      <c r="AY197" s="34">
        <v>1.7625719912247699E-2</v>
      </c>
      <c r="AZ197" s="34">
        <v>0.49791040758284399</v>
      </c>
      <c r="BA197" s="35">
        <v>197</v>
      </c>
      <c r="BB197" s="35">
        <v>179</v>
      </c>
      <c r="BC197" s="45">
        <v>42690.093287037038</v>
      </c>
    </row>
    <row r="198" spans="7:55" x14ac:dyDescent="0.2">
      <c r="G198" s="33">
        <v>399.99873075862098</v>
      </c>
      <c r="H198" s="35">
        <v>1000</v>
      </c>
      <c r="I198" s="34">
        <v>26.312408275862101</v>
      </c>
      <c r="J198" s="36">
        <v>35.772915655172397</v>
      </c>
      <c r="K198" s="36">
        <v>2.72451248275862</v>
      </c>
      <c r="L198" s="39">
        <f t="shared" si="13"/>
        <v>2.4256635862069018</v>
      </c>
      <c r="M198" s="39">
        <v>44.975480344827602</v>
      </c>
      <c r="AA198" s="34">
        <v>-9.0588793103448501E-2</v>
      </c>
      <c r="AB198" s="34">
        <v>30.023885344827601</v>
      </c>
      <c r="AC198" s="34">
        <v>13.732094275862099</v>
      </c>
      <c r="AD198" s="34">
        <v>25.4697646896552</v>
      </c>
      <c r="AE198" s="34">
        <v>5.7271915862069003</v>
      </c>
      <c r="AF198" s="34">
        <v>25.260470344827599</v>
      </c>
      <c r="AG198" s="34">
        <v>25.426179000000001</v>
      </c>
      <c r="AH198" s="34">
        <v>0.52627665517241395</v>
      </c>
      <c r="AI198" s="34">
        <v>25.225087689655201</v>
      </c>
      <c r="AJ198" s="34">
        <v>25.229987241379298</v>
      </c>
      <c r="AK198" s="34">
        <v>0.30030658620689699</v>
      </c>
      <c r="AL198" s="34">
        <v>25.238185793103401</v>
      </c>
      <c r="AM198" s="34">
        <v>26.6970776551724</v>
      </c>
      <c r="AN198" s="34">
        <v>370.43426089655202</v>
      </c>
      <c r="AO198" s="34">
        <v>370.52397424137899</v>
      </c>
      <c r="AP198" s="34">
        <v>25.867216310344801</v>
      </c>
      <c r="AQ198" s="34">
        <v>25.823142965517199</v>
      </c>
      <c r="AR198" s="34">
        <v>9.5911425437862005E-2</v>
      </c>
      <c r="AS198" s="34">
        <v>7.5766877349026599E-3</v>
      </c>
      <c r="AT198" s="34">
        <v>8.0332944592228603E-2</v>
      </c>
      <c r="AU198" s="34">
        <v>7.4021363151475098E-3</v>
      </c>
      <c r="AV198" s="34">
        <v>8.65111952367454E-3</v>
      </c>
      <c r="AW198" s="34">
        <v>1.16492028212476E-2</v>
      </c>
      <c r="AX198" s="34">
        <v>0.65625394166069695</v>
      </c>
      <c r="AY198" s="34">
        <v>2.0620551127856001E-2</v>
      </c>
      <c r="AZ198" s="34">
        <v>0.48521743271332302</v>
      </c>
      <c r="BA198" s="35">
        <v>198</v>
      </c>
      <c r="BB198" s="35">
        <v>179</v>
      </c>
      <c r="BC198" s="45">
        <v>42690.114120370374</v>
      </c>
    </row>
    <row r="199" spans="7:55" x14ac:dyDescent="0.2">
      <c r="G199" s="33">
        <v>400.00060927586202</v>
      </c>
      <c r="H199" s="35">
        <v>1000</v>
      </c>
      <c r="I199" s="34">
        <v>29.529063379310301</v>
      </c>
      <c r="J199" s="36">
        <v>35.490596103448297</v>
      </c>
      <c r="K199" s="36">
        <v>3.0497668275862102</v>
      </c>
      <c r="L199" s="39">
        <f t="shared" si="13"/>
        <v>2.7079831379310022</v>
      </c>
      <c r="M199" s="39">
        <v>49.996465068965499</v>
      </c>
      <c r="AA199" s="34">
        <v>0.21990844827586201</v>
      </c>
      <c r="AB199" s="34">
        <v>33.746939862068999</v>
      </c>
      <c r="AC199" s="34">
        <v>17.864626413793101</v>
      </c>
      <c r="AD199" s="34">
        <v>25.467874931034501</v>
      </c>
      <c r="AE199" s="34">
        <v>5.75908962068966</v>
      </c>
      <c r="AF199" s="34">
        <v>25.253736724137902</v>
      </c>
      <c r="AG199" s="34">
        <v>25.4298092068966</v>
      </c>
      <c r="AH199" s="34">
        <v>0.52388055172413805</v>
      </c>
      <c r="AI199" s="34">
        <v>25.223921000000001</v>
      </c>
      <c r="AJ199" s="34">
        <v>25.2371929310345</v>
      </c>
      <c r="AK199" s="34">
        <v>0.30081579310344803</v>
      </c>
      <c r="AL199" s="34">
        <v>25.234382344827601</v>
      </c>
      <c r="AM199" s="34">
        <v>26.868622413793101</v>
      </c>
      <c r="AN199" s="34">
        <v>370.42443313793098</v>
      </c>
      <c r="AO199" s="34">
        <v>370.51807693103399</v>
      </c>
      <c r="AP199" s="34">
        <v>25.8656402413793</v>
      </c>
      <c r="AQ199" s="34">
        <v>25.8217362068965</v>
      </c>
      <c r="AR199" s="34">
        <v>7.2797389386076203E-2</v>
      </c>
      <c r="AS199" s="34">
        <v>7.5553343687513796E-3</v>
      </c>
      <c r="AT199" s="34">
        <v>0.100916209623958</v>
      </c>
      <c r="AU199" s="34">
        <v>6.0614770507348798E-3</v>
      </c>
      <c r="AV199" s="34">
        <v>8.3587104060144895E-3</v>
      </c>
      <c r="AW199" s="34">
        <v>1.00435048423805E-2</v>
      </c>
      <c r="AX199" s="34">
        <v>4.53685416683836</v>
      </c>
      <c r="AY199" s="34">
        <v>1.8964064127906102E-2</v>
      </c>
      <c r="AZ199" s="34">
        <v>0.42262938509433301</v>
      </c>
      <c r="BA199" s="35">
        <v>199</v>
      </c>
      <c r="BB199" s="35">
        <v>179</v>
      </c>
      <c r="BC199" s="45">
        <v>42690.134965277779</v>
      </c>
    </row>
    <row r="200" spans="7:55" x14ac:dyDescent="0.2">
      <c r="G200" s="33">
        <v>400.00130482758601</v>
      </c>
      <c r="H200" s="35">
        <v>500</v>
      </c>
      <c r="I200" s="34">
        <v>40.4387853448276</v>
      </c>
      <c r="J200" s="36">
        <v>35.434316758620703</v>
      </c>
      <c r="K200" s="36">
        <v>3.1294911724137902</v>
      </c>
      <c r="L200" s="40">
        <f t="shared" si="13"/>
        <v>2.7642624827585962</v>
      </c>
      <c r="M200" s="40">
        <v>50.026351172413797</v>
      </c>
      <c r="AA200" s="34">
        <v>0.60836455172413795</v>
      </c>
      <c r="AB200" s="34">
        <v>33.835100758620698</v>
      </c>
      <c r="AC200" s="34">
        <v>15.800038862069</v>
      </c>
      <c r="AD200" s="34">
        <v>25.4745054137931</v>
      </c>
      <c r="AE200" s="34">
        <v>5.7772755172413799</v>
      </c>
      <c r="AF200" s="34">
        <v>25.254507137931</v>
      </c>
      <c r="AG200" s="34">
        <v>25.425506103448299</v>
      </c>
      <c r="AH200" s="34">
        <v>0.51424513793103399</v>
      </c>
      <c r="AI200" s="34">
        <v>25.220518965517201</v>
      </c>
      <c r="AJ200" s="34">
        <v>25.244111068965498</v>
      </c>
      <c r="AK200" s="34">
        <v>0.30062858620689697</v>
      </c>
      <c r="AL200" s="34">
        <v>25.2394609655172</v>
      </c>
      <c r="AM200" s="34">
        <v>26.878893482758599</v>
      </c>
      <c r="AN200" s="34">
        <v>370.48499372413801</v>
      </c>
      <c r="AO200" s="34">
        <v>370.57623599999999</v>
      </c>
      <c r="AP200" s="34">
        <v>25.867593206896501</v>
      </c>
      <c r="AQ200" s="34">
        <v>25.824074034482798</v>
      </c>
      <c r="AR200" s="34">
        <v>9.2118839775468905E-2</v>
      </c>
      <c r="AS200" s="34">
        <v>7.7004217503550904E-3</v>
      </c>
      <c r="AT200" s="34">
        <v>2.5788617260125601E-2</v>
      </c>
      <c r="AU200" s="34">
        <v>6.4662577630432401E-3</v>
      </c>
      <c r="AV200" s="34">
        <v>6.5925683043340502E-3</v>
      </c>
      <c r="AW200" s="34">
        <v>1.21630333690798E-2</v>
      </c>
      <c r="AX200" s="34">
        <v>1.6128078334568801</v>
      </c>
      <c r="AY200" s="34">
        <v>1.7862892860650601E-2</v>
      </c>
      <c r="AZ200" s="34">
        <v>0.428029964990079</v>
      </c>
      <c r="BA200" s="35">
        <v>200</v>
      </c>
      <c r="BB200" s="35">
        <v>179</v>
      </c>
      <c r="BC200" s="45">
        <v>42690.155798611115</v>
      </c>
    </row>
    <row r="201" spans="7:55" x14ac:dyDescent="0.2">
      <c r="G201" s="33">
        <v>400.00102500000003</v>
      </c>
      <c r="H201" s="35">
        <v>300</v>
      </c>
      <c r="I201" s="34">
        <v>17.602695827586199</v>
      </c>
      <c r="J201" s="36">
        <v>35.448327896551703</v>
      </c>
      <c r="K201" s="36">
        <v>3.62250103448276</v>
      </c>
      <c r="L201" s="44">
        <f t="shared" si="13"/>
        <v>2.7502513448275963</v>
      </c>
      <c r="M201" s="44">
        <v>50.050727482758603</v>
      </c>
      <c r="AA201" s="34">
        <v>0.430006413793103</v>
      </c>
      <c r="AB201" s="34">
        <v>32.678243379310302</v>
      </c>
      <c r="AC201" s="34">
        <v>15.007698517241399</v>
      </c>
      <c r="AD201" s="34">
        <v>25.497461137931001</v>
      </c>
      <c r="AE201" s="34">
        <v>5.7455275172413796</v>
      </c>
      <c r="AF201" s="34">
        <v>25.258370517241399</v>
      </c>
      <c r="AG201" s="34">
        <v>25.4268031034483</v>
      </c>
      <c r="AH201" s="34">
        <v>0.496594172413793</v>
      </c>
      <c r="AI201" s="34">
        <v>25.228712103448299</v>
      </c>
      <c r="AJ201" s="34">
        <v>25.248668896551699</v>
      </c>
      <c r="AK201" s="34">
        <v>0.300858448275862</v>
      </c>
      <c r="AL201" s="34">
        <v>25.233156000000001</v>
      </c>
      <c r="AM201" s="34">
        <v>26.8158567931034</v>
      </c>
      <c r="AN201" s="34">
        <v>370.55307117241398</v>
      </c>
      <c r="AO201" s="34">
        <v>370.641364862069</v>
      </c>
      <c r="AP201" s="34">
        <v>25.866424413793101</v>
      </c>
      <c r="AQ201" s="34">
        <v>25.821354862069001</v>
      </c>
      <c r="AR201" s="34">
        <v>8.1683039179659897E-2</v>
      </c>
      <c r="AS201" s="34">
        <v>9.9161256978675099E-3</v>
      </c>
      <c r="AT201" s="34">
        <v>1.8942978665242399E-2</v>
      </c>
      <c r="AU201" s="34">
        <v>7.9926480967084101E-3</v>
      </c>
      <c r="AV201" s="34">
        <v>7.9604146410888303E-3</v>
      </c>
      <c r="AW201" s="34">
        <v>3.6765563198856703E-2</v>
      </c>
      <c r="AX201" s="34">
        <v>0.90471656921818799</v>
      </c>
      <c r="AY201" s="34">
        <v>2.07209903052521E-2</v>
      </c>
      <c r="AZ201" s="34">
        <v>0.500761781735654</v>
      </c>
      <c r="BA201" s="35">
        <v>201</v>
      </c>
      <c r="BB201" s="35">
        <v>179</v>
      </c>
      <c r="BC201" s="45">
        <v>42690.17664351852</v>
      </c>
    </row>
    <row r="202" spans="7:55" x14ac:dyDescent="0.2">
      <c r="G202" s="33">
        <v>400.001759517241</v>
      </c>
      <c r="H202" s="35">
        <v>150</v>
      </c>
      <c r="I202" s="34">
        <v>41.3926008275862</v>
      </c>
      <c r="J202" s="36">
        <v>35.362413034482799</v>
      </c>
      <c r="K202" s="36">
        <v>4.0972765862068998</v>
      </c>
      <c r="L202" s="48">
        <f t="shared" si="13"/>
        <v>2.8361662068965003</v>
      </c>
      <c r="M202" s="48">
        <v>50.077939000000001</v>
      </c>
      <c r="AA202" s="34">
        <v>1.0936401724137901</v>
      </c>
      <c r="AB202" s="34">
        <v>31.755025689655199</v>
      </c>
      <c r="AC202" s="34">
        <v>15.8241906551724</v>
      </c>
      <c r="AD202" s="34">
        <v>25.509597310344802</v>
      </c>
      <c r="AE202" s="34">
        <v>5.7522719999999996</v>
      </c>
      <c r="AF202" s="34">
        <v>25.258603827586199</v>
      </c>
      <c r="AG202" s="34">
        <v>25.4292123793103</v>
      </c>
      <c r="AH202" s="34">
        <v>0.49512255172413799</v>
      </c>
      <c r="AI202" s="34">
        <v>25.223546620689699</v>
      </c>
      <c r="AJ202" s="34">
        <v>25.2629283448276</v>
      </c>
      <c r="AK202" s="34">
        <v>0.30016044827586202</v>
      </c>
      <c r="AL202" s="34">
        <v>25.233166827586199</v>
      </c>
      <c r="AM202" s="34">
        <v>26.776071551724101</v>
      </c>
      <c r="AN202" s="34">
        <v>370.71736931034502</v>
      </c>
      <c r="AO202" s="34">
        <v>370.80544093103401</v>
      </c>
      <c r="AP202" s="34">
        <v>25.869362655172399</v>
      </c>
      <c r="AQ202" s="34">
        <v>25.8261563103448</v>
      </c>
      <c r="AR202" s="34">
        <v>5.6542137180911098E-2</v>
      </c>
      <c r="AS202" s="34">
        <v>7.2627055982212897E-3</v>
      </c>
      <c r="AT202" s="34">
        <v>1.9748179607898202E-2</v>
      </c>
      <c r="AU202" s="34">
        <v>6.6113828852917998E-3</v>
      </c>
      <c r="AV202" s="34">
        <v>6.99715550639255E-3</v>
      </c>
      <c r="AW202" s="34">
        <v>3.1820303036475102E-2</v>
      </c>
      <c r="AX202" s="34">
        <v>0.61275773762198005</v>
      </c>
      <c r="AY202" s="34">
        <v>3.1487762067985897E-2</v>
      </c>
      <c r="AZ202" s="34">
        <v>0.45161080467796999</v>
      </c>
      <c r="BA202" s="35">
        <v>202</v>
      </c>
      <c r="BB202" s="35">
        <v>179</v>
      </c>
      <c r="BC202" s="45">
        <v>42690.197476851848</v>
      </c>
    </row>
    <row r="203" spans="7:55" x14ac:dyDescent="0.2">
      <c r="G203" s="33">
        <v>399.99900662069001</v>
      </c>
      <c r="H203" s="35">
        <v>100</v>
      </c>
      <c r="I203" s="34">
        <v>73.857282482758606</v>
      </c>
      <c r="J203" s="36">
        <v>35.293567931034502</v>
      </c>
      <c r="K203" s="36">
        <v>4.4721988620689697</v>
      </c>
      <c r="L203" s="43">
        <f t="shared" si="13"/>
        <v>2.905011310344797</v>
      </c>
      <c r="M203" s="43">
        <v>50.108840310344803</v>
      </c>
      <c r="AA203" s="34">
        <v>1.8050857241379299</v>
      </c>
      <c r="AB203" s="34">
        <v>30.5348896551724</v>
      </c>
      <c r="AC203" s="34">
        <v>13.4223646206897</v>
      </c>
      <c r="AD203" s="34">
        <v>25.521443551724101</v>
      </c>
      <c r="AE203" s="34">
        <v>5.7329886551724103</v>
      </c>
      <c r="AF203" s="34">
        <v>25.259103</v>
      </c>
      <c r="AG203" s="34">
        <v>25.424041034482801</v>
      </c>
      <c r="AH203" s="34">
        <v>0.49484513793103502</v>
      </c>
      <c r="AI203" s="34">
        <v>25.219086517241401</v>
      </c>
      <c r="AJ203" s="34">
        <v>25.278755862069001</v>
      </c>
      <c r="AK203" s="34">
        <v>0.30017355172413801</v>
      </c>
      <c r="AL203" s="34">
        <v>25.234094689655201</v>
      </c>
      <c r="AM203" s="34">
        <v>26.717081034482799</v>
      </c>
      <c r="AN203" s="34">
        <v>370.85624020689698</v>
      </c>
      <c r="AO203" s="34">
        <v>370.94758144827603</v>
      </c>
      <c r="AP203" s="34">
        <v>25.864686758620699</v>
      </c>
      <c r="AQ203" s="34">
        <v>25.818080999999999</v>
      </c>
      <c r="AR203" s="34">
        <v>6.56446011936484E-2</v>
      </c>
      <c r="AS203" s="34">
        <v>1.0523575606215601E-2</v>
      </c>
      <c r="AT203" s="34">
        <v>2.2384495469106602E-2</v>
      </c>
      <c r="AU203" s="34">
        <v>5.3367601121485798E-3</v>
      </c>
      <c r="AV203" s="34">
        <v>6.0461459875876698E-3</v>
      </c>
      <c r="AW203" s="34">
        <v>2.1730110705061E-2</v>
      </c>
      <c r="AX203" s="34">
        <v>0.35227602766419702</v>
      </c>
      <c r="AY203" s="34">
        <v>2.5066633223623101E-2</v>
      </c>
      <c r="AZ203" s="34">
        <v>0.44471442069019901</v>
      </c>
      <c r="BA203" s="35">
        <v>203</v>
      </c>
      <c r="BB203" s="35">
        <v>179</v>
      </c>
      <c r="BC203" s="45">
        <v>42690.218310185184</v>
      </c>
    </row>
    <row r="204" spans="7:55" x14ac:dyDescent="0.2">
      <c r="G204" s="33">
        <v>400.00107327586198</v>
      </c>
      <c r="H204" s="35">
        <v>100</v>
      </c>
      <c r="I204" s="34">
        <v>73.819594482758703</v>
      </c>
      <c r="J204" s="36">
        <v>35.246285689655203</v>
      </c>
      <c r="K204" s="36">
        <v>4.48489644827586</v>
      </c>
      <c r="L204" s="43">
        <f t="shared" si="13"/>
        <v>2.9522935517240967</v>
      </c>
      <c r="M204" s="43">
        <v>50.121324103448302</v>
      </c>
      <c r="AA204" s="34">
        <v>1.8140665862069001</v>
      </c>
      <c r="AB204" s="34">
        <v>30.390303655172399</v>
      </c>
      <c r="AC204" s="34">
        <v>15.2643993103448</v>
      </c>
      <c r="AD204" s="34">
        <v>25.4757204827586</v>
      </c>
      <c r="AE204" s="34">
        <v>5.7726306896551698</v>
      </c>
      <c r="AF204" s="34">
        <v>25.258023275862101</v>
      </c>
      <c r="AG204" s="34">
        <v>25.427475999999999</v>
      </c>
      <c r="AH204" s="34">
        <v>0.49407303448275902</v>
      </c>
      <c r="AI204" s="34">
        <v>25.221246068965499</v>
      </c>
      <c r="AJ204" s="34">
        <v>25.2807148965517</v>
      </c>
      <c r="AK204" s="34">
        <v>0.29970096551724101</v>
      </c>
      <c r="AL204" s="34">
        <v>25.237209275862099</v>
      </c>
      <c r="AM204" s="34">
        <v>26.716739068965499</v>
      </c>
      <c r="AN204" s="34">
        <v>370.87929882758601</v>
      </c>
      <c r="AO204" s="34">
        <v>370.97232048275902</v>
      </c>
      <c r="AP204" s="34">
        <v>25.864174965517201</v>
      </c>
      <c r="AQ204" s="34">
        <v>25.823229586206899</v>
      </c>
      <c r="AR204" s="34">
        <v>6.8158558003860698E-2</v>
      </c>
      <c r="AS204" s="34">
        <v>1.20788362714748E-2</v>
      </c>
      <c r="AT204" s="34">
        <v>2.73369885899232E-2</v>
      </c>
      <c r="AU204" s="34">
        <v>5.6814246986463699E-3</v>
      </c>
      <c r="AV204" s="34">
        <v>7.54757158068688E-3</v>
      </c>
      <c r="AW204" s="34">
        <v>7.6096374751101297E-4</v>
      </c>
      <c r="AX204" s="34">
        <v>0.35377485958050497</v>
      </c>
      <c r="AY204" s="34">
        <v>1.18814321921528E-2</v>
      </c>
      <c r="AZ204" s="34">
        <v>0.49125679569937902</v>
      </c>
      <c r="BA204" s="35">
        <v>204</v>
      </c>
      <c r="BB204" s="35">
        <v>179</v>
      </c>
      <c r="BC204" s="45">
        <v>42690.239155092589</v>
      </c>
    </row>
    <row r="205" spans="7:55" x14ac:dyDescent="0.2">
      <c r="G205" s="33">
        <v>399.99970637931</v>
      </c>
      <c r="H205" s="35">
        <v>150</v>
      </c>
      <c r="I205" s="34">
        <v>41.3026981034483</v>
      </c>
      <c r="J205" s="36">
        <v>35.329882724137903</v>
      </c>
      <c r="K205" s="36">
        <v>4.1021766206896499</v>
      </c>
      <c r="L205" s="48">
        <f t="shared" si="13"/>
        <v>2.8686965172413963</v>
      </c>
      <c r="M205" s="48">
        <v>50.140700172413801</v>
      </c>
      <c r="AA205" s="34">
        <v>1.11957282758621</v>
      </c>
      <c r="AB205" s="34">
        <v>31.619198206896499</v>
      </c>
      <c r="AC205" s="34">
        <v>15.321710862069001</v>
      </c>
      <c r="AD205" s="34">
        <v>25.4460515517241</v>
      </c>
      <c r="AE205" s="34">
        <v>5.7455859310344799</v>
      </c>
      <c r="AF205" s="34">
        <v>25.252429137930999</v>
      </c>
      <c r="AG205" s="34">
        <v>25.4215776206897</v>
      </c>
      <c r="AH205" s="34">
        <v>0.49258496551724201</v>
      </c>
      <c r="AI205" s="34">
        <v>25.221696275862101</v>
      </c>
      <c r="AJ205" s="34">
        <v>25.2616152068966</v>
      </c>
      <c r="AK205" s="34">
        <v>0.29990672413793101</v>
      </c>
      <c r="AL205" s="34">
        <v>25.2332970344827</v>
      </c>
      <c r="AM205" s="34">
        <v>26.7697582413793</v>
      </c>
      <c r="AN205" s="34">
        <v>370.76273641379299</v>
      </c>
      <c r="AO205" s="34">
        <v>370.85426165517202</v>
      </c>
      <c r="AP205" s="34">
        <v>25.865448620689701</v>
      </c>
      <c r="AQ205" s="34">
        <v>25.819008965517199</v>
      </c>
      <c r="AR205" s="34">
        <v>5.1336122543320102E-2</v>
      </c>
      <c r="AS205" s="34">
        <v>9.7792926941541493E-3</v>
      </c>
      <c r="AT205" s="34">
        <v>1.5164244686209199E-2</v>
      </c>
      <c r="AU205" s="34">
        <v>7.1310853237540398E-3</v>
      </c>
      <c r="AV205" s="34">
        <v>5.9967393683245801E-3</v>
      </c>
      <c r="AW205" s="34">
        <v>2.2498065039077999E-2</v>
      </c>
      <c r="AX205" s="34">
        <v>0.60855246043988898</v>
      </c>
      <c r="AY205" s="34">
        <v>2.2121837498605301E-2</v>
      </c>
      <c r="AZ205" s="34">
        <v>0.45040186576477698</v>
      </c>
      <c r="BA205" s="35">
        <v>205</v>
      </c>
      <c r="BB205" s="35">
        <v>179</v>
      </c>
      <c r="BC205" s="45">
        <v>42690.259988425925</v>
      </c>
    </row>
    <row r="206" spans="7:55" x14ac:dyDescent="0.2">
      <c r="G206" s="33">
        <v>399.99836351724099</v>
      </c>
      <c r="H206" s="35">
        <v>300</v>
      </c>
      <c r="I206" s="34">
        <v>17.511109206896599</v>
      </c>
      <c r="J206" s="36">
        <v>35.418587758620703</v>
      </c>
      <c r="K206" s="36">
        <v>3.63422634482759</v>
      </c>
      <c r="L206" s="44">
        <f t="shared" si="13"/>
        <v>2.7799914827585965</v>
      </c>
      <c r="M206" s="44">
        <v>50.167517103448297</v>
      </c>
      <c r="AA206" s="34">
        <v>0.69754444827586204</v>
      </c>
      <c r="AB206" s="34">
        <v>32.545813862068997</v>
      </c>
      <c r="AC206" s="34">
        <v>15.371563620689701</v>
      </c>
      <c r="AD206" s="34">
        <v>25.417853758620701</v>
      </c>
      <c r="AE206" s="34">
        <v>5.74172962068966</v>
      </c>
      <c r="AF206" s="34">
        <v>25.255142034482802</v>
      </c>
      <c r="AG206" s="34">
        <v>25.424730172413799</v>
      </c>
      <c r="AH206" s="34">
        <v>0.49548379310344798</v>
      </c>
      <c r="AI206" s="34">
        <v>25.2205515172414</v>
      </c>
      <c r="AJ206" s="34">
        <v>25.248495172413801</v>
      </c>
      <c r="AK206" s="34">
        <v>0.30022927586206899</v>
      </c>
      <c r="AL206" s="34">
        <v>25.235646517241399</v>
      </c>
      <c r="AM206" s="34">
        <v>26.815303172413799</v>
      </c>
      <c r="AN206" s="34">
        <v>370.59713324137903</v>
      </c>
      <c r="AO206" s="34">
        <v>370.68441672413798</v>
      </c>
      <c r="AP206" s="34">
        <v>25.868205586206901</v>
      </c>
      <c r="AQ206" s="34">
        <v>25.825821068965499</v>
      </c>
      <c r="AR206" s="34">
        <v>6.1905486558191197E-2</v>
      </c>
      <c r="AS206" s="34">
        <v>9.2531589218058097E-3</v>
      </c>
      <c r="AT206" s="34">
        <v>2.68440043293145E-2</v>
      </c>
      <c r="AU206" s="34">
        <v>8.2423280884941497E-3</v>
      </c>
      <c r="AV206" s="34">
        <v>7.14496382587884E-3</v>
      </c>
      <c r="AW206" s="34">
        <v>3.27762576269095E-2</v>
      </c>
      <c r="AX206" s="34">
        <v>0.86456672368443899</v>
      </c>
      <c r="AY206" s="34">
        <v>3.2050492327488203E-2</v>
      </c>
      <c r="AZ206" s="34">
        <v>0.41902152972068302</v>
      </c>
      <c r="BA206" s="35">
        <v>206</v>
      </c>
      <c r="BB206" s="35">
        <v>179</v>
      </c>
      <c r="BC206" s="45">
        <v>42690.280833333331</v>
      </c>
    </row>
    <row r="207" spans="7:55" x14ac:dyDescent="0.2">
      <c r="G207" s="33">
        <v>400.00025775862099</v>
      </c>
      <c r="H207" s="35">
        <v>500</v>
      </c>
      <c r="I207" s="34">
        <v>40.193579931034499</v>
      </c>
      <c r="J207" s="36">
        <v>35.376736620689698</v>
      </c>
      <c r="K207" s="36">
        <v>3.1381893448275902</v>
      </c>
      <c r="L207" s="40">
        <f t="shared" si="13"/>
        <v>2.8218426206896012</v>
      </c>
      <c r="M207" s="40">
        <v>50.193409655172402</v>
      </c>
      <c r="AA207" s="34">
        <v>0.457003827586207</v>
      </c>
      <c r="AB207" s="34">
        <v>33.829327965517201</v>
      </c>
      <c r="AC207" s="34">
        <v>14.2071835172414</v>
      </c>
      <c r="AD207" s="34">
        <v>25.426077517241399</v>
      </c>
      <c r="AE207" s="34">
        <v>5.7216164827586198</v>
      </c>
      <c r="AF207" s="34">
        <v>25.2554621724138</v>
      </c>
      <c r="AG207" s="34">
        <v>25.422326413793101</v>
      </c>
      <c r="AH207" s="34">
        <v>0.51160658620689703</v>
      </c>
      <c r="AI207" s="34">
        <v>25.220459241379299</v>
      </c>
      <c r="AJ207" s="34">
        <v>25.240687206896599</v>
      </c>
      <c r="AK207" s="34">
        <v>0.30013579310344801</v>
      </c>
      <c r="AL207" s="34">
        <v>25.235261241379298</v>
      </c>
      <c r="AM207" s="34">
        <v>26.876803310344801</v>
      </c>
      <c r="AN207" s="34">
        <v>370.50547737930998</v>
      </c>
      <c r="AO207" s="34">
        <v>370.593756448276</v>
      </c>
      <c r="AP207" s="34">
        <v>25.863717517241401</v>
      </c>
      <c r="AQ207" s="34">
        <v>25.818773482758601</v>
      </c>
      <c r="AR207" s="34">
        <v>6.0346199078550398E-2</v>
      </c>
      <c r="AS207" s="34">
        <v>7.9213732357348594E-3</v>
      </c>
      <c r="AT207" s="34">
        <v>2.2250208912828601E-2</v>
      </c>
      <c r="AU207" s="34">
        <v>6.1968160525606598E-3</v>
      </c>
      <c r="AV207" s="34">
        <v>5.6071457057571402E-3</v>
      </c>
      <c r="AW207" s="34">
        <v>3.3293372223609903E-2</v>
      </c>
      <c r="AX207" s="34">
        <v>1.8841108051297899</v>
      </c>
      <c r="AY207" s="34">
        <v>1.9055917289464101E-2</v>
      </c>
      <c r="AZ207" s="34">
        <v>0.48553559797144302</v>
      </c>
      <c r="BA207" s="35">
        <v>207</v>
      </c>
      <c r="BB207" s="35">
        <v>179</v>
      </c>
      <c r="BC207" s="45">
        <v>42690.301666666666</v>
      </c>
    </row>
    <row r="208" spans="7:55" x14ac:dyDescent="0.2">
      <c r="G208" s="33">
        <v>399.99950858620701</v>
      </c>
      <c r="H208" s="35">
        <v>1000</v>
      </c>
      <c r="I208" s="34">
        <v>29.2483684827586</v>
      </c>
      <c r="J208" s="36">
        <v>35.478281689655198</v>
      </c>
      <c r="K208" s="36">
        <v>3.0844696896551702</v>
      </c>
      <c r="L208" s="39">
        <f t="shared" si="13"/>
        <v>2.7202975517241015</v>
      </c>
      <c r="M208" s="39">
        <v>50.222457827586197</v>
      </c>
      <c r="AA208" s="34">
        <v>0.30888855172413798</v>
      </c>
      <c r="AB208" s="34">
        <v>33.711578000000003</v>
      </c>
      <c r="AC208" s="34">
        <v>14.796937931034501</v>
      </c>
      <c r="AD208" s="34">
        <v>25.4339673793103</v>
      </c>
      <c r="AE208" s="34">
        <v>5.7222329655172404</v>
      </c>
      <c r="AF208" s="34">
        <v>25.253932034482801</v>
      </c>
      <c r="AG208" s="34">
        <v>25.422283</v>
      </c>
      <c r="AH208" s="34">
        <v>0.51494720689655205</v>
      </c>
      <c r="AI208" s="34">
        <v>25.2208282758621</v>
      </c>
      <c r="AJ208" s="34">
        <v>25.236845724137901</v>
      </c>
      <c r="AK208" s="34">
        <v>0.30010106896551703</v>
      </c>
      <c r="AL208" s="34">
        <v>25.238191241379301</v>
      </c>
      <c r="AM208" s="34">
        <v>26.874224758620699</v>
      </c>
      <c r="AN208" s="34">
        <v>370.44744762069001</v>
      </c>
      <c r="AO208" s="34">
        <v>370.53743244827598</v>
      </c>
      <c r="AP208" s="34">
        <v>25.8691357586207</v>
      </c>
      <c r="AQ208" s="34">
        <v>25.827629137931002</v>
      </c>
      <c r="AR208" s="34">
        <v>6.3648455822876204E-2</v>
      </c>
      <c r="AS208" s="34">
        <v>6.6346235648531097E-3</v>
      </c>
      <c r="AT208" s="34">
        <v>7.6128259378004506E-2</v>
      </c>
      <c r="AU208" s="34">
        <v>6.5717235892365699E-3</v>
      </c>
      <c r="AV208" s="34">
        <v>6.7063678889818998E-3</v>
      </c>
      <c r="AW208" s="34">
        <v>1.1419521304075701E-2</v>
      </c>
      <c r="AX208" s="34">
        <v>3.34557257975779</v>
      </c>
      <c r="AY208" s="34">
        <v>1.7749948977471602E-2</v>
      </c>
      <c r="AZ208" s="34">
        <v>0.42232157745828602</v>
      </c>
      <c r="BA208" s="35">
        <v>208</v>
      </c>
      <c r="BB208" s="35">
        <v>179</v>
      </c>
      <c r="BC208" s="45">
        <v>42690.322511574072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workbookViewId="0">
      <selection activeCell="G1" sqref="G1:AI101"/>
    </sheetView>
  </sheetViews>
  <sheetFormatPr defaultRowHeight="15" x14ac:dyDescent="0.25"/>
  <cols>
    <col min="35" max="35" width="15.85546875" bestFit="1" customWidth="1"/>
  </cols>
  <sheetData>
    <row r="1" spans="1:35" x14ac:dyDescent="0.25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>
        <v>149.99964531034499</v>
      </c>
      <c r="B2">
        <v>300</v>
      </c>
      <c r="C2">
        <v>10</v>
      </c>
      <c r="D2">
        <v>9.36614786206896</v>
      </c>
      <c r="E2">
        <v>0</v>
      </c>
      <c r="F2">
        <v>2.1694469310344799</v>
      </c>
      <c r="G2">
        <v>-1.73549503448276</v>
      </c>
      <c r="H2">
        <v>-1.4139364482758601</v>
      </c>
      <c r="I2">
        <v>-18.6124830344828</v>
      </c>
      <c r="J2">
        <v>26.072184344827601</v>
      </c>
      <c r="K2">
        <v>5.75659396551724</v>
      </c>
      <c r="L2">
        <v>25.274952413793098</v>
      </c>
      <c r="M2">
        <v>25.3592900689655</v>
      </c>
      <c r="N2">
        <v>0.49602793103448301</v>
      </c>
      <c r="O2">
        <v>25.2392384137931</v>
      </c>
      <c r="P2">
        <v>25.195679137930998</v>
      </c>
      <c r="Q2">
        <v>0.30032134482758599</v>
      </c>
      <c r="R2">
        <v>25.254735137931</v>
      </c>
      <c r="S2">
        <v>25.205532482758599</v>
      </c>
      <c r="T2">
        <v>140.301041206897</v>
      </c>
      <c r="U2">
        <v>140.40037593103401</v>
      </c>
      <c r="V2">
        <v>25.532364620689702</v>
      </c>
      <c r="W2">
        <v>25.488319068965499</v>
      </c>
      <c r="X2">
        <v>3.6802568773365199E-2</v>
      </c>
      <c r="Y2">
        <v>9.1160868283678108E-3</v>
      </c>
      <c r="Z2">
        <v>0</v>
      </c>
      <c r="AA2">
        <v>8.0010621436011793E-3</v>
      </c>
      <c r="AB2">
        <v>5.2338905248202096E-3</v>
      </c>
      <c r="AC2">
        <v>1.99906928436942E-3</v>
      </c>
      <c r="AD2">
        <v>0.58475493264553202</v>
      </c>
      <c r="AE2">
        <v>0.40669532423862897</v>
      </c>
      <c r="AF2">
        <v>6.9664302125653199</v>
      </c>
      <c r="AG2">
        <v>2</v>
      </c>
      <c r="AH2">
        <v>231</v>
      </c>
      <c r="AI2" s="1">
        <v>42685.780543981484</v>
      </c>
    </row>
    <row r="3" spans="1:35" x14ac:dyDescent="0.25">
      <c r="A3">
        <v>150.00139855172401</v>
      </c>
      <c r="B3">
        <v>1000</v>
      </c>
      <c r="C3">
        <v>16.6848094482759</v>
      </c>
      <c r="D3">
        <v>8.6030510000000007</v>
      </c>
      <c r="E3">
        <v>1.2181529655172401</v>
      </c>
      <c r="F3">
        <v>30.2051865517241</v>
      </c>
      <c r="G3">
        <v>-0.38744572413793099</v>
      </c>
      <c r="H3">
        <v>20.622265965517201</v>
      </c>
      <c r="I3">
        <v>-14.6947313793103</v>
      </c>
      <c r="J3">
        <v>26.0680903103448</v>
      </c>
      <c r="K3">
        <v>5.7054088620689596</v>
      </c>
      <c r="L3">
        <v>25.277149896551698</v>
      </c>
      <c r="M3">
        <v>25.370842448275901</v>
      </c>
      <c r="N3">
        <v>0.53964713793103403</v>
      </c>
      <c r="O3">
        <v>25.244338862069</v>
      </c>
      <c r="P3">
        <v>25.241023655172398</v>
      </c>
      <c r="Q3">
        <v>0.30144658620689702</v>
      </c>
      <c r="R3">
        <v>25.263053172413802</v>
      </c>
      <c r="S3">
        <v>26.2672526206897</v>
      </c>
      <c r="T3">
        <v>140.38102882758599</v>
      </c>
      <c r="U3">
        <v>140.47885510344801</v>
      </c>
      <c r="V3">
        <v>25.5369649310345</v>
      </c>
      <c r="W3">
        <v>25.494620793103401</v>
      </c>
      <c r="X3">
        <v>4.6058072304218801E-2</v>
      </c>
      <c r="Y3">
        <v>9.1400325425864508E-3</v>
      </c>
      <c r="Z3">
        <v>8.35695221652549E-2</v>
      </c>
      <c r="AA3">
        <v>1.0305268890805E-2</v>
      </c>
      <c r="AB3">
        <v>7.6606595510435296E-3</v>
      </c>
      <c r="AC3">
        <v>9.3897158726904406E-2</v>
      </c>
      <c r="AD3">
        <v>0.66829784515453605</v>
      </c>
      <c r="AE3">
        <v>0.13177659072832901</v>
      </c>
      <c r="AF3">
        <v>7.2488762513729501</v>
      </c>
      <c r="AG3">
        <v>3</v>
      </c>
      <c r="AH3">
        <v>179</v>
      </c>
      <c r="AI3" s="1">
        <v>42685.801388888889</v>
      </c>
    </row>
    <row r="4" spans="1:35" x14ac:dyDescent="0.25">
      <c r="A4">
        <v>150.00053679310301</v>
      </c>
      <c r="B4">
        <v>500</v>
      </c>
      <c r="C4">
        <v>22.8419901034483</v>
      </c>
      <c r="D4">
        <v>8.5072233793103393</v>
      </c>
      <c r="E4">
        <v>1.2654523103448301</v>
      </c>
      <c r="F4">
        <v>30.2128148275862</v>
      </c>
      <c r="G4">
        <v>-0.43439279310344803</v>
      </c>
      <c r="H4">
        <v>20.544745034482801</v>
      </c>
      <c r="I4">
        <v>-17.621014758620699</v>
      </c>
      <c r="J4">
        <v>26.107720241379301</v>
      </c>
      <c r="K4">
        <v>5.7139029310344798</v>
      </c>
      <c r="L4">
        <v>25.277855275862098</v>
      </c>
      <c r="M4">
        <v>25.364906206896499</v>
      </c>
      <c r="N4">
        <v>0.51032034482758604</v>
      </c>
      <c r="O4">
        <v>25.246454965517199</v>
      </c>
      <c r="P4">
        <v>25.240915137931001</v>
      </c>
      <c r="Q4">
        <v>0.30168634482758599</v>
      </c>
      <c r="R4">
        <v>25.257339655172402</v>
      </c>
      <c r="S4">
        <v>26.256788172413799</v>
      </c>
      <c r="T4">
        <v>140.441491965517</v>
      </c>
      <c r="U4">
        <v>140.539120827586</v>
      </c>
      <c r="V4">
        <v>25.525691793103402</v>
      </c>
      <c r="W4">
        <v>25.484735000000001</v>
      </c>
      <c r="X4">
        <v>5.2213974428575699E-2</v>
      </c>
      <c r="Y4">
        <v>9.3564470497995503E-3</v>
      </c>
      <c r="Z4">
        <v>1.69271774856961E-2</v>
      </c>
      <c r="AA4">
        <v>8.2693871451908901E-3</v>
      </c>
      <c r="AB4">
        <v>7.9083802627746402E-3</v>
      </c>
      <c r="AC4">
        <v>1.26868930827456E-2</v>
      </c>
      <c r="AD4">
        <v>0.64244106660226097</v>
      </c>
      <c r="AE4">
        <v>2.4055284441447802E-2</v>
      </c>
      <c r="AF4">
        <v>6.8979506409026499</v>
      </c>
      <c r="AG4">
        <v>4</v>
      </c>
      <c r="AH4">
        <v>179</v>
      </c>
      <c r="AI4" s="1">
        <v>42685.822222222225</v>
      </c>
    </row>
    <row r="5" spans="1:35" x14ac:dyDescent="0.25">
      <c r="A5">
        <v>150.00048710344799</v>
      </c>
      <c r="B5">
        <v>300</v>
      </c>
      <c r="C5">
        <v>9.8133217241379302</v>
      </c>
      <c r="D5">
        <v>8.4272316206896605</v>
      </c>
      <c r="E5">
        <v>1.58102824137931</v>
      </c>
      <c r="F5">
        <v>30.197328172413801</v>
      </c>
      <c r="G5">
        <v>6.8549275862069006E-2</v>
      </c>
      <c r="H5">
        <v>19.158154172413798</v>
      </c>
      <c r="I5">
        <v>-15.5947489310345</v>
      </c>
      <c r="J5">
        <v>26.112202068965502</v>
      </c>
      <c r="K5">
        <v>5.6659622758620696</v>
      </c>
      <c r="L5">
        <v>25.274046172413801</v>
      </c>
      <c r="M5">
        <v>25.365324068965499</v>
      </c>
      <c r="N5">
        <v>0.49789893103448302</v>
      </c>
      <c r="O5">
        <v>25.2415391034483</v>
      </c>
      <c r="P5">
        <v>25.250996655172401</v>
      </c>
      <c r="Q5">
        <v>0.30196393103448299</v>
      </c>
      <c r="R5">
        <v>25.2598409310345</v>
      </c>
      <c r="S5">
        <v>26.1923522413793</v>
      </c>
      <c r="T5">
        <v>140.44978393103401</v>
      </c>
      <c r="U5">
        <v>140.54140451724101</v>
      </c>
      <c r="V5">
        <v>25.527617310344802</v>
      </c>
      <c r="W5">
        <v>25.4812320689655</v>
      </c>
      <c r="X5">
        <v>5.1427296245919699E-2</v>
      </c>
      <c r="Y5">
        <v>8.8760584011034708E-3</v>
      </c>
      <c r="Z5">
        <v>1.5782955648079602E-2</v>
      </c>
      <c r="AA5">
        <v>7.52596004921383E-3</v>
      </c>
      <c r="AB5">
        <v>9.1019837169045992E-3</v>
      </c>
      <c r="AC5">
        <v>6.4076691849328293E-2</v>
      </c>
      <c r="AD5">
        <v>40.535262445590199</v>
      </c>
      <c r="AE5">
        <v>2.3248869331489602E-2</v>
      </c>
      <c r="AF5">
        <v>7.3298899410356704</v>
      </c>
      <c r="AG5">
        <v>5</v>
      </c>
      <c r="AH5">
        <v>40</v>
      </c>
      <c r="AI5" s="1">
        <v>42685.841909722221</v>
      </c>
    </row>
    <row r="6" spans="1:35" x14ac:dyDescent="0.25">
      <c r="A6">
        <v>150.00076775862101</v>
      </c>
      <c r="B6">
        <v>150</v>
      </c>
      <c r="C6">
        <v>23.282108586206899</v>
      </c>
      <c r="D6">
        <v>8.2624747241379293</v>
      </c>
      <c r="E6">
        <v>1.9129657931034501</v>
      </c>
      <c r="F6">
        <v>30.211373551724101</v>
      </c>
      <c r="G6">
        <v>8.8462344827586206E-2</v>
      </c>
      <c r="H6">
        <v>18.564317862069</v>
      </c>
      <c r="I6">
        <v>-15.368072344827601</v>
      </c>
      <c r="J6">
        <v>26.094531862069001</v>
      </c>
      <c r="K6">
        <v>5.8187989655172396</v>
      </c>
      <c r="L6">
        <v>25.270307655172399</v>
      </c>
      <c r="M6">
        <v>25.3630667931034</v>
      </c>
      <c r="N6">
        <v>0.49509920689655201</v>
      </c>
      <c r="O6">
        <v>25.2397104827586</v>
      </c>
      <c r="P6">
        <v>25.249857172413801</v>
      </c>
      <c r="Q6">
        <v>0.302058931034483</v>
      </c>
      <c r="R6">
        <v>25.2549357931034</v>
      </c>
      <c r="S6">
        <v>26.1585010344828</v>
      </c>
      <c r="T6">
        <v>140.444965827586</v>
      </c>
      <c r="U6">
        <v>140.541699034483</v>
      </c>
      <c r="V6">
        <v>25.521984551724099</v>
      </c>
      <c r="W6">
        <v>25.474092586206901</v>
      </c>
      <c r="X6">
        <v>3.3353050281489598E-2</v>
      </c>
      <c r="Y6">
        <v>8.7430048103602706E-3</v>
      </c>
      <c r="Z6">
        <v>1.4750199981512901E-2</v>
      </c>
      <c r="AA6">
        <v>7.4670972087366302E-3</v>
      </c>
      <c r="AB6">
        <v>6.62223654046334E-3</v>
      </c>
      <c r="AC6">
        <v>3.1841132560591699E-2</v>
      </c>
      <c r="AD6">
        <v>2.9350868755383002</v>
      </c>
      <c r="AE6">
        <v>3.7547234877919201E-2</v>
      </c>
      <c r="AF6">
        <v>6.5170365132330499</v>
      </c>
      <c r="AG6">
        <v>6</v>
      </c>
      <c r="AH6">
        <v>178</v>
      </c>
      <c r="AI6" s="1">
        <v>42685.863900462966</v>
      </c>
    </row>
    <row r="7" spans="1:35" x14ac:dyDescent="0.25">
      <c r="A7">
        <v>149.999836931034</v>
      </c>
      <c r="B7">
        <v>100</v>
      </c>
      <c r="C7">
        <v>41.750156724137902</v>
      </c>
      <c r="D7">
        <v>8.1447774137931006</v>
      </c>
      <c r="E7">
        <v>2.1937825862069</v>
      </c>
      <c r="F7">
        <v>30.225464068965501</v>
      </c>
      <c r="G7">
        <v>0.52472786206896505</v>
      </c>
      <c r="H7">
        <v>17.7190577586207</v>
      </c>
      <c r="I7">
        <v>-16.7206910689655</v>
      </c>
      <c r="J7">
        <v>26.054247103448301</v>
      </c>
      <c r="K7">
        <v>5.80055986206896</v>
      </c>
      <c r="L7">
        <v>25.273085931034501</v>
      </c>
      <c r="M7">
        <v>25.3631426551724</v>
      </c>
      <c r="N7">
        <v>0.49615503448275899</v>
      </c>
      <c r="O7">
        <v>25.234838068965502</v>
      </c>
      <c r="P7">
        <v>25.257599931034498</v>
      </c>
      <c r="Q7">
        <v>0.30142327586206902</v>
      </c>
      <c r="R7">
        <v>25.2570357241379</v>
      </c>
      <c r="S7">
        <v>26.122066965517199</v>
      </c>
      <c r="T7">
        <v>140.45603044827601</v>
      </c>
      <c r="U7">
        <v>140.55390448275901</v>
      </c>
      <c r="V7">
        <v>25.519495862069</v>
      </c>
      <c r="W7">
        <v>25.475693</v>
      </c>
      <c r="X7">
        <v>3.5678849576329198E-2</v>
      </c>
      <c r="Y7">
        <v>9.3161180933394195E-3</v>
      </c>
      <c r="Z7">
        <v>1.06926878548516E-2</v>
      </c>
      <c r="AA7">
        <v>5.77756412451777E-3</v>
      </c>
      <c r="AB7">
        <v>5.7568775024741999E-3</v>
      </c>
      <c r="AC7">
        <v>2.21375070672119E-2</v>
      </c>
      <c r="AD7">
        <v>1.3389413424249199</v>
      </c>
      <c r="AE7">
        <v>2.9280775888289201E-2</v>
      </c>
      <c r="AF7">
        <v>6.7319209557891</v>
      </c>
      <c r="AG7">
        <v>7</v>
      </c>
      <c r="AH7">
        <v>179</v>
      </c>
      <c r="AI7" s="1">
        <v>42685.884745370371</v>
      </c>
    </row>
    <row r="8" spans="1:35" x14ac:dyDescent="0.25">
      <c r="A8">
        <v>149.999048655172</v>
      </c>
      <c r="B8">
        <v>100</v>
      </c>
      <c r="C8">
        <v>41.718616758620698</v>
      </c>
      <c r="D8">
        <v>8.1524023103448293</v>
      </c>
      <c r="E8">
        <v>2.19222975862069</v>
      </c>
      <c r="F8">
        <v>30.234308931034501</v>
      </c>
      <c r="G8">
        <v>0.39556113793103398</v>
      </c>
      <c r="H8">
        <v>17.760403034482799</v>
      </c>
      <c r="I8">
        <v>-17.134841896551698</v>
      </c>
      <c r="J8">
        <v>26.0147926206897</v>
      </c>
      <c r="K8">
        <v>5.7582584827586203</v>
      </c>
      <c r="L8">
        <v>25.272304517241398</v>
      </c>
      <c r="M8">
        <v>25.360586931034501</v>
      </c>
      <c r="N8">
        <v>0.49665262068965499</v>
      </c>
      <c r="O8">
        <v>25.237643275862101</v>
      </c>
      <c r="P8">
        <v>25.256764379310301</v>
      </c>
      <c r="Q8">
        <v>0.30182582758620702</v>
      </c>
      <c r="R8">
        <v>25.254268413793099</v>
      </c>
      <c r="S8">
        <v>26.120107517241401</v>
      </c>
      <c r="T8">
        <v>140.45774541379299</v>
      </c>
      <c r="U8">
        <v>140.55356568965499</v>
      </c>
      <c r="V8">
        <v>25.519284896551699</v>
      </c>
      <c r="W8">
        <v>25.477492999999999</v>
      </c>
      <c r="X8">
        <v>3.39038685095348E-2</v>
      </c>
      <c r="Y8">
        <v>9.3301855537120098E-3</v>
      </c>
      <c r="Z8">
        <v>1.1977524809372799E-2</v>
      </c>
      <c r="AA8">
        <v>6.0454458158038299E-3</v>
      </c>
      <c r="AB8">
        <v>5.80909663937437E-3</v>
      </c>
      <c r="AC8">
        <v>1.27582826709298E-4</v>
      </c>
      <c r="AD8">
        <v>1.25058208649821</v>
      </c>
      <c r="AE8">
        <v>2.3555543085578199E-2</v>
      </c>
      <c r="AF8">
        <v>6.5101489269772399</v>
      </c>
      <c r="AG8">
        <v>8</v>
      </c>
      <c r="AH8">
        <v>179</v>
      </c>
      <c r="AI8" s="1">
        <v>42685.905578703707</v>
      </c>
    </row>
    <row r="9" spans="1:35" x14ac:dyDescent="0.25">
      <c r="A9">
        <v>150.000166896552</v>
      </c>
      <c r="B9">
        <v>150</v>
      </c>
      <c r="C9">
        <v>23.4481010344828</v>
      </c>
      <c r="D9">
        <v>8.2700892413793099</v>
      </c>
      <c r="E9">
        <v>1.91518320689655</v>
      </c>
      <c r="F9">
        <v>30.095838620689701</v>
      </c>
      <c r="G9">
        <v>0.19287806896551701</v>
      </c>
      <c r="H9">
        <v>18.5858957931035</v>
      </c>
      <c r="I9">
        <v>-10.544783068965501</v>
      </c>
      <c r="J9">
        <v>25.949705000000002</v>
      </c>
      <c r="K9">
        <v>5.8162468965517196</v>
      </c>
      <c r="L9">
        <v>25.261523</v>
      </c>
      <c r="M9">
        <v>25.3660782068965</v>
      </c>
      <c r="N9">
        <v>0.49558706896551702</v>
      </c>
      <c r="O9">
        <v>25.2296562068965</v>
      </c>
      <c r="P9">
        <v>25.242163137931001</v>
      </c>
      <c r="Q9">
        <v>0.301556827586207</v>
      </c>
      <c r="R9">
        <v>25.2451364827586</v>
      </c>
      <c r="S9">
        <v>26.150924344827601</v>
      </c>
      <c r="T9">
        <v>140.46023348275901</v>
      </c>
      <c r="U9">
        <v>140.559681862069</v>
      </c>
      <c r="V9">
        <v>25.515605103448301</v>
      </c>
      <c r="W9">
        <v>25.471409103448298</v>
      </c>
      <c r="X9">
        <v>2.8838744641522002E-2</v>
      </c>
      <c r="Y9">
        <v>7.4970763741048002E-3</v>
      </c>
      <c r="Z9">
        <v>1.3190000274809001E-2</v>
      </c>
      <c r="AA9">
        <v>6.8748854484305798E-3</v>
      </c>
      <c r="AB9">
        <v>6.1211291561474798E-3</v>
      </c>
      <c r="AC9">
        <v>2.22513982703661E-2</v>
      </c>
      <c r="AD9">
        <v>5.3482893804538403</v>
      </c>
      <c r="AE9">
        <v>2.81859214637507E-2</v>
      </c>
      <c r="AF9">
        <v>7.2769006653288297</v>
      </c>
      <c r="AG9">
        <v>9</v>
      </c>
      <c r="AH9">
        <v>179</v>
      </c>
      <c r="AI9" s="1">
        <v>42685.926423611112</v>
      </c>
    </row>
    <row r="10" spans="1:35" x14ac:dyDescent="0.25">
      <c r="A10">
        <v>150.00032786206901</v>
      </c>
      <c r="B10">
        <v>300</v>
      </c>
      <c r="C10">
        <v>23.417449275862101</v>
      </c>
      <c r="D10">
        <v>8.43338051724138</v>
      </c>
      <c r="E10">
        <v>1.4900567241379301</v>
      </c>
      <c r="F10">
        <v>29.8434066896552</v>
      </c>
      <c r="G10">
        <v>-0.30976358620689598</v>
      </c>
      <c r="H10">
        <v>20.0229630344828</v>
      </c>
      <c r="I10">
        <v>-15.9851811034483</v>
      </c>
      <c r="J10">
        <v>25.894914689655199</v>
      </c>
      <c r="K10">
        <v>5.7599086551724099</v>
      </c>
      <c r="L10">
        <v>25.266314137931001</v>
      </c>
      <c r="M10">
        <v>25.356870000000001</v>
      </c>
      <c r="N10">
        <v>0.496629931034483</v>
      </c>
      <c r="O10">
        <v>25.229417482758599</v>
      </c>
      <c r="P10">
        <v>25.227339517241401</v>
      </c>
      <c r="Q10">
        <v>0.30159237931034499</v>
      </c>
      <c r="R10">
        <v>25.2473883103448</v>
      </c>
      <c r="S10">
        <v>26.222024586206899</v>
      </c>
      <c r="T10">
        <v>140.46157724137899</v>
      </c>
      <c r="U10">
        <v>140.56195179310299</v>
      </c>
      <c r="V10">
        <v>25.5146312068965</v>
      </c>
      <c r="W10">
        <v>25.469258931034499</v>
      </c>
      <c r="X10">
        <v>3.9870865831867802E-2</v>
      </c>
      <c r="Y10">
        <v>1.00250096087698E-2</v>
      </c>
      <c r="Z10">
        <v>1.17876061009603E-2</v>
      </c>
      <c r="AA10">
        <v>5.88418583436496E-3</v>
      </c>
      <c r="AB10">
        <v>5.91491223087232E-3</v>
      </c>
      <c r="AC10">
        <v>1.09611654252731E-2</v>
      </c>
      <c r="AD10">
        <v>0.61463458677468596</v>
      </c>
      <c r="AE10">
        <v>2.8679244321954799E-2</v>
      </c>
      <c r="AF10">
        <v>6.8024546731809199</v>
      </c>
      <c r="AG10">
        <v>10</v>
      </c>
      <c r="AH10">
        <v>179</v>
      </c>
      <c r="AI10" s="1">
        <v>42685.947256944448</v>
      </c>
    </row>
    <row r="11" spans="1:35" x14ac:dyDescent="0.25">
      <c r="A11">
        <v>149.999578551724</v>
      </c>
      <c r="B11">
        <v>500</v>
      </c>
      <c r="C11">
        <v>23.654804275862102</v>
      </c>
      <c r="D11">
        <v>8.50966427586207</v>
      </c>
      <c r="E11">
        <v>1.2572350344827601</v>
      </c>
      <c r="F11">
        <v>29.684869896551699</v>
      </c>
      <c r="G11">
        <v>-0.69845175862068998</v>
      </c>
      <c r="H11">
        <v>20.511376827586201</v>
      </c>
      <c r="I11">
        <v>-17.2286373793103</v>
      </c>
      <c r="J11">
        <v>25.845115068965502</v>
      </c>
      <c r="K11">
        <v>5.7358483448275903</v>
      </c>
      <c r="L11">
        <v>25.266482413793099</v>
      </c>
      <c r="M11">
        <v>25.356229758620699</v>
      </c>
      <c r="N11">
        <v>0.51278903448275903</v>
      </c>
      <c r="O11">
        <v>25.236123965517201</v>
      </c>
      <c r="P11">
        <v>25.224317172413802</v>
      </c>
      <c r="Q11">
        <v>0.30182958620689698</v>
      </c>
      <c r="R11">
        <v>25.246373620689599</v>
      </c>
      <c r="S11">
        <v>26.244114827586198</v>
      </c>
      <c r="T11">
        <v>140.46288372413801</v>
      </c>
      <c r="U11">
        <v>140.560261206897</v>
      </c>
      <c r="V11">
        <v>25.518645517241399</v>
      </c>
      <c r="W11">
        <v>25.4757837931034</v>
      </c>
      <c r="X11">
        <v>3.0998072316929599E-2</v>
      </c>
      <c r="Y11">
        <v>7.8065426738284302E-3</v>
      </c>
      <c r="Z11">
        <v>1.6102817555569499E-2</v>
      </c>
      <c r="AA11">
        <v>5.9366614208506297E-3</v>
      </c>
      <c r="AB11">
        <v>6.0828917650904797E-3</v>
      </c>
      <c r="AC11">
        <v>5.6774756864707097E-3</v>
      </c>
      <c r="AD11">
        <v>0.66144006949122003</v>
      </c>
      <c r="AE11">
        <v>1.9575009454770202E-2</v>
      </c>
      <c r="AF11">
        <v>7.7788046112498499</v>
      </c>
      <c r="AG11">
        <v>11</v>
      </c>
      <c r="AH11">
        <v>179</v>
      </c>
      <c r="AI11" s="1">
        <v>42685.968090277776</v>
      </c>
    </row>
    <row r="12" spans="1:35" x14ac:dyDescent="0.25">
      <c r="A12">
        <v>150.00080862069001</v>
      </c>
      <c r="B12">
        <v>1000</v>
      </c>
      <c r="C12">
        <v>17.2341218275862</v>
      </c>
      <c r="D12">
        <v>8.5666477241379297</v>
      </c>
      <c r="E12">
        <v>1.2238808965517201</v>
      </c>
      <c r="F12">
        <v>29.6982653793103</v>
      </c>
      <c r="G12">
        <v>-0.52208220689655205</v>
      </c>
      <c r="H12">
        <v>20.438096241379299</v>
      </c>
      <c r="I12">
        <v>-15.5528413448276</v>
      </c>
      <c r="J12">
        <v>25.849205482758599</v>
      </c>
      <c r="K12">
        <v>5.8019444137931098</v>
      </c>
      <c r="L12">
        <v>25.266547551724098</v>
      </c>
      <c r="M12">
        <v>25.359691620689599</v>
      </c>
      <c r="N12">
        <v>0.53519300000000003</v>
      </c>
      <c r="O12">
        <v>25.232244413793101</v>
      </c>
      <c r="P12">
        <v>25.226547241379301</v>
      </c>
      <c r="Q12">
        <v>0.30199441379310299</v>
      </c>
      <c r="R12">
        <v>25.249395827586198</v>
      </c>
      <c r="S12">
        <v>26.2418081034483</v>
      </c>
      <c r="T12">
        <v>140.457315931034</v>
      </c>
      <c r="U12">
        <v>140.55579296551701</v>
      </c>
      <c r="V12">
        <v>25.516575344827601</v>
      </c>
      <c r="W12">
        <v>25.473061103448298</v>
      </c>
      <c r="X12">
        <v>5.49012651691188E-2</v>
      </c>
      <c r="Y12">
        <v>1.0483561385145401E-2</v>
      </c>
      <c r="Z12">
        <v>8.1269343233512398E-2</v>
      </c>
      <c r="AA12">
        <v>7.5295627407350801E-3</v>
      </c>
      <c r="AB12">
        <v>7.4170921788290498E-3</v>
      </c>
      <c r="AC12">
        <v>1.18239928595894E-2</v>
      </c>
      <c r="AD12">
        <v>0.67283425384352802</v>
      </c>
      <c r="AE12">
        <v>2.3942218215578102E-2</v>
      </c>
      <c r="AF12">
        <v>7.2676747343438697</v>
      </c>
      <c r="AG12">
        <v>12</v>
      </c>
      <c r="AH12">
        <v>179</v>
      </c>
      <c r="AI12" s="1">
        <v>42685.988935185182</v>
      </c>
    </row>
    <row r="13" spans="1:35" x14ac:dyDescent="0.25">
      <c r="A13">
        <v>150.00048462069</v>
      </c>
      <c r="B13">
        <v>1000</v>
      </c>
      <c r="C13">
        <v>20.106658482758601</v>
      </c>
      <c r="D13">
        <v>8.4368789655172396</v>
      </c>
      <c r="E13">
        <v>1.3981819655172401</v>
      </c>
      <c r="F13">
        <v>34.678411965517299</v>
      </c>
      <c r="G13">
        <v>-0.110472448275862</v>
      </c>
      <c r="H13">
        <v>24.028306344827602</v>
      </c>
      <c r="I13">
        <v>-15.105539103448301</v>
      </c>
      <c r="J13">
        <v>25.843640620689701</v>
      </c>
      <c r="K13">
        <v>5.7219934137930997</v>
      </c>
      <c r="L13">
        <v>25.266107931034501</v>
      </c>
      <c r="M13">
        <v>25.359583137931001</v>
      </c>
      <c r="N13">
        <v>0.54190448275862102</v>
      </c>
      <c r="O13">
        <v>25.232987793103401</v>
      </c>
      <c r="P13">
        <v>25.236916137931001</v>
      </c>
      <c r="Q13">
        <v>0.30141110344827599</v>
      </c>
      <c r="R13">
        <v>25.2534002068966</v>
      </c>
      <c r="S13">
        <v>26.4199841034483</v>
      </c>
      <c r="T13">
        <v>140.47170286206901</v>
      </c>
      <c r="U13">
        <v>140.56809937931001</v>
      </c>
      <c r="V13">
        <v>25.518888103448301</v>
      </c>
      <c r="W13">
        <v>25.477619482758598</v>
      </c>
      <c r="X13">
        <v>4.1420995487432201E-2</v>
      </c>
      <c r="Y13">
        <v>1.26160560849951E-2</v>
      </c>
      <c r="Z13">
        <v>0.108723572861757</v>
      </c>
      <c r="AA13">
        <v>7.1382616604712904E-3</v>
      </c>
      <c r="AB13">
        <v>7.4973315063515504E-3</v>
      </c>
      <c r="AC13">
        <v>1.3675221139706701E-2</v>
      </c>
      <c r="AD13">
        <v>0.66919545529037705</v>
      </c>
      <c r="AE13">
        <v>2.6081284362268801E-2</v>
      </c>
      <c r="AF13">
        <v>6.3348182887473099</v>
      </c>
      <c r="AG13">
        <v>13</v>
      </c>
      <c r="AH13">
        <v>179</v>
      </c>
      <c r="AI13" s="1">
        <v>42686.009768518517</v>
      </c>
    </row>
    <row r="14" spans="1:35" x14ac:dyDescent="0.25">
      <c r="A14">
        <v>149.999473827586</v>
      </c>
      <c r="B14">
        <v>500</v>
      </c>
      <c r="C14">
        <v>27.718042620689701</v>
      </c>
      <c r="D14">
        <v>8.3552899310344806</v>
      </c>
      <c r="E14">
        <v>1.48740762068965</v>
      </c>
      <c r="F14">
        <v>34.702273103448299</v>
      </c>
      <c r="G14">
        <v>-0.179067482758621</v>
      </c>
      <c r="H14">
        <v>24.2629955172414</v>
      </c>
      <c r="I14">
        <v>-11.913839137930999</v>
      </c>
      <c r="J14">
        <v>25.8369556551724</v>
      </c>
      <c r="K14">
        <v>5.7611121724137897</v>
      </c>
      <c r="L14">
        <v>25.2636988275862</v>
      </c>
      <c r="M14">
        <v>25.3647270689655</v>
      </c>
      <c r="N14">
        <v>0.51580455172413797</v>
      </c>
      <c r="O14">
        <v>25.238750068965501</v>
      </c>
      <c r="P14">
        <v>25.241001862069002</v>
      </c>
      <c r="Q14">
        <v>0.30184751724137898</v>
      </c>
      <c r="R14">
        <v>25.244984551724102</v>
      </c>
      <c r="S14">
        <v>26.421031655172399</v>
      </c>
      <c r="T14">
        <v>140.48233086206901</v>
      </c>
      <c r="U14">
        <v>140.57765617241401</v>
      </c>
      <c r="V14">
        <v>25.517033206896599</v>
      </c>
      <c r="W14">
        <v>25.477000965517199</v>
      </c>
      <c r="X14">
        <v>2.6325382848383799E-2</v>
      </c>
      <c r="Y14">
        <v>8.6661721960279697E-3</v>
      </c>
      <c r="Z14">
        <v>1.5109193841492201E-2</v>
      </c>
      <c r="AA14">
        <v>7.7841982707487897E-3</v>
      </c>
      <c r="AB14">
        <v>5.8595533605342396E-3</v>
      </c>
      <c r="AC14">
        <v>1.27064729955478E-2</v>
      </c>
      <c r="AD14">
        <v>0.610663523755546</v>
      </c>
      <c r="AE14">
        <v>2.1361992791000602E-2</v>
      </c>
      <c r="AF14">
        <v>6.3302986914642698</v>
      </c>
      <c r="AG14">
        <v>14</v>
      </c>
      <c r="AH14">
        <v>179</v>
      </c>
      <c r="AI14" s="1">
        <v>42686.030613425923</v>
      </c>
    </row>
    <row r="15" spans="1:35" x14ac:dyDescent="0.25">
      <c r="A15">
        <v>149.998673517241</v>
      </c>
      <c r="B15">
        <v>300</v>
      </c>
      <c r="C15">
        <v>11.9021972758621</v>
      </c>
      <c r="D15">
        <v>8.2540173793103406</v>
      </c>
      <c r="E15">
        <v>1.8795794137930999</v>
      </c>
      <c r="F15">
        <v>34.754525482758602</v>
      </c>
      <c r="G15">
        <v>-2.26490000000001E-2</v>
      </c>
      <c r="H15">
        <v>22.752010172413801</v>
      </c>
      <c r="I15">
        <v>-17.1867844827586</v>
      </c>
      <c r="J15">
        <v>25.828967689655201</v>
      </c>
      <c r="K15">
        <v>5.7673683103448301</v>
      </c>
      <c r="L15">
        <v>25.268793862069</v>
      </c>
      <c r="M15">
        <v>25.356294931034501</v>
      </c>
      <c r="N15">
        <v>0.497422275862069</v>
      </c>
      <c r="O15">
        <v>25.2354727241379</v>
      </c>
      <c r="P15">
        <v>25.241289482758599</v>
      </c>
      <c r="Q15">
        <v>0.301375103448276</v>
      </c>
      <c r="R15">
        <v>25.2466287931035</v>
      </c>
      <c r="S15">
        <v>26.352456551724099</v>
      </c>
      <c r="T15">
        <v>140.48089179310301</v>
      </c>
      <c r="U15">
        <v>140.578960034483</v>
      </c>
      <c r="V15">
        <v>25.515100758620701</v>
      </c>
      <c r="W15">
        <v>25.474126482758599</v>
      </c>
      <c r="X15">
        <v>5.0001125077858199E-2</v>
      </c>
      <c r="Y15">
        <v>1.0503638675414101E-2</v>
      </c>
      <c r="Z15">
        <v>1.97872110035478E-2</v>
      </c>
      <c r="AA15">
        <v>7.3678856712458898E-3</v>
      </c>
      <c r="AB15">
        <v>7.2470701709289502E-3</v>
      </c>
      <c r="AC15">
        <v>3.9717491837726097E-2</v>
      </c>
      <c r="AD15">
        <v>4.2494838719368699</v>
      </c>
      <c r="AE15">
        <v>2.1363009132334101E-2</v>
      </c>
      <c r="AF15">
        <v>7.5406821686948797</v>
      </c>
      <c r="AG15">
        <v>15</v>
      </c>
      <c r="AH15">
        <v>179</v>
      </c>
      <c r="AI15" s="1">
        <v>42686.051446759258</v>
      </c>
    </row>
    <row r="16" spans="1:35" x14ac:dyDescent="0.25">
      <c r="A16">
        <v>149.99979593103501</v>
      </c>
      <c r="B16">
        <v>150</v>
      </c>
      <c r="C16">
        <v>28.259384586206899</v>
      </c>
      <c r="D16">
        <v>8.0380985172413801</v>
      </c>
      <c r="E16">
        <v>2.2599186896551702</v>
      </c>
      <c r="F16">
        <v>34.774555448275898</v>
      </c>
      <c r="G16">
        <v>0.33831541379310298</v>
      </c>
      <c r="H16">
        <v>22.078032103448301</v>
      </c>
      <c r="I16">
        <v>-15.5777293793104</v>
      </c>
      <c r="J16">
        <v>25.823556413793099</v>
      </c>
      <c r="K16">
        <v>5.7805190344827597</v>
      </c>
      <c r="L16">
        <v>25.2645886551724</v>
      </c>
      <c r="M16">
        <v>25.357011137931</v>
      </c>
      <c r="N16">
        <v>0.49537362068965501</v>
      </c>
      <c r="O16">
        <v>25.234414793103401</v>
      </c>
      <c r="P16">
        <v>25.251696551724098</v>
      </c>
      <c r="Q16">
        <v>0.30225748275862102</v>
      </c>
      <c r="R16">
        <v>25.2477734827586</v>
      </c>
      <c r="S16">
        <v>26.318327137931</v>
      </c>
      <c r="T16">
        <v>140.48421344827599</v>
      </c>
      <c r="U16">
        <v>140.58376275862099</v>
      </c>
      <c r="V16">
        <v>25.518894655172399</v>
      </c>
      <c r="W16">
        <v>25.4741272068966</v>
      </c>
      <c r="X16">
        <v>3.11042596001435E-2</v>
      </c>
      <c r="Y16">
        <v>9.3821415855435894E-3</v>
      </c>
      <c r="Z16">
        <v>1.4905090323821899E-2</v>
      </c>
      <c r="AA16">
        <v>5.6674382506305002E-3</v>
      </c>
      <c r="AB16">
        <v>6.8135156786511197E-3</v>
      </c>
      <c r="AC16">
        <v>3.2020390763287603E-2</v>
      </c>
      <c r="AD16">
        <v>1.91945395366875</v>
      </c>
      <c r="AE16">
        <v>3.4559425462475798E-2</v>
      </c>
      <c r="AF16">
        <v>6.9723098613053702</v>
      </c>
      <c r="AG16">
        <v>16</v>
      </c>
      <c r="AH16">
        <v>179</v>
      </c>
      <c r="AI16" s="1">
        <v>42686.072291666664</v>
      </c>
    </row>
    <row r="17" spans="1:35" x14ac:dyDescent="0.25">
      <c r="A17">
        <v>150.000202103448</v>
      </c>
      <c r="B17">
        <v>100</v>
      </c>
      <c r="C17">
        <v>50.6631364482759</v>
      </c>
      <c r="D17">
        <v>7.91380910344827</v>
      </c>
      <c r="E17">
        <v>2.59363820689655</v>
      </c>
      <c r="F17">
        <v>34.792576551724103</v>
      </c>
      <c r="G17">
        <v>0.92293141379310395</v>
      </c>
      <c r="H17">
        <v>21.102209551724101</v>
      </c>
      <c r="I17">
        <v>-16.4408583448276</v>
      </c>
      <c r="J17">
        <v>25.814578344827598</v>
      </c>
      <c r="K17">
        <v>5.7705650344827601</v>
      </c>
      <c r="L17">
        <v>25.2659017586207</v>
      </c>
      <c r="M17">
        <v>25.356066931034501</v>
      </c>
      <c r="N17">
        <v>0.49766141379310402</v>
      </c>
      <c r="O17">
        <v>25.229835275862101</v>
      </c>
      <c r="P17">
        <v>25.2642631034483</v>
      </c>
      <c r="Q17">
        <v>0.30217303448275901</v>
      </c>
      <c r="R17">
        <v>25.248164310344801</v>
      </c>
      <c r="S17">
        <v>26.272913689655201</v>
      </c>
      <c r="T17">
        <v>140.48795293103399</v>
      </c>
      <c r="U17">
        <v>140.58538662069</v>
      </c>
      <c r="V17">
        <v>25.513736103448299</v>
      </c>
      <c r="W17">
        <v>25.471410793103399</v>
      </c>
      <c r="X17">
        <v>1.93144201663237E-2</v>
      </c>
      <c r="Y17">
        <v>5.4294472258692699E-3</v>
      </c>
      <c r="Z17">
        <v>1.2218467645859E-2</v>
      </c>
      <c r="AA17">
        <v>6.1547946565671799E-3</v>
      </c>
      <c r="AB17">
        <v>5.9590671987797402E-3</v>
      </c>
      <c r="AC17">
        <v>2.22742729224524E-2</v>
      </c>
      <c r="AD17">
        <v>0.770557945831855</v>
      </c>
      <c r="AE17">
        <v>2.8294186301325599E-2</v>
      </c>
      <c r="AF17">
        <v>7.0432189479420897</v>
      </c>
      <c r="AG17">
        <v>17</v>
      </c>
      <c r="AH17">
        <v>179</v>
      </c>
      <c r="AI17" s="1">
        <v>42686.093124999999</v>
      </c>
    </row>
    <row r="18" spans="1:35" x14ac:dyDescent="0.25">
      <c r="A18">
        <v>149.99985375862099</v>
      </c>
      <c r="B18">
        <v>100</v>
      </c>
      <c r="C18">
        <v>50.565498896551702</v>
      </c>
      <c r="D18">
        <v>7.9167524827586204</v>
      </c>
      <c r="E18">
        <v>2.5897197931034501</v>
      </c>
      <c r="F18">
        <v>34.830804827586199</v>
      </c>
      <c r="G18">
        <v>0.85300789655172404</v>
      </c>
      <c r="H18">
        <v>21.190057172413798</v>
      </c>
      <c r="I18">
        <v>-16.2670827241379</v>
      </c>
      <c r="J18">
        <v>25.789717689655198</v>
      </c>
      <c r="K18">
        <v>5.8043620689655198</v>
      </c>
      <c r="L18">
        <v>25.265212655172402</v>
      </c>
      <c r="M18">
        <v>25.355920482758599</v>
      </c>
      <c r="N18">
        <v>0.49651193103448299</v>
      </c>
      <c r="O18">
        <v>25.230844413793101</v>
      </c>
      <c r="P18">
        <v>25.262982586206899</v>
      </c>
      <c r="Q18">
        <v>0.30176575862068999</v>
      </c>
      <c r="R18">
        <v>25.247127862069</v>
      </c>
      <c r="S18">
        <v>26.276653310344798</v>
      </c>
      <c r="T18">
        <v>140.49225593103401</v>
      </c>
      <c r="U18">
        <v>140.593529448276</v>
      </c>
      <c r="V18">
        <v>25.517002999999999</v>
      </c>
      <c r="W18">
        <v>25.474203517241399</v>
      </c>
      <c r="X18">
        <v>2.2809148672907401E-2</v>
      </c>
      <c r="Y18">
        <v>6.06417867232495E-3</v>
      </c>
      <c r="Z18">
        <v>1.55966616421109E-2</v>
      </c>
      <c r="AA18">
        <v>6.5181162914796104E-3</v>
      </c>
      <c r="AB18">
        <v>7.1284346911673199E-3</v>
      </c>
      <c r="AC18">
        <v>5.7278659486904198E-4</v>
      </c>
      <c r="AD18">
        <v>0.75699688427279199</v>
      </c>
      <c r="AE18">
        <v>1.7629586729117099E-2</v>
      </c>
      <c r="AF18">
        <v>6.4373602100605503</v>
      </c>
      <c r="AG18">
        <v>18</v>
      </c>
      <c r="AH18">
        <v>179</v>
      </c>
      <c r="AI18" s="1">
        <v>42686.113969907405</v>
      </c>
    </row>
    <row r="19" spans="1:35" x14ac:dyDescent="0.25">
      <c r="A19">
        <v>149.99948751724099</v>
      </c>
      <c r="B19">
        <v>150</v>
      </c>
      <c r="C19">
        <v>28.173575586206901</v>
      </c>
      <c r="D19">
        <v>8.0255624137931107</v>
      </c>
      <c r="E19">
        <v>2.27805496551724</v>
      </c>
      <c r="F19">
        <v>34.827769551724103</v>
      </c>
      <c r="G19">
        <v>0.371219034482759</v>
      </c>
      <c r="H19">
        <v>22.053763103448301</v>
      </c>
      <c r="I19">
        <v>-17.4475235517241</v>
      </c>
      <c r="J19">
        <v>25.7683466896552</v>
      </c>
      <c r="K19">
        <v>5.7463032758620702</v>
      </c>
      <c r="L19">
        <v>25.2667862413793</v>
      </c>
      <c r="M19">
        <v>25.354042931034499</v>
      </c>
      <c r="N19">
        <v>0.49675051724137897</v>
      </c>
      <c r="O19">
        <v>25.229374103448301</v>
      </c>
      <c r="P19">
        <v>25.247762793103401</v>
      </c>
      <c r="Q19">
        <v>0.30193231034482798</v>
      </c>
      <c r="R19">
        <v>25.246492965517199</v>
      </c>
      <c r="S19">
        <v>26.317208965517199</v>
      </c>
      <c r="T19">
        <v>140.49766013793101</v>
      </c>
      <c r="U19">
        <v>140.596735413793</v>
      </c>
      <c r="V19">
        <v>25.5140549655172</v>
      </c>
      <c r="W19">
        <v>25.471267448275899</v>
      </c>
      <c r="X19">
        <v>3.2654048600935501E-2</v>
      </c>
      <c r="Y19">
        <v>8.4710890269939897E-3</v>
      </c>
      <c r="Z19">
        <v>1.40410561525681E-2</v>
      </c>
      <c r="AA19">
        <v>6.9206818083551299E-3</v>
      </c>
      <c r="AB19">
        <v>6.6409704897071797E-3</v>
      </c>
      <c r="AC19">
        <v>2.14609309971199E-2</v>
      </c>
      <c r="AD19">
        <v>1.48635005527912</v>
      </c>
      <c r="AE19">
        <v>2.62059580889187E-2</v>
      </c>
      <c r="AF19">
        <v>6.4934408256622103</v>
      </c>
      <c r="AG19">
        <v>19</v>
      </c>
      <c r="AH19">
        <v>179</v>
      </c>
      <c r="AI19" s="1">
        <v>42686.13480324074</v>
      </c>
    </row>
    <row r="20" spans="1:35" x14ac:dyDescent="0.25">
      <c r="A20">
        <v>149.99992789655201</v>
      </c>
      <c r="B20">
        <v>300</v>
      </c>
      <c r="C20">
        <v>11.838267137931</v>
      </c>
      <c r="D20">
        <v>8.2273346206896605</v>
      </c>
      <c r="E20">
        <v>1.87737337931034</v>
      </c>
      <c r="F20">
        <v>34.856513241379297</v>
      </c>
      <c r="G20">
        <v>-0.32040289655172399</v>
      </c>
      <c r="H20">
        <v>22.644373206896599</v>
      </c>
      <c r="I20">
        <v>-17.8840849655172</v>
      </c>
      <c r="J20">
        <v>25.7355550344828</v>
      </c>
      <c r="K20">
        <v>5.7933648275862097</v>
      </c>
      <c r="L20">
        <v>25.2618377586207</v>
      </c>
      <c r="M20">
        <v>25.348329275862099</v>
      </c>
      <c r="N20">
        <v>0.496895275862069</v>
      </c>
      <c r="O20">
        <v>25.231810275862099</v>
      </c>
      <c r="P20">
        <v>25.229487965517201</v>
      </c>
      <c r="Q20">
        <v>0.30179817241379298</v>
      </c>
      <c r="R20">
        <v>25.242944517241401</v>
      </c>
      <c r="S20">
        <v>26.342176517241398</v>
      </c>
      <c r="T20">
        <v>140.49424362069001</v>
      </c>
      <c r="U20">
        <v>140.595068103448</v>
      </c>
      <c r="V20">
        <v>25.508219172413799</v>
      </c>
      <c r="W20">
        <v>25.464255482758599</v>
      </c>
      <c r="X20">
        <v>4.7410864767295599E-2</v>
      </c>
      <c r="Y20">
        <v>7.2156238819980796E-3</v>
      </c>
      <c r="Z20">
        <v>2.1521679051148501E-2</v>
      </c>
      <c r="AA20">
        <v>7.1963540634439197E-3</v>
      </c>
      <c r="AB20">
        <v>6.8509030584390004E-3</v>
      </c>
      <c r="AC20">
        <v>3.3517922124341397E-2</v>
      </c>
      <c r="AD20">
        <v>17.041076592482899</v>
      </c>
      <c r="AE20">
        <v>3.6718417646234E-2</v>
      </c>
      <c r="AF20">
        <v>7.31981095568913</v>
      </c>
      <c r="AG20">
        <v>20</v>
      </c>
      <c r="AH20">
        <v>175</v>
      </c>
      <c r="AI20" s="1">
        <v>42686.155636574076</v>
      </c>
    </row>
    <row r="21" spans="1:35" x14ac:dyDescent="0.25">
      <c r="A21">
        <v>149.999946344828</v>
      </c>
      <c r="B21">
        <v>500</v>
      </c>
      <c r="C21">
        <v>27.499016068965499</v>
      </c>
      <c r="D21">
        <v>8.3504516896551699</v>
      </c>
      <c r="E21">
        <v>1.479643</v>
      </c>
      <c r="F21">
        <v>34.861312896551702</v>
      </c>
      <c r="G21">
        <v>-0.24308175862069001</v>
      </c>
      <c r="H21">
        <v>24.080252137931001</v>
      </c>
      <c r="I21">
        <v>-13.605596310344801</v>
      </c>
      <c r="J21">
        <v>25.713067241379299</v>
      </c>
      <c r="K21">
        <v>5.7237763103448298</v>
      </c>
      <c r="L21">
        <v>25.261143172413799</v>
      </c>
      <c r="M21">
        <v>25.357412793103499</v>
      </c>
      <c r="N21">
        <v>0.51462855172413802</v>
      </c>
      <c r="O21">
        <v>25.230486413793098</v>
      </c>
      <c r="P21">
        <v>25.230774</v>
      </c>
      <c r="Q21">
        <v>0.30195093103448301</v>
      </c>
      <c r="R21">
        <v>25.244371379310302</v>
      </c>
      <c r="S21">
        <v>26.4111856206897</v>
      </c>
      <c r="T21">
        <v>140.489259896552</v>
      </c>
      <c r="U21">
        <v>140.58930765517201</v>
      </c>
      <c r="V21">
        <v>25.5066181034483</v>
      </c>
      <c r="W21">
        <v>25.464220758620701</v>
      </c>
      <c r="X21">
        <v>4.3336918669063598E-2</v>
      </c>
      <c r="Y21">
        <v>7.8357239869698801E-3</v>
      </c>
      <c r="Z21">
        <v>2.13067176822569E-2</v>
      </c>
      <c r="AA21">
        <v>6.4800503608813502E-3</v>
      </c>
      <c r="AB21">
        <v>6.9513905820100296E-3</v>
      </c>
      <c r="AC21">
        <v>3.4568502605651003E-2</v>
      </c>
      <c r="AD21">
        <v>0.65104670294736799</v>
      </c>
      <c r="AE21">
        <v>1.6600211664841599E-2</v>
      </c>
      <c r="AF21">
        <v>6.1303572368539898</v>
      </c>
      <c r="AG21">
        <v>21</v>
      </c>
      <c r="AH21">
        <v>179</v>
      </c>
      <c r="AI21" s="1">
        <v>42686.176481481481</v>
      </c>
    </row>
    <row r="22" spans="1:35" x14ac:dyDescent="0.25">
      <c r="A22">
        <v>149.99922762068999</v>
      </c>
      <c r="B22">
        <v>1000</v>
      </c>
      <c r="C22">
        <v>19.887078241379299</v>
      </c>
      <c r="D22">
        <v>8.4098491379310296</v>
      </c>
      <c r="E22">
        <v>1.4296487241379301</v>
      </c>
      <c r="F22">
        <v>34.887736172413803</v>
      </c>
      <c r="G22">
        <v>-0.52055506896551695</v>
      </c>
      <c r="H22">
        <v>23.9971609655172</v>
      </c>
      <c r="I22">
        <v>-16.9341384137931</v>
      </c>
      <c r="J22">
        <v>25.689298999999998</v>
      </c>
      <c r="K22">
        <v>5.7739797931034502</v>
      </c>
      <c r="L22">
        <v>25.261387413793098</v>
      </c>
      <c r="M22">
        <v>25.3502881034483</v>
      </c>
      <c r="N22">
        <v>0.53564813793103505</v>
      </c>
      <c r="O22">
        <v>25.228272689655199</v>
      </c>
      <c r="P22">
        <v>25.221680206896501</v>
      </c>
      <c r="Q22">
        <v>0.30166879310344802</v>
      </c>
      <c r="R22">
        <v>25.2446482068965</v>
      </c>
      <c r="S22">
        <v>26.408406413793099</v>
      </c>
      <c r="T22">
        <v>140.48950989655199</v>
      </c>
      <c r="U22">
        <v>140.59138703448301</v>
      </c>
      <c r="V22">
        <v>25.508537</v>
      </c>
      <c r="W22">
        <v>25.4648225862069</v>
      </c>
      <c r="X22">
        <v>2.8651543958622801E-2</v>
      </c>
      <c r="Y22">
        <v>9.59799253136801E-3</v>
      </c>
      <c r="Z22">
        <v>9.9669589351079904E-2</v>
      </c>
      <c r="AA22">
        <v>6.8573596279225598E-3</v>
      </c>
      <c r="AB22">
        <v>5.4272964904910799E-3</v>
      </c>
      <c r="AC22">
        <v>1.2581239696664E-2</v>
      </c>
      <c r="AD22">
        <v>0.58969707311780895</v>
      </c>
      <c r="AE22">
        <v>2.3604396524215299E-2</v>
      </c>
      <c r="AF22">
        <v>7.2967864541180196</v>
      </c>
      <c r="AG22">
        <v>22</v>
      </c>
      <c r="AH22">
        <v>179</v>
      </c>
      <c r="AI22" s="1">
        <v>42686.197314814817</v>
      </c>
    </row>
    <row r="23" spans="1:35" x14ac:dyDescent="0.25">
      <c r="A23">
        <v>150.00012362069</v>
      </c>
      <c r="B23">
        <v>1000</v>
      </c>
      <c r="C23">
        <v>22.6026866206896</v>
      </c>
      <c r="D23">
        <v>8.27852575862069</v>
      </c>
      <c r="E23">
        <v>1.5825377241379299</v>
      </c>
      <c r="F23">
        <v>39.896581379310298</v>
      </c>
      <c r="G23">
        <v>-0.27175110344827602</v>
      </c>
      <c r="H23">
        <v>27.711795793103398</v>
      </c>
      <c r="I23">
        <v>-19.346954620689701</v>
      </c>
      <c r="J23">
        <v>25.6776321034483</v>
      </c>
      <c r="K23">
        <v>5.7896458965517299</v>
      </c>
      <c r="L23">
        <v>25.2679635862069</v>
      </c>
      <c r="M23">
        <v>25.350874137931001</v>
      </c>
      <c r="N23">
        <v>0.54005789655172398</v>
      </c>
      <c r="O23">
        <v>25.232526551724099</v>
      </c>
      <c r="P23">
        <v>25.232575379310301</v>
      </c>
      <c r="Q23">
        <v>0.30173851724137901</v>
      </c>
      <c r="R23">
        <v>25.239656241379301</v>
      </c>
      <c r="S23">
        <v>26.580566241379302</v>
      </c>
      <c r="T23">
        <v>140.49991162069</v>
      </c>
      <c r="U23">
        <v>140.60190551724099</v>
      </c>
      <c r="V23">
        <v>25.509293172413798</v>
      </c>
      <c r="W23">
        <v>25.467320241379301</v>
      </c>
      <c r="X23">
        <v>2.7493482403841099E-2</v>
      </c>
      <c r="Y23">
        <v>7.4760629591997304E-3</v>
      </c>
      <c r="Z23">
        <v>0.14667747985172</v>
      </c>
      <c r="AA23">
        <v>6.9325206275658103E-3</v>
      </c>
      <c r="AB23">
        <v>6.5288732451789597E-3</v>
      </c>
      <c r="AC23">
        <v>1.05758570231691E-2</v>
      </c>
      <c r="AD23">
        <v>0.71096207975275105</v>
      </c>
      <c r="AE23">
        <v>2.1361474284441601E-2</v>
      </c>
      <c r="AF23">
        <v>6.7787609829564204</v>
      </c>
      <c r="AG23">
        <v>23</v>
      </c>
      <c r="AH23">
        <v>179</v>
      </c>
      <c r="AI23" s="1">
        <v>42686.218159722222</v>
      </c>
    </row>
    <row r="24" spans="1:35" x14ac:dyDescent="0.25">
      <c r="A24">
        <v>149.99981593103399</v>
      </c>
      <c r="B24">
        <v>500</v>
      </c>
      <c r="C24">
        <v>31.426381793103399</v>
      </c>
      <c r="D24">
        <v>8.1815574137931009</v>
      </c>
      <c r="E24">
        <v>1.69951396551724</v>
      </c>
      <c r="F24">
        <v>39.917682551724099</v>
      </c>
      <c r="G24">
        <v>2.2388620689655199E-2</v>
      </c>
      <c r="H24">
        <v>27.8340330689655</v>
      </c>
      <c r="I24">
        <v>-16.989606793103501</v>
      </c>
      <c r="J24">
        <v>25.6654402758621</v>
      </c>
      <c r="K24">
        <v>5.7552694827586199</v>
      </c>
      <c r="L24">
        <v>25.2628632413793</v>
      </c>
      <c r="M24">
        <v>25.350700551724099</v>
      </c>
      <c r="N24">
        <v>0.517153379310345</v>
      </c>
      <c r="O24">
        <v>25.228028482758599</v>
      </c>
      <c r="P24">
        <v>25.2358472413793</v>
      </c>
      <c r="Q24">
        <v>0.30192989655172398</v>
      </c>
      <c r="R24">
        <v>25.240573344827599</v>
      </c>
      <c r="S24">
        <v>26.586281965517198</v>
      </c>
      <c r="T24">
        <v>140.508722206897</v>
      </c>
      <c r="U24">
        <v>140.610611482759</v>
      </c>
      <c r="V24">
        <v>25.504699103448299</v>
      </c>
      <c r="W24">
        <v>25.462352551724099</v>
      </c>
      <c r="X24">
        <v>3.0904158700174999E-2</v>
      </c>
      <c r="Y24">
        <v>8.3757358310674202E-3</v>
      </c>
      <c r="Z24">
        <v>1.7363687969840301E-2</v>
      </c>
      <c r="AA24">
        <v>7.0088277879620997E-3</v>
      </c>
      <c r="AB24">
        <v>4.7326618809682697E-3</v>
      </c>
      <c r="AC24">
        <v>1.2971565408597801E-2</v>
      </c>
      <c r="AD24">
        <v>17.8042109602682</v>
      </c>
      <c r="AE24">
        <v>2.2583165718383799E-2</v>
      </c>
      <c r="AF24">
        <v>6.3389378141140202</v>
      </c>
      <c r="AG24">
        <v>24</v>
      </c>
      <c r="AH24">
        <v>179</v>
      </c>
      <c r="AI24" s="1">
        <v>42686.238993055558</v>
      </c>
    </row>
    <row r="25" spans="1:35" x14ac:dyDescent="0.25">
      <c r="A25">
        <v>150.00043731034501</v>
      </c>
      <c r="B25">
        <v>300</v>
      </c>
      <c r="C25">
        <v>13.579746275862099</v>
      </c>
      <c r="D25">
        <v>8.0685772413793106</v>
      </c>
      <c r="E25">
        <v>2.16678324137931</v>
      </c>
      <c r="F25">
        <v>39.9364680344828</v>
      </c>
      <c r="G25">
        <v>0.33517024137931001</v>
      </c>
      <c r="H25">
        <v>26.426556413793101</v>
      </c>
      <c r="I25">
        <v>-15.3945758275862</v>
      </c>
      <c r="J25">
        <v>25.662344586206899</v>
      </c>
      <c r="K25">
        <v>5.76756462068965</v>
      </c>
      <c r="L25">
        <v>25.2644747586207</v>
      </c>
      <c r="M25">
        <v>25.356745241379301</v>
      </c>
      <c r="N25">
        <v>0.496687517241379</v>
      </c>
      <c r="O25">
        <v>25.225906931034501</v>
      </c>
      <c r="P25">
        <v>25.242738172413802</v>
      </c>
      <c r="Q25">
        <v>0.30111586206896601</v>
      </c>
      <c r="R25">
        <v>25.241750724137901</v>
      </c>
      <c r="S25">
        <v>26.5232456206897</v>
      </c>
      <c r="T25">
        <v>140.514721586207</v>
      </c>
      <c r="U25">
        <v>140.613608517241</v>
      </c>
      <c r="V25">
        <v>25.506490344827601</v>
      </c>
      <c r="W25">
        <v>25.465080896551701</v>
      </c>
      <c r="X25">
        <v>4.4726386666327202E-2</v>
      </c>
      <c r="Y25">
        <v>9.5128230816495796E-3</v>
      </c>
      <c r="Z25">
        <v>2.2484813681563499E-2</v>
      </c>
      <c r="AA25">
        <v>9.0731505279727093E-3</v>
      </c>
      <c r="AB25">
        <v>7.4464275494669297E-3</v>
      </c>
      <c r="AC25">
        <v>3.4865317895621799E-2</v>
      </c>
      <c r="AD25">
        <v>1.52249840740847</v>
      </c>
      <c r="AE25">
        <v>1.9638183880371599E-2</v>
      </c>
      <c r="AF25">
        <v>6.5331672734831603</v>
      </c>
      <c r="AG25">
        <v>25</v>
      </c>
      <c r="AH25">
        <v>177</v>
      </c>
      <c r="AI25" s="1">
        <v>42686.259722222225</v>
      </c>
    </row>
    <row r="26" spans="1:35" x14ac:dyDescent="0.25">
      <c r="A26">
        <v>150.00023724137901</v>
      </c>
      <c r="B26">
        <v>150</v>
      </c>
      <c r="C26">
        <v>32.360956482758603</v>
      </c>
      <c r="D26">
        <v>7.83622086206897</v>
      </c>
      <c r="E26">
        <v>2.62621062068966</v>
      </c>
      <c r="F26">
        <v>39.952825931034504</v>
      </c>
      <c r="G26">
        <v>0.640343</v>
      </c>
      <c r="H26">
        <v>25.707783448275901</v>
      </c>
      <c r="I26">
        <v>-16.4042792068966</v>
      </c>
      <c r="J26">
        <v>25.654037931034502</v>
      </c>
      <c r="K26">
        <v>5.75495</v>
      </c>
      <c r="L26">
        <v>25.264051551724101</v>
      </c>
      <c r="M26">
        <v>25.3534407586207</v>
      </c>
      <c r="N26">
        <v>0.49563596551724098</v>
      </c>
      <c r="O26">
        <v>25.227073482758598</v>
      </c>
      <c r="P26">
        <v>25.253308068965499</v>
      </c>
      <c r="Q26">
        <v>0.30173644827586199</v>
      </c>
      <c r="R26">
        <v>25.2445505172414</v>
      </c>
      <c r="S26">
        <v>26.489304310344799</v>
      </c>
      <c r="T26">
        <v>140.514850413793</v>
      </c>
      <c r="U26">
        <v>140.61432310344799</v>
      </c>
      <c r="V26">
        <v>25.5057336206897</v>
      </c>
      <c r="W26">
        <v>25.462095344827599</v>
      </c>
      <c r="X26">
        <v>2.68931256623384E-2</v>
      </c>
      <c r="Y26">
        <v>1.0235270735239299E-2</v>
      </c>
      <c r="Z26">
        <v>1.7193914410040201E-2</v>
      </c>
      <c r="AA26">
        <v>7.6641203396519498E-3</v>
      </c>
      <c r="AB26">
        <v>7.9603163276695602E-3</v>
      </c>
      <c r="AC26">
        <v>3.2179443282283199E-2</v>
      </c>
      <c r="AD26">
        <v>1.0227366460173</v>
      </c>
      <c r="AE26">
        <v>3.4345306644779E-2</v>
      </c>
      <c r="AF26">
        <v>6.9119028508264</v>
      </c>
      <c r="AG26">
        <v>26</v>
      </c>
      <c r="AH26">
        <v>179</v>
      </c>
      <c r="AI26" s="1">
        <v>42686.280555555553</v>
      </c>
    </row>
    <row r="27" spans="1:35" x14ac:dyDescent="0.25">
      <c r="A27">
        <v>149.99854675862099</v>
      </c>
      <c r="B27">
        <v>100</v>
      </c>
      <c r="C27">
        <v>57.791952137930998</v>
      </c>
      <c r="D27">
        <v>7.7073245172413802</v>
      </c>
      <c r="E27">
        <v>2.9970760689655198</v>
      </c>
      <c r="F27">
        <v>39.972401758620698</v>
      </c>
      <c r="G27">
        <v>1.3113805862068999</v>
      </c>
      <c r="H27">
        <v>24.492581275862101</v>
      </c>
      <c r="I27">
        <v>-16.585526517241401</v>
      </c>
      <c r="J27">
        <v>25.635795862068999</v>
      </c>
      <c r="K27">
        <v>5.7584287931034499</v>
      </c>
      <c r="L27">
        <v>25.263389551724099</v>
      </c>
      <c r="M27">
        <v>25.353353793103501</v>
      </c>
      <c r="N27">
        <v>0.49541099999999999</v>
      </c>
      <c r="O27">
        <v>25.2249084827586</v>
      </c>
      <c r="P27">
        <v>25.269927965517301</v>
      </c>
      <c r="Q27">
        <v>0.30130206896551698</v>
      </c>
      <c r="R27">
        <v>25.242895758620701</v>
      </c>
      <c r="S27">
        <v>26.431420689655202</v>
      </c>
      <c r="T27">
        <v>140.52171696551699</v>
      </c>
      <c r="U27">
        <v>140.621602034483</v>
      </c>
      <c r="V27">
        <v>25.508448999999999</v>
      </c>
      <c r="W27">
        <v>25.467120379310401</v>
      </c>
      <c r="X27">
        <v>3.62663222468722E-2</v>
      </c>
      <c r="Y27">
        <v>9.3091700324165992E-3</v>
      </c>
      <c r="Z27">
        <v>1.1984395179808E-2</v>
      </c>
      <c r="AA27">
        <v>6.6687455729055097E-3</v>
      </c>
      <c r="AB27">
        <v>7.0510349256389304E-3</v>
      </c>
      <c r="AC27">
        <v>2.2204628630846601E-2</v>
      </c>
      <c r="AD27">
        <v>0.55619650338117699</v>
      </c>
      <c r="AE27">
        <v>2.70201453133786E-2</v>
      </c>
      <c r="AF27">
        <v>5.83027294018141</v>
      </c>
      <c r="AG27">
        <v>27</v>
      </c>
      <c r="AH27">
        <v>179</v>
      </c>
      <c r="AI27" s="1">
        <v>42686.301388888889</v>
      </c>
    </row>
    <row r="28" spans="1:35" x14ac:dyDescent="0.25">
      <c r="A28">
        <v>150.00001903448299</v>
      </c>
      <c r="B28">
        <v>100</v>
      </c>
      <c r="C28">
        <v>57.7842748965517</v>
      </c>
      <c r="D28">
        <v>7.6975429655172398</v>
      </c>
      <c r="E28">
        <v>2.9954128275862102</v>
      </c>
      <c r="F28">
        <v>39.993697724137903</v>
      </c>
      <c r="G28">
        <v>1.15432886206897</v>
      </c>
      <c r="H28">
        <v>24.4858915862069</v>
      </c>
      <c r="I28">
        <v>-16.634225241379301</v>
      </c>
      <c r="J28">
        <v>25.625529862069001</v>
      </c>
      <c r="K28">
        <v>5.7826089999999999</v>
      </c>
      <c r="L28">
        <v>25.2620005172414</v>
      </c>
      <c r="M28">
        <v>25.351547</v>
      </c>
      <c r="N28">
        <v>0.49624917241379302</v>
      </c>
      <c r="O28">
        <v>25.224767482758601</v>
      </c>
      <c r="P28">
        <v>25.265711862069001</v>
      </c>
      <c r="Q28">
        <v>0.300949137931035</v>
      </c>
      <c r="R28">
        <v>25.242461413793102</v>
      </c>
      <c r="S28">
        <v>26.4333422413793</v>
      </c>
      <c r="T28">
        <v>140.52759731034499</v>
      </c>
      <c r="U28">
        <v>140.62935241379299</v>
      </c>
      <c r="V28">
        <v>25.5055105517241</v>
      </c>
      <c r="W28">
        <v>25.463411965517199</v>
      </c>
      <c r="X28">
        <v>3.08859165979006E-2</v>
      </c>
      <c r="Y28">
        <v>8.1435455987113898E-3</v>
      </c>
      <c r="Z28">
        <v>1.5976842537657999E-2</v>
      </c>
      <c r="AA28">
        <v>5.40791700423856E-3</v>
      </c>
      <c r="AB28">
        <v>4.8534496320849297E-3</v>
      </c>
      <c r="AC28">
        <v>1.2138194836029299E-3</v>
      </c>
      <c r="AD28">
        <v>0.50241208678804905</v>
      </c>
      <c r="AE28">
        <v>1.5978092101793101E-2</v>
      </c>
      <c r="AF28">
        <v>6.58820244972976</v>
      </c>
      <c r="AG28">
        <v>28</v>
      </c>
      <c r="AH28">
        <v>179</v>
      </c>
      <c r="AI28" s="1">
        <v>42686.322233796294</v>
      </c>
    </row>
    <row r="29" spans="1:35" x14ac:dyDescent="0.25">
      <c r="A29">
        <v>149.99875979310301</v>
      </c>
      <c r="B29">
        <v>150</v>
      </c>
      <c r="C29">
        <v>32.235057724137903</v>
      </c>
      <c r="D29">
        <v>7.8146448275862097</v>
      </c>
      <c r="E29">
        <v>2.6308457586206901</v>
      </c>
      <c r="F29">
        <v>40.015326655172402</v>
      </c>
      <c r="G29">
        <v>0.78390368965517199</v>
      </c>
      <c r="H29">
        <v>25.6968383793103</v>
      </c>
      <c r="I29">
        <v>-17.760964379310298</v>
      </c>
      <c r="J29">
        <v>25.616995551724099</v>
      </c>
      <c r="K29">
        <v>5.78785737931035</v>
      </c>
      <c r="L29">
        <v>25.263194241379299</v>
      </c>
      <c r="M29">
        <v>25.350505172413801</v>
      </c>
      <c r="N29">
        <v>0.49447682758620698</v>
      </c>
      <c r="O29">
        <v>25.2265147241379</v>
      </c>
      <c r="P29">
        <v>25.256520275862101</v>
      </c>
      <c r="Q29">
        <v>0.30083606896551701</v>
      </c>
      <c r="R29">
        <v>25.240985655172398</v>
      </c>
      <c r="S29">
        <v>26.4897113793103</v>
      </c>
      <c r="T29">
        <v>140.53472634482799</v>
      </c>
      <c r="U29">
        <v>140.632636724138</v>
      </c>
      <c r="V29">
        <v>25.509854344827598</v>
      </c>
      <c r="W29">
        <v>25.466304862068998</v>
      </c>
      <c r="X29">
        <v>3.3907581741538802E-2</v>
      </c>
      <c r="Y29">
        <v>9.0135847371006807E-3</v>
      </c>
      <c r="Z29">
        <v>1.5891464823500699E-2</v>
      </c>
      <c r="AA29">
        <v>5.8782818179440701E-3</v>
      </c>
      <c r="AB29">
        <v>6.5304163271915601E-3</v>
      </c>
      <c r="AC29">
        <v>2.1049902199745198E-2</v>
      </c>
      <c r="AD29">
        <v>0.73224111212477805</v>
      </c>
      <c r="AE29">
        <v>2.3677384647978299E-2</v>
      </c>
      <c r="AF29">
        <v>7.3004450630428099</v>
      </c>
      <c r="AG29">
        <v>29</v>
      </c>
      <c r="AH29">
        <v>179</v>
      </c>
      <c r="AI29" s="1">
        <v>42686.34306712963</v>
      </c>
    </row>
    <row r="30" spans="1:35" x14ac:dyDescent="0.25">
      <c r="A30">
        <v>150.00035458620701</v>
      </c>
      <c r="B30">
        <v>300</v>
      </c>
      <c r="C30">
        <v>13.5240696206896</v>
      </c>
      <c r="D30">
        <v>8.0554038620689603</v>
      </c>
      <c r="E30">
        <v>2.1637524827586199</v>
      </c>
      <c r="F30">
        <v>40.036116586206902</v>
      </c>
      <c r="G30">
        <v>0.38450903448275903</v>
      </c>
      <c r="H30">
        <v>26.356813413793098</v>
      </c>
      <c r="I30">
        <v>-13.693100517241399</v>
      </c>
      <c r="J30">
        <v>25.624791517241398</v>
      </c>
      <c r="K30">
        <v>5.8236739999999996</v>
      </c>
      <c r="L30">
        <v>25.256541827586201</v>
      </c>
      <c r="M30">
        <v>25.3534027586207</v>
      </c>
      <c r="N30">
        <v>0.49764313793103399</v>
      </c>
      <c r="O30">
        <v>25.2263301724138</v>
      </c>
      <c r="P30">
        <v>25.2438667931034</v>
      </c>
      <c r="Q30">
        <v>0.30098579310344797</v>
      </c>
      <c r="R30">
        <v>25.241175551724101</v>
      </c>
      <c r="S30">
        <v>26.520716068965498</v>
      </c>
      <c r="T30">
        <v>140.52894117241399</v>
      </c>
      <c r="U30">
        <v>140.63193644827601</v>
      </c>
      <c r="V30">
        <v>25.503884689655202</v>
      </c>
      <c r="W30">
        <v>25.463908827586199</v>
      </c>
      <c r="X30">
        <v>3.8142618872146303E-2</v>
      </c>
      <c r="Y30">
        <v>4.8285809616534503E-3</v>
      </c>
      <c r="Z30">
        <v>1.9056066006697601E-2</v>
      </c>
      <c r="AA30">
        <v>4.3285641874322399E-3</v>
      </c>
      <c r="AB30">
        <v>7.0413487200859303E-3</v>
      </c>
      <c r="AC30">
        <v>3.2994636576442901E-2</v>
      </c>
      <c r="AD30">
        <v>1.4582338653279301</v>
      </c>
      <c r="AE30">
        <v>3.2989762994152398E-2</v>
      </c>
      <c r="AF30">
        <v>7.1788583141095303</v>
      </c>
      <c r="AG30">
        <v>30</v>
      </c>
      <c r="AH30">
        <v>178</v>
      </c>
      <c r="AI30" s="1">
        <v>42686.363912037035</v>
      </c>
    </row>
    <row r="31" spans="1:35" x14ac:dyDescent="0.25">
      <c r="A31">
        <v>149.999742103448</v>
      </c>
      <c r="B31">
        <v>500</v>
      </c>
      <c r="C31">
        <v>31.1816808965517</v>
      </c>
      <c r="D31">
        <v>8.1727299999999996</v>
      </c>
      <c r="E31">
        <v>1.7163788620689699</v>
      </c>
      <c r="F31">
        <v>40.052720517241397</v>
      </c>
      <c r="G31">
        <v>7.4956034482758602E-2</v>
      </c>
      <c r="H31">
        <v>27.983081862069</v>
      </c>
      <c r="I31">
        <v>-14.6742753103448</v>
      </c>
      <c r="J31">
        <v>25.606594862068999</v>
      </c>
      <c r="K31">
        <v>5.7852148620689601</v>
      </c>
      <c r="L31">
        <v>25.259390586206901</v>
      </c>
      <c r="M31">
        <v>25.353201896551699</v>
      </c>
      <c r="N31">
        <v>0.51725210344827599</v>
      </c>
      <c r="O31">
        <v>25.226015448275898</v>
      </c>
      <c r="P31">
        <v>25.235852793103401</v>
      </c>
      <c r="Q31">
        <v>0.30143082758620698</v>
      </c>
      <c r="R31">
        <v>25.238283551724098</v>
      </c>
      <c r="S31">
        <v>26.593973689655201</v>
      </c>
      <c r="T31">
        <v>140.52424199999999</v>
      </c>
      <c r="U31">
        <v>140.62524775862099</v>
      </c>
      <c r="V31">
        <v>25.509137310344801</v>
      </c>
      <c r="W31">
        <v>25.467855827586199</v>
      </c>
      <c r="X31">
        <v>4.8958459166732901E-2</v>
      </c>
      <c r="Y31">
        <v>8.1633193117140301E-3</v>
      </c>
      <c r="Z31">
        <v>1.94325658775404E-2</v>
      </c>
      <c r="AA31">
        <v>6.6797410512561897E-3</v>
      </c>
      <c r="AB31">
        <v>6.94587424349537E-3</v>
      </c>
      <c r="AC31">
        <v>3.3555594625801398E-2</v>
      </c>
      <c r="AD31">
        <v>5.8242518738385902</v>
      </c>
      <c r="AE31">
        <v>1.8491793075485399E-2</v>
      </c>
      <c r="AF31">
        <v>6.9672961853402802</v>
      </c>
      <c r="AG31">
        <v>31</v>
      </c>
      <c r="AH31">
        <v>179</v>
      </c>
      <c r="AI31" s="1">
        <v>42686.384745370371</v>
      </c>
    </row>
    <row r="32" spans="1:35" x14ac:dyDescent="0.25">
      <c r="A32">
        <v>149.99993796551701</v>
      </c>
      <c r="B32">
        <v>1000</v>
      </c>
      <c r="C32">
        <v>22.403914965517199</v>
      </c>
      <c r="D32">
        <v>8.2656160344827594</v>
      </c>
      <c r="E32">
        <v>1.59104848275862</v>
      </c>
      <c r="F32">
        <v>40.07253</v>
      </c>
      <c r="G32">
        <v>7.8257379310344904E-2</v>
      </c>
      <c r="H32">
        <v>27.6375382413793</v>
      </c>
      <c r="I32">
        <v>-17.718662379310299</v>
      </c>
      <c r="J32">
        <v>25.606691517241401</v>
      </c>
      <c r="K32">
        <v>5.7519405517241404</v>
      </c>
      <c r="L32">
        <v>25.264431482758599</v>
      </c>
      <c r="M32">
        <v>25.3510749310345</v>
      </c>
      <c r="N32">
        <v>0.54339751724137897</v>
      </c>
      <c r="O32">
        <v>25.225472827586199</v>
      </c>
      <c r="P32">
        <v>25.234870586206899</v>
      </c>
      <c r="Q32">
        <v>0.30049455172413803</v>
      </c>
      <c r="R32">
        <v>25.240079517241401</v>
      </c>
      <c r="S32">
        <v>26.5831987586207</v>
      </c>
      <c r="T32">
        <v>140.519997448276</v>
      </c>
      <c r="U32">
        <v>140.62315948275901</v>
      </c>
      <c r="V32">
        <v>25.506552551724099</v>
      </c>
      <c r="W32">
        <v>25.464106103448302</v>
      </c>
      <c r="X32">
        <v>3.4256453755789999E-2</v>
      </c>
      <c r="Y32">
        <v>8.43223945024274E-3</v>
      </c>
      <c r="Z32">
        <v>0.11365282818014801</v>
      </c>
      <c r="AA32">
        <v>6.7270846368847302E-3</v>
      </c>
      <c r="AB32">
        <v>7.2803489098710898E-3</v>
      </c>
      <c r="AC32">
        <v>1.2255617583159E-2</v>
      </c>
      <c r="AD32">
        <v>0.63821717700224301</v>
      </c>
      <c r="AE32">
        <v>2.10174028067171E-2</v>
      </c>
      <c r="AF32">
        <v>6.9550357227115098</v>
      </c>
      <c r="AG32">
        <v>32</v>
      </c>
      <c r="AH32">
        <v>179</v>
      </c>
      <c r="AI32" s="1">
        <v>42686.405590277776</v>
      </c>
    </row>
    <row r="33" spans="1:35" x14ac:dyDescent="0.25">
      <c r="A33">
        <v>150.000419344828</v>
      </c>
      <c r="B33">
        <v>1000</v>
      </c>
      <c r="C33">
        <v>25.2925389310345</v>
      </c>
      <c r="D33">
        <v>8.1299181724137899</v>
      </c>
      <c r="E33">
        <v>1.8159129310344799</v>
      </c>
      <c r="F33">
        <v>45.104359931034502</v>
      </c>
      <c r="G33">
        <v>0.44537024137930997</v>
      </c>
      <c r="H33">
        <v>31.482094827586199</v>
      </c>
      <c r="I33">
        <v>-14.943890862069001</v>
      </c>
      <c r="J33">
        <v>25.610916827586198</v>
      </c>
      <c r="K33">
        <v>5.7752628275862099</v>
      </c>
      <c r="L33">
        <v>25.259358068965501</v>
      </c>
      <c r="M33">
        <v>25.353348448275899</v>
      </c>
      <c r="N33">
        <v>0.55452706896551696</v>
      </c>
      <c r="O33">
        <v>25.226465758620702</v>
      </c>
      <c r="P33">
        <v>25.2451040689655</v>
      </c>
      <c r="Q33">
        <v>0.30099813793103503</v>
      </c>
      <c r="R33">
        <v>25.237420862069001</v>
      </c>
      <c r="S33">
        <v>26.762424413793099</v>
      </c>
      <c r="T33">
        <v>140.53769613793099</v>
      </c>
      <c r="U33">
        <v>140.63339772413801</v>
      </c>
      <c r="V33">
        <v>25.5119019655172</v>
      </c>
      <c r="W33">
        <v>25.468038793103499</v>
      </c>
      <c r="X33">
        <v>3.5168144897494702E-2</v>
      </c>
      <c r="Y33">
        <v>5.7303899446963001E-3</v>
      </c>
      <c r="Z33">
        <v>5.8819417981183397E-2</v>
      </c>
      <c r="AA33">
        <v>8.4642984893059103E-3</v>
      </c>
      <c r="AB33">
        <v>7.3936811584701598E-3</v>
      </c>
      <c r="AC33">
        <v>1.17867821644596E-2</v>
      </c>
      <c r="AD33">
        <v>2.1471184743685998</v>
      </c>
      <c r="AE33">
        <v>2.0691067768527902E-2</v>
      </c>
      <c r="AF33">
        <v>7.35969588706328</v>
      </c>
      <c r="AG33">
        <v>33</v>
      </c>
      <c r="AH33">
        <v>179</v>
      </c>
      <c r="AI33" s="1">
        <v>42686.426423611112</v>
      </c>
    </row>
    <row r="34" spans="1:35" x14ac:dyDescent="0.25">
      <c r="A34">
        <v>150.000219448276</v>
      </c>
      <c r="B34">
        <v>500</v>
      </c>
      <c r="C34">
        <v>35.195601379310297</v>
      </c>
      <c r="D34">
        <v>8.0234370689655208</v>
      </c>
      <c r="E34">
        <v>1.9218646551724099</v>
      </c>
      <c r="F34">
        <v>45.121228655172402</v>
      </c>
      <c r="G34">
        <v>0.48239131034482802</v>
      </c>
      <c r="H34">
        <v>31.695240517241398</v>
      </c>
      <c r="I34">
        <v>-16.2273266896552</v>
      </c>
      <c r="J34">
        <v>25.666203827586202</v>
      </c>
      <c r="K34">
        <v>5.7794595172413796</v>
      </c>
      <c r="L34">
        <v>25.265939793103499</v>
      </c>
      <c r="M34">
        <v>25.3563383103448</v>
      </c>
      <c r="N34">
        <v>0.51817748275862097</v>
      </c>
      <c r="O34">
        <v>25.233297103448301</v>
      </c>
      <c r="P34">
        <v>25.253639</v>
      </c>
      <c r="Q34">
        <v>0.30086558620689702</v>
      </c>
      <c r="R34">
        <v>25.245852724137901</v>
      </c>
      <c r="S34">
        <v>26.782015655172401</v>
      </c>
      <c r="T34">
        <v>140.546244689655</v>
      </c>
      <c r="U34">
        <v>140.64691062068999</v>
      </c>
      <c r="V34">
        <v>25.5215053103448</v>
      </c>
      <c r="W34">
        <v>25.4772124482759</v>
      </c>
      <c r="X34">
        <v>4.0203039172470798E-2</v>
      </c>
      <c r="Y34">
        <v>7.9503512602453093E-3</v>
      </c>
      <c r="Z34">
        <v>2.2937975208660401E-2</v>
      </c>
      <c r="AA34">
        <v>7.3598509562982101E-3</v>
      </c>
      <c r="AB34">
        <v>5.3339625950688504E-3</v>
      </c>
      <c r="AC34">
        <v>1.3080132005549999E-2</v>
      </c>
      <c r="AD34">
        <v>1.51716771567064</v>
      </c>
      <c r="AE34">
        <v>2.01690582370091E-2</v>
      </c>
      <c r="AF34">
        <v>6.7415192680846703</v>
      </c>
      <c r="AG34">
        <v>34</v>
      </c>
      <c r="AH34">
        <v>179</v>
      </c>
      <c r="AI34" s="1">
        <v>42686.447268518517</v>
      </c>
    </row>
    <row r="35" spans="1:35" x14ac:dyDescent="0.25">
      <c r="A35">
        <v>150.000222586207</v>
      </c>
      <c r="B35">
        <v>300</v>
      </c>
      <c r="C35">
        <v>15.2696576551724</v>
      </c>
      <c r="D35">
        <v>7.87526275862069</v>
      </c>
      <c r="E35">
        <v>2.4529911379310301</v>
      </c>
      <c r="F35">
        <v>45.138130620689701</v>
      </c>
      <c r="G35">
        <v>1.0129076206896599</v>
      </c>
      <c r="H35">
        <v>30.311593172413801</v>
      </c>
      <c r="I35">
        <v>-15.128820517241399</v>
      </c>
      <c r="J35">
        <v>25.733612344827598</v>
      </c>
      <c r="K35">
        <v>5.7520358275862096</v>
      </c>
      <c r="L35">
        <v>25.267290827586201</v>
      </c>
      <c r="M35">
        <v>25.361265206896501</v>
      </c>
      <c r="N35">
        <v>0.49853027586206899</v>
      </c>
      <c r="O35">
        <v>25.232249862069001</v>
      </c>
      <c r="P35">
        <v>25.268430275862102</v>
      </c>
      <c r="Q35">
        <v>0.30137875862069002</v>
      </c>
      <c r="R35">
        <v>25.250058034482802</v>
      </c>
      <c r="S35">
        <v>26.717249448275901</v>
      </c>
      <c r="T35">
        <v>140.548362413793</v>
      </c>
      <c r="U35">
        <v>140.64218034482801</v>
      </c>
      <c r="V35">
        <v>25.5175811034483</v>
      </c>
      <c r="W35">
        <v>25.475798448275899</v>
      </c>
      <c r="X35">
        <v>4.2601511746208798E-2</v>
      </c>
      <c r="Y35">
        <v>7.3676603889189203E-3</v>
      </c>
      <c r="Z35">
        <v>1.9178573508682999E-2</v>
      </c>
      <c r="AA35">
        <v>7.8858676973291904E-3</v>
      </c>
      <c r="AB35">
        <v>6.7896522854259296E-3</v>
      </c>
      <c r="AC35">
        <v>3.8114056950838901E-2</v>
      </c>
      <c r="AD35">
        <v>0.71104260745257497</v>
      </c>
      <c r="AE35">
        <v>1.9826547070052901E-2</v>
      </c>
      <c r="AF35">
        <v>7.16411452129939</v>
      </c>
      <c r="AG35">
        <v>35</v>
      </c>
      <c r="AH35">
        <v>179</v>
      </c>
      <c r="AI35" s="1">
        <v>42686.468101851853</v>
      </c>
    </row>
    <row r="36" spans="1:35" x14ac:dyDescent="0.25">
      <c r="A36">
        <v>150.00081134482801</v>
      </c>
      <c r="B36">
        <v>150</v>
      </c>
      <c r="C36">
        <v>36.381124482758601</v>
      </c>
      <c r="D36">
        <v>7.6280580000000002</v>
      </c>
      <c r="E36">
        <v>2.97850231034483</v>
      </c>
      <c r="F36">
        <v>45.157728655172399</v>
      </c>
      <c r="G36">
        <v>1.2044186206896601</v>
      </c>
      <c r="H36">
        <v>29.507305862069</v>
      </c>
      <c r="I36">
        <v>-15.097869137930999</v>
      </c>
      <c r="J36">
        <v>25.816579724137899</v>
      </c>
      <c r="K36">
        <v>5.7556887931034497</v>
      </c>
      <c r="L36">
        <v>25.271691241379301</v>
      </c>
      <c r="M36">
        <v>25.3651774827586</v>
      </c>
      <c r="N36">
        <v>0.497664413793103</v>
      </c>
      <c r="O36">
        <v>25.238440862069002</v>
      </c>
      <c r="P36">
        <v>25.281121793103399</v>
      </c>
      <c r="Q36">
        <v>0.30115282758620698</v>
      </c>
      <c r="R36">
        <v>25.255782344827601</v>
      </c>
      <c r="S36">
        <v>26.685021413793098</v>
      </c>
      <c r="T36">
        <v>140.55057610344801</v>
      </c>
      <c r="U36">
        <v>140.645313655172</v>
      </c>
      <c r="V36">
        <v>25.529384</v>
      </c>
      <c r="W36">
        <v>25.486977551724099</v>
      </c>
      <c r="X36">
        <v>4.2162119168496499E-2</v>
      </c>
      <c r="Y36">
        <v>8.0708750990561903E-3</v>
      </c>
      <c r="Z36">
        <v>1.9388783083475501E-2</v>
      </c>
      <c r="AA36">
        <v>7.6710714326449396E-3</v>
      </c>
      <c r="AB36">
        <v>6.5948874414647604E-3</v>
      </c>
      <c r="AC36">
        <v>3.2229737628654297E-2</v>
      </c>
      <c r="AD36">
        <v>0.51227662650144201</v>
      </c>
      <c r="AE36">
        <v>3.2721065994759303E-2</v>
      </c>
      <c r="AF36">
        <v>6.3928865896342399</v>
      </c>
      <c r="AG36">
        <v>36</v>
      </c>
      <c r="AH36">
        <v>179</v>
      </c>
      <c r="AI36" s="1">
        <v>42686.488935185182</v>
      </c>
    </row>
    <row r="37" spans="1:35" x14ac:dyDescent="0.25">
      <c r="A37">
        <v>150.000528689655</v>
      </c>
      <c r="B37">
        <v>100</v>
      </c>
      <c r="C37">
        <v>65.265428413793103</v>
      </c>
      <c r="D37">
        <v>7.4448007586206897</v>
      </c>
      <c r="E37">
        <v>3.4217465172413801</v>
      </c>
      <c r="F37">
        <v>45.171912551724098</v>
      </c>
      <c r="G37">
        <v>1.9654723448275899</v>
      </c>
      <c r="H37">
        <v>28.3199116896552</v>
      </c>
      <c r="I37">
        <v>-14.211544344827599</v>
      </c>
      <c r="J37">
        <v>25.887041689655199</v>
      </c>
      <c r="K37">
        <v>5.79306782758621</v>
      </c>
      <c r="L37">
        <v>25.271908310344799</v>
      </c>
      <c r="M37">
        <v>25.367760448275899</v>
      </c>
      <c r="N37">
        <v>0.49658872413793098</v>
      </c>
      <c r="O37">
        <v>25.242450517241402</v>
      </c>
      <c r="P37">
        <v>25.306488655172402</v>
      </c>
      <c r="Q37">
        <v>0.30133237931034501</v>
      </c>
      <c r="R37">
        <v>25.256531137930999</v>
      </c>
      <c r="S37">
        <v>26.628258103448299</v>
      </c>
      <c r="T37">
        <v>140.55410772413799</v>
      </c>
      <c r="U37">
        <v>140.647113758621</v>
      </c>
      <c r="V37">
        <v>25.528597724137899</v>
      </c>
      <c r="W37">
        <v>25.4865133448276</v>
      </c>
      <c r="X37">
        <v>4.23821205564099E-2</v>
      </c>
      <c r="Y37">
        <v>1.13463386096662E-2</v>
      </c>
      <c r="Z37">
        <v>1.8033759152367299E-2</v>
      </c>
      <c r="AA37">
        <v>8.8324738791473907E-3</v>
      </c>
      <c r="AB37">
        <v>7.6277768432154299E-3</v>
      </c>
      <c r="AC37">
        <v>2.2380256322601901E-2</v>
      </c>
      <c r="AD37">
        <v>0.32614179090575002</v>
      </c>
      <c r="AE37">
        <v>2.4170366797997202E-2</v>
      </c>
      <c r="AF37">
        <v>7.3611450135171603</v>
      </c>
      <c r="AG37">
        <v>37</v>
      </c>
      <c r="AH37">
        <v>179</v>
      </c>
      <c r="AI37" s="1">
        <v>42686.509780092594</v>
      </c>
    </row>
    <row r="38" spans="1:35" x14ac:dyDescent="0.25">
      <c r="A38">
        <v>150.000867103448</v>
      </c>
      <c r="B38">
        <v>100</v>
      </c>
      <c r="C38">
        <v>64.943688931034501</v>
      </c>
      <c r="D38">
        <v>7.4559368965517203</v>
      </c>
      <c r="E38">
        <v>3.4023648620689699</v>
      </c>
      <c r="F38">
        <v>45.183007379310403</v>
      </c>
      <c r="G38">
        <v>1.74177427586207</v>
      </c>
      <c r="H38">
        <v>28.170515241379299</v>
      </c>
      <c r="I38">
        <v>-15.4144346551724</v>
      </c>
      <c r="J38">
        <v>25.946351103448301</v>
      </c>
      <c r="K38">
        <v>5.77099562068965</v>
      </c>
      <c r="L38">
        <v>25.2733244827586</v>
      </c>
      <c r="M38">
        <v>25.366588241379301</v>
      </c>
      <c r="N38">
        <v>0.49589782758620699</v>
      </c>
      <c r="O38">
        <v>25.242667758620701</v>
      </c>
      <c r="P38">
        <v>25.300009931034499</v>
      </c>
      <c r="Q38">
        <v>0.30101089655172403</v>
      </c>
      <c r="R38">
        <v>25.255917896551701</v>
      </c>
      <c r="S38">
        <v>26.6226995517241</v>
      </c>
      <c r="T38">
        <v>140.55934827586199</v>
      </c>
      <c r="U38">
        <v>140.65144872413799</v>
      </c>
      <c r="V38">
        <v>25.524355034482799</v>
      </c>
      <c r="W38">
        <v>25.483071275862098</v>
      </c>
      <c r="X38">
        <v>3.4852662476688702E-2</v>
      </c>
      <c r="Y38">
        <v>9.6567895311771897E-3</v>
      </c>
      <c r="Z38">
        <v>2.0516110639234E-2</v>
      </c>
      <c r="AA38">
        <v>7.1595764890949902E-3</v>
      </c>
      <c r="AB38">
        <v>7.3593274968878804E-3</v>
      </c>
      <c r="AC38">
        <v>1.68781000146051E-3</v>
      </c>
      <c r="AD38">
        <v>0.314916261875194</v>
      </c>
      <c r="AE38">
        <v>1.3946333468349101E-2</v>
      </c>
      <c r="AF38">
        <v>6.9145592185618598</v>
      </c>
      <c r="AG38">
        <v>38</v>
      </c>
      <c r="AH38">
        <v>179</v>
      </c>
      <c r="AI38" s="1">
        <v>42686.530613425923</v>
      </c>
    </row>
    <row r="39" spans="1:35" x14ac:dyDescent="0.25">
      <c r="A39">
        <v>149.99851306896599</v>
      </c>
      <c r="B39">
        <v>150</v>
      </c>
      <c r="C39">
        <v>36.2772210344828</v>
      </c>
      <c r="D39">
        <v>7.6191462413793101</v>
      </c>
      <c r="E39">
        <v>2.9821877931034502</v>
      </c>
      <c r="F39">
        <v>45.211899034482798</v>
      </c>
      <c r="G39">
        <v>1.38748682758621</v>
      </c>
      <c r="H39">
        <v>29.523084517241401</v>
      </c>
      <c r="I39">
        <v>-12.1894996206897</v>
      </c>
      <c r="J39">
        <v>25.9828946896552</v>
      </c>
      <c r="K39">
        <v>5.7844284137931101</v>
      </c>
      <c r="L39">
        <v>25.2629392413793</v>
      </c>
      <c r="M39">
        <v>25.364434172413802</v>
      </c>
      <c r="N39">
        <v>0.49650893103448301</v>
      </c>
      <c r="O39">
        <v>25.236634034482801</v>
      </c>
      <c r="P39">
        <v>25.283769689655202</v>
      </c>
      <c r="Q39">
        <v>0.30080917241379301</v>
      </c>
      <c r="R39">
        <v>25.250123034482801</v>
      </c>
      <c r="S39">
        <v>26.6822204137931</v>
      </c>
      <c r="T39">
        <v>140.56774582758601</v>
      </c>
      <c r="U39">
        <v>140.659736896552</v>
      </c>
      <c r="V39">
        <v>25.522168758620701</v>
      </c>
      <c r="W39">
        <v>25.480733344827598</v>
      </c>
      <c r="X39">
        <v>3.9396498197638803E-2</v>
      </c>
      <c r="Y39">
        <v>8.6030806201619608E-3</v>
      </c>
      <c r="Z39">
        <v>1.27337789747779E-2</v>
      </c>
      <c r="AA39">
        <v>6.89842120850271E-3</v>
      </c>
      <c r="AB39">
        <v>6.9293498284589703E-3</v>
      </c>
      <c r="AC39">
        <v>2.1063042394910102E-2</v>
      </c>
      <c r="AD39">
        <v>0.43451945063796499</v>
      </c>
      <c r="AE39">
        <v>2.23296080490752E-2</v>
      </c>
      <c r="AF39">
        <v>7.2910278378387998</v>
      </c>
      <c r="AG39">
        <v>39</v>
      </c>
      <c r="AH39">
        <v>179</v>
      </c>
      <c r="AI39" s="1">
        <v>42686.551458333335</v>
      </c>
    </row>
    <row r="40" spans="1:35" x14ac:dyDescent="0.25">
      <c r="A40">
        <v>150.000050551724</v>
      </c>
      <c r="B40">
        <v>300</v>
      </c>
      <c r="C40">
        <v>15.2114523793103</v>
      </c>
      <c r="D40">
        <v>7.8610448275862099</v>
      </c>
      <c r="E40">
        <v>2.4642783448275898</v>
      </c>
      <c r="F40">
        <v>45.218815448275897</v>
      </c>
      <c r="G40">
        <v>1.15927627586207</v>
      </c>
      <c r="H40">
        <v>30.275183034482801</v>
      </c>
      <c r="I40">
        <v>-19.162835655172401</v>
      </c>
      <c r="J40">
        <v>26.0057154482759</v>
      </c>
      <c r="K40">
        <v>5.8006991379310398</v>
      </c>
      <c r="L40">
        <v>25.272836241379299</v>
      </c>
      <c r="M40">
        <v>25.356810379310399</v>
      </c>
      <c r="N40">
        <v>0.49894486206896499</v>
      </c>
      <c r="O40">
        <v>25.233459827586199</v>
      </c>
      <c r="P40">
        <v>25.274149344827599</v>
      </c>
      <c r="Q40">
        <v>0.30103000000000002</v>
      </c>
      <c r="R40">
        <v>25.254149034482801</v>
      </c>
      <c r="S40">
        <v>26.721011137931001</v>
      </c>
      <c r="T40">
        <v>140.558487551724</v>
      </c>
      <c r="U40">
        <v>140.653920103448</v>
      </c>
      <c r="V40">
        <v>25.522398827586201</v>
      </c>
      <c r="W40">
        <v>25.480405103448302</v>
      </c>
      <c r="X40">
        <v>4.0121794721165102E-2</v>
      </c>
      <c r="Y40">
        <v>7.7811412659058998E-3</v>
      </c>
      <c r="Z40">
        <v>1.8209654310017101E-2</v>
      </c>
      <c r="AA40">
        <v>7.0380908367113403E-3</v>
      </c>
      <c r="AB40">
        <v>7.0512467052941501E-3</v>
      </c>
      <c r="AC40">
        <v>3.3147329873485301E-2</v>
      </c>
      <c r="AD40">
        <v>0.64193903157789201</v>
      </c>
      <c r="AE40">
        <v>3.33494841590838E-2</v>
      </c>
      <c r="AF40">
        <v>7.1472935268553304</v>
      </c>
      <c r="AG40">
        <v>40</v>
      </c>
      <c r="AH40">
        <v>179</v>
      </c>
      <c r="AI40" s="1">
        <v>42686.572291666664</v>
      </c>
    </row>
    <row r="41" spans="1:35" x14ac:dyDescent="0.25">
      <c r="A41">
        <v>150.000128517241</v>
      </c>
      <c r="B41">
        <v>500</v>
      </c>
      <c r="C41">
        <v>34.971371206896599</v>
      </c>
      <c r="D41">
        <v>8.0120112068965508</v>
      </c>
      <c r="E41">
        <v>1.91967375862069</v>
      </c>
      <c r="F41">
        <v>45.262877034482798</v>
      </c>
      <c r="G41">
        <v>0.74921268965517196</v>
      </c>
      <c r="H41">
        <v>31.933410310344801</v>
      </c>
      <c r="I41">
        <v>-14.945850758620701</v>
      </c>
      <c r="J41">
        <v>26.039702413793101</v>
      </c>
      <c r="K41">
        <v>5.8016628275862097</v>
      </c>
      <c r="L41">
        <v>25.271295275862101</v>
      </c>
      <c r="M41">
        <v>25.365692965517201</v>
      </c>
      <c r="N41">
        <v>0.51078275862069</v>
      </c>
      <c r="O41">
        <v>25.240551482758601</v>
      </c>
      <c r="P41">
        <v>25.269151999999998</v>
      </c>
      <c r="Q41">
        <v>0.30111917241379299</v>
      </c>
      <c r="R41">
        <v>25.2561404827586</v>
      </c>
      <c r="S41">
        <v>26.802057620689698</v>
      </c>
      <c r="T41">
        <v>140.55447382758601</v>
      </c>
      <c r="U41">
        <v>140.64849375862099</v>
      </c>
      <c r="V41">
        <v>25.5273256896552</v>
      </c>
      <c r="W41">
        <v>25.484272379310301</v>
      </c>
      <c r="X41">
        <v>3.1021962534196899E-2</v>
      </c>
      <c r="Y41">
        <v>7.4069115585757399E-3</v>
      </c>
      <c r="Z41">
        <v>1.7110081834485601E-2</v>
      </c>
      <c r="AA41">
        <v>6.3268561009846803E-3</v>
      </c>
      <c r="AB41">
        <v>6.5016160169806799E-3</v>
      </c>
      <c r="AC41">
        <v>3.2970727952947601E-2</v>
      </c>
      <c r="AD41">
        <v>0.86810653704098795</v>
      </c>
      <c r="AE41">
        <v>1.8460343232338201E-2</v>
      </c>
      <c r="AF41">
        <v>6.8688819215444603</v>
      </c>
      <c r="AG41">
        <v>41</v>
      </c>
      <c r="AH41">
        <v>179</v>
      </c>
      <c r="AI41" s="1">
        <v>42686.593136574076</v>
      </c>
    </row>
    <row r="42" spans="1:35" x14ac:dyDescent="0.25">
      <c r="A42">
        <v>150.000494689655</v>
      </c>
      <c r="B42">
        <v>1000</v>
      </c>
      <c r="C42">
        <v>25.112755310344799</v>
      </c>
      <c r="D42">
        <v>8.1185399310344906</v>
      </c>
      <c r="E42">
        <v>1.80718751724138</v>
      </c>
      <c r="F42">
        <v>45.271345034482799</v>
      </c>
      <c r="G42">
        <v>0.41368468965517202</v>
      </c>
      <c r="H42">
        <v>31.695920896551701</v>
      </c>
      <c r="I42">
        <v>-13.6397936896552</v>
      </c>
      <c r="J42">
        <v>26.0925724137931</v>
      </c>
      <c r="K42">
        <v>5.7854543793103401</v>
      </c>
      <c r="L42">
        <v>25.277122862069</v>
      </c>
      <c r="M42">
        <v>25.374206724137899</v>
      </c>
      <c r="N42">
        <v>0.54548703448275904</v>
      </c>
      <c r="O42">
        <v>25.248630896551699</v>
      </c>
      <c r="P42">
        <v>25.267502448275899</v>
      </c>
      <c r="Q42">
        <v>0.30120620689655198</v>
      </c>
      <c r="R42">
        <v>25.260595137930999</v>
      </c>
      <c r="S42">
        <v>26.793952862068998</v>
      </c>
      <c r="T42">
        <v>140.55061075862099</v>
      </c>
      <c r="U42">
        <v>140.64125737930999</v>
      </c>
      <c r="V42">
        <v>25.531825517241401</v>
      </c>
      <c r="W42">
        <v>25.488924379310301</v>
      </c>
      <c r="X42">
        <v>3.8862226370044203E-2</v>
      </c>
      <c r="Y42">
        <v>9.8959790106136099E-3</v>
      </c>
      <c r="Z42">
        <v>7.0445647102044595E-2</v>
      </c>
      <c r="AA42">
        <v>6.3890259252196904E-3</v>
      </c>
      <c r="AB42">
        <v>6.18413337067016E-3</v>
      </c>
      <c r="AC42">
        <v>1.19054833227669E-2</v>
      </c>
      <c r="AD42">
        <v>1.1872071101199699</v>
      </c>
      <c r="AE42">
        <v>1.9439348492100401E-2</v>
      </c>
      <c r="AF42">
        <v>6.8091564642459197</v>
      </c>
      <c r="AG42">
        <v>42</v>
      </c>
      <c r="AH42">
        <v>179</v>
      </c>
      <c r="AI42" s="1">
        <v>42686.613969907405</v>
      </c>
    </row>
    <row r="43" spans="1:35" x14ac:dyDescent="0.25">
      <c r="A43">
        <v>150.00007048275901</v>
      </c>
      <c r="B43">
        <v>1000</v>
      </c>
      <c r="C43">
        <v>28.184761379310299</v>
      </c>
      <c r="D43">
        <v>7.9720752068965499</v>
      </c>
      <c r="E43">
        <v>2.0059770000000001</v>
      </c>
      <c r="F43">
        <v>50.3295936206897</v>
      </c>
      <c r="G43">
        <v>0.98842996551724105</v>
      </c>
      <c r="H43">
        <v>35.637296689655201</v>
      </c>
      <c r="I43">
        <v>-13.3971743793103</v>
      </c>
      <c r="J43">
        <v>26.130593758620702</v>
      </c>
      <c r="K43">
        <v>5.7797939310344804</v>
      </c>
      <c r="L43">
        <v>25.273281206896499</v>
      </c>
      <c r="M43">
        <v>25.371016103448301</v>
      </c>
      <c r="N43">
        <v>0.54700517241379298</v>
      </c>
      <c r="O43">
        <v>25.244984655172399</v>
      </c>
      <c r="P43">
        <v>25.277920482758599</v>
      </c>
      <c r="Q43">
        <v>0.301401379310345</v>
      </c>
      <c r="R43">
        <v>25.259526206896499</v>
      </c>
      <c r="S43">
        <v>26.980931172413801</v>
      </c>
      <c r="T43">
        <v>140.56135662068999</v>
      </c>
      <c r="U43">
        <v>140.65249906896599</v>
      </c>
      <c r="V43">
        <v>25.5318876896552</v>
      </c>
      <c r="W43">
        <v>25.4899117586207</v>
      </c>
      <c r="X43">
        <v>3.1185673975452601E-2</v>
      </c>
      <c r="Y43">
        <v>1.0221450265239299E-2</v>
      </c>
      <c r="Z43">
        <v>9.5732479784289795E-2</v>
      </c>
      <c r="AA43">
        <v>6.1533350457227097E-3</v>
      </c>
      <c r="AB43">
        <v>6.0138528623057998E-3</v>
      </c>
      <c r="AC43">
        <v>9.8796809687562801E-3</v>
      </c>
      <c r="AD43">
        <v>0.70419157794236098</v>
      </c>
      <c r="AE43">
        <v>1.78567999211993E-2</v>
      </c>
      <c r="AF43">
        <v>6.6774584769362502</v>
      </c>
      <c r="AG43">
        <v>43</v>
      </c>
      <c r="AH43">
        <v>179</v>
      </c>
      <c r="AI43" s="1">
        <v>42686.63480324074</v>
      </c>
    </row>
    <row r="44" spans="1:35" x14ac:dyDescent="0.25">
      <c r="A44">
        <v>150.00054620689701</v>
      </c>
      <c r="B44">
        <v>500</v>
      </c>
      <c r="C44">
        <v>38.800745517241403</v>
      </c>
      <c r="D44">
        <v>7.8583037586206901</v>
      </c>
      <c r="E44">
        <v>2.13764455172414</v>
      </c>
      <c r="F44">
        <v>50.335313896551703</v>
      </c>
      <c r="G44">
        <v>1.0821390344827599</v>
      </c>
      <c r="H44">
        <v>35.6449558965517</v>
      </c>
      <c r="I44">
        <v>-13.819245137931</v>
      </c>
      <c r="J44">
        <v>26.162962965517199</v>
      </c>
      <c r="K44">
        <v>5.7625476206896602</v>
      </c>
      <c r="L44">
        <v>25.274230689655202</v>
      </c>
      <c r="M44">
        <v>25.3709509310345</v>
      </c>
      <c r="N44">
        <v>0.51017500000000005</v>
      </c>
      <c r="O44">
        <v>25.247220034482801</v>
      </c>
      <c r="P44">
        <v>25.285055620689601</v>
      </c>
      <c r="Q44">
        <v>0.30067503448275901</v>
      </c>
      <c r="R44">
        <v>25.261078137931001</v>
      </c>
      <c r="S44">
        <v>26.986354517241399</v>
      </c>
      <c r="T44">
        <v>140.572988655172</v>
      </c>
      <c r="U44">
        <v>140.66131796551699</v>
      </c>
      <c r="V44">
        <v>25.529470482758601</v>
      </c>
      <c r="W44">
        <v>25.4866051724138</v>
      </c>
      <c r="X44">
        <v>3.19832846241008E-2</v>
      </c>
      <c r="Y44">
        <v>9.5124265458015906E-3</v>
      </c>
      <c r="Z44">
        <v>2.7274679523382601E-2</v>
      </c>
      <c r="AA44">
        <v>7.3602758632262703E-3</v>
      </c>
      <c r="AB44">
        <v>6.2910968859136596E-3</v>
      </c>
      <c r="AC44">
        <v>1.26374290904095E-2</v>
      </c>
      <c r="AD44">
        <v>0.64906387916610297</v>
      </c>
      <c r="AE44">
        <v>1.85432957250295E-2</v>
      </c>
      <c r="AF44">
        <v>6.6466203611258603</v>
      </c>
      <c r="AG44">
        <v>44</v>
      </c>
      <c r="AH44">
        <v>179</v>
      </c>
      <c r="AI44" s="1">
        <v>42686.655648148146</v>
      </c>
    </row>
    <row r="45" spans="1:35" x14ac:dyDescent="0.25">
      <c r="A45">
        <v>150.00030262069001</v>
      </c>
      <c r="B45">
        <v>300</v>
      </c>
      <c r="C45">
        <v>16.979088793103401</v>
      </c>
      <c r="D45">
        <v>7.67615462068966</v>
      </c>
      <c r="E45">
        <v>2.7628389655172398</v>
      </c>
      <c r="F45">
        <v>50.329443413793101</v>
      </c>
      <c r="G45">
        <v>1.4910857241379301</v>
      </c>
      <c r="H45">
        <v>34.245014827586203</v>
      </c>
      <c r="I45">
        <v>-14.4234933448276</v>
      </c>
      <c r="J45">
        <v>26.193733551724101</v>
      </c>
      <c r="K45">
        <v>5.8052833448275898</v>
      </c>
      <c r="L45">
        <v>25.2745617241379</v>
      </c>
      <c r="M45">
        <v>25.369795172413799</v>
      </c>
      <c r="N45">
        <v>0.50038931034482803</v>
      </c>
      <c r="O45">
        <v>25.242494103448301</v>
      </c>
      <c r="P45">
        <v>25.292641310344798</v>
      </c>
      <c r="Q45">
        <v>0.30062531034482798</v>
      </c>
      <c r="R45">
        <v>25.258224034482801</v>
      </c>
      <c r="S45">
        <v>26.9173607241379</v>
      </c>
      <c r="T45">
        <v>140.572330344828</v>
      </c>
      <c r="U45">
        <v>140.665433655172</v>
      </c>
      <c r="V45">
        <v>25.529809241379301</v>
      </c>
      <c r="W45">
        <v>25.4869683103448</v>
      </c>
      <c r="X45">
        <v>3.6466588953849702E-2</v>
      </c>
      <c r="Y45">
        <v>8.6321565206964393E-3</v>
      </c>
      <c r="Z45">
        <v>1.7301908453252499E-2</v>
      </c>
      <c r="AA45">
        <v>6.8495585182267197E-3</v>
      </c>
      <c r="AB45">
        <v>5.7162021488443198E-3</v>
      </c>
      <c r="AC45">
        <v>3.5658705243151498E-2</v>
      </c>
      <c r="AD45">
        <v>0.41108981072991901</v>
      </c>
      <c r="AE45">
        <v>1.8347543601052601E-2</v>
      </c>
      <c r="AF45">
        <v>6.8125850630979601</v>
      </c>
      <c r="AG45">
        <v>45</v>
      </c>
      <c r="AH45">
        <v>179</v>
      </c>
      <c r="AI45" s="1">
        <v>42686.676481481481</v>
      </c>
    </row>
    <row r="46" spans="1:35" x14ac:dyDescent="0.25">
      <c r="A46">
        <v>150.000658758621</v>
      </c>
      <c r="B46">
        <v>150</v>
      </c>
      <c r="C46">
        <v>40.316509103448297</v>
      </c>
      <c r="D46">
        <v>7.4101455172413804</v>
      </c>
      <c r="E46">
        <v>3.3259765172413802</v>
      </c>
      <c r="F46">
        <v>50.348869413793103</v>
      </c>
      <c r="G46">
        <v>1.95328437931034</v>
      </c>
      <c r="H46">
        <v>33.108443999999999</v>
      </c>
      <c r="I46">
        <v>-14.8837684482759</v>
      </c>
      <c r="J46">
        <v>26.239950586206898</v>
      </c>
      <c r="K46">
        <v>5.8020183103448302</v>
      </c>
      <c r="L46">
        <v>25.276227517241399</v>
      </c>
      <c r="M46">
        <v>25.370956413793099</v>
      </c>
      <c r="N46">
        <v>0.496612517241379</v>
      </c>
      <c r="O46">
        <v>25.243877758620702</v>
      </c>
      <c r="P46">
        <v>25.3074816206897</v>
      </c>
      <c r="Q46">
        <v>0.30060655172413803</v>
      </c>
      <c r="R46">
        <v>25.265299448275901</v>
      </c>
      <c r="S46">
        <v>26.8696321034483</v>
      </c>
      <c r="T46">
        <v>140.57605779310299</v>
      </c>
      <c r="U46">
        <v>140.67058013793101</v>
      </c>
      <c r="V46">
        <v>25.537122448275898</v>
      </c>
      <c r="W46">
        <v>25.493284068965501</v>
      </c>
      <c r="X46">
        <v>4.3973126208399001E-2</v>
      </c>
      <c r="Y46">
        <v>1.1716847687828999E-2</v>
      </c>
      <c r="Z46">
        <v>1.8940919517936399E-2</v>
      </c>
      <c r="AA46">
        <v>6.5469129207118698E-3</v>
      </c>
      <c r="AB46">
        <v>7.0572170184258001E-3</v>
      </c>
      <c r="AC46">
        <v>3.22977981994262E-2</v>
      </c>
      <c r="AD46">
        <v>0.307528591809338</v>
      </c>
      <c r="AE46">
        <v>3.2222259704909398E-2</v>
      </c>
      <c r="AF46">
        <v>6.8067921226554002</v>
      </c>
      <c r="AG46">
        <v>46</v>
      </c>
      <c r="AH46">
        <v>179</v>
      </c>
      <c r="AI46" s="1">
        <v>42686.697326388887</v>
      </c>
    </row>
    <row r="47" spans="1:35" x14ac:dyDescent="0.25">
      <c r="A47">
        <v>150.001283310345</v>
      </c>
      <c r="B47">
        <v>100</v>
      </c>
      <c r="C47">
        <v>72.257816413793094</v>
      </c>
      <c r="D47">
        <v>7.2173673793103399</v>
      </c>
      <c r="E47">
        <v>3.8055507241379298</v>
      </c>
      <c r="F47">
        <v>50.366057172413797</v>
      </c>
      <c r="G47">
        <v>2.45929172413793</v>
      </c>
      <c r="H47">
        <v>31.743161310344799</v>
      </c>
      <c r="I47">
        <v>-14.970372068965499</v>
      </c>
      <c r="J47">
        <v>26.2604207586207</v>
      </c>
      <c r="K47">
        <v>5.7696867241379302</v>
      </c>
      <c r="L47">
        <v>25.281561310344799</v>
      </c>
      <c r="M47">
        <v>25.375281068965499</v>
      </c>
      <c r="N47">
        <v>0.49514282758620698</v>
      </c>
      <c r="O47">
        <v>25.245272172413799</v>
      </c>
      <c r="P47">
        <v>25.324465206896601</v>
      </c>
      <c r="Q47">
        <v>0.30088799999999999</v>
      </c>
      <c r="R47">
        <v>25.263074862069001</v>
      </c>
      <c r="S47">
        <v>26.801172758620702</v>
      </c>
      <c r="T47">
        <v>140.57858279310301</v>
      </c>
      <c r="U47">
        <v>140.67262217241401</v>
      </c>
      <c r="V47">
        <v>25.5249623448276</v>
      </c>
      <c r="W47">
        <v>25.4822227931034</v>
      </c>
      <c r="X47">
        <v>4.87345847507933E-2</v>
      </c>
      <c r="Y47">
        <v>8.1964594962163507E-3</v>
      </c>
      <c r="Z47">
        <v>2.47203501240995E-2</v>
      </c>
      <c r="AA47">
        <v>5.5584177722786104E-3</v>
      </c>
      <c r="AB47">
        <v>7.4679836892427298E-3</v>
      </c>
      <c r="AC47">
        <v>2.2795698311590801E-2</v>
      </c>
      <c r="AD47">
        <v>0.23123520969719999</v>
      </c>
      <c r="AE47">
        <v>2.2803758992373298E-2</v>
      </c>
      <c r="AF47">
        <v>7.1287705884303199</v>
      </c>
      <c r="AG47">
        <v>47</v>
      </c>
      <c r="AH47">
        <v>178</v>
      </c>
      <c r="AI47" s="1">
        <v>42686.718159722222</v>
      </c>
    </row>
    <row r="48" spans="1:35" x14ac:dyDescent="0.25">
      <c r="A48">
        <v>149.99853510344801</v>
      </c>
      <c r="B48">
        <v>100</v>
      </c>
      <c r="C48">
        <v>72.245850310344807</v>
      </c>
      <c r="D48">
        <v>7.2027028275862097</v>
      </c>
      <c r="E48">
        <v>3.8144705862068999</v>
      </c>
      <c r="F48">
        <v>50.3847109655173</v>
      </c>
      <c r="G48">
        <v>2.5350210344827602</v>
      </c>
      <c r="H48">
        <v>31.715295999999999</v>
      </c>
      <c r="I48">
        <v>-15.033908241379301</v>
      </c>
      <c r="J48">
        <v>26.2296533448276</v>
      </c>
      <c r="K48">
        <v>5.7902227931034496</v>
      </c>
      <c r="L48">
        <v>25.2801722758621</v>
      </c>
      <c r="M48">
        <v>25.373338482758601</v>
      </c>
      <c r="N48">
        <v>0.49602293103448297</v>
      </c>
      <c r="O48">
        <v>25.241528241379299</v>
      </c>
      <c r="P48">
        <v>25.322435827586201</v>
      </c>
      <c r="Q48">
        <v>0.30068075862068999</v>
      </c>
      <c r="R48">
        <v>25.263557689655201</v>
      </c>
      <c r="S48">
        <v>26.800798241379301</v>
      </c>
      <c r="T48">
        <v>140.58865096551699</v>
      </c>
      <c r="U48">
        <v>140.68155272413799</v>
      </c>
      <c r="V48">
        <v>25.525363793103502</v>
      </c>
      <c r="W48">
        <v>25.482073827586198</v>
      </c>
      <c r="X48">
        <v>6.8344649415872205E-2</v>
      </c>
      <c r="Y48">
        <v>1.23199130635127E-2</v>
      </c>
      <c r="Z48">
        <v>2.47546151279147E-2</v>
      </c>
      <c r="AA48">
        <v>6.9198087489875399E-3</v>
      </c>
      <c r="AB48">
        <v>7.15818097515837E-3</v>
      </c>
      <c r="AC48">
        <v>2.1583923000140998E-3</v>
      </c>
      <c r="AD48">
        <v>0.24177836362629701</v>
      </c>
      <c r="AE48">
        <v>1.18079743341181E-2</v>
      </c>
      <c r="AF48">
        <v>6.2725713189268602</v>
      </c>
      <c r="AG48">
        <v>48</v>
      </c>
      <c r="AH48">
        <v>179</v>
      </c>
      <c r="AI48" s="1">
        <v>42686.739004629628</v>
      </c>
    </row>
    <row r="49" spans="1:35" x14ac:dyDescent="0.25">
      <c r="A49">
        <v>150.00018468965499</v>
      </c>
      <c r="B49">
        <v>150</v>
      </c>
      <c r="C49">
        <v>40.2228457586207</v>
      </c>
      <c r="D49">
        <v>7.4039752068965496</v>
      </c>
      <c r="E49">
        <v>3.3327958620689699</v>
      </c>
      <c r="F49">
        <v>50.399200034482703</v>
      </c>
      <c r="G49">
        <v>1.92</v>
      </c>
      <c r="H49">
        <v>33.077618758620702</v>
      </c>
      <c r="I49">
        <v>-14.5783694827586</v>
      </c>
      <c r="J49">
        <v>26.176391586206901</v>
      </c>
      <c r="K49">
        <v>5.7900166551724102</v>
      </c>
      <c r="L49">
        <v>25.269010862068999</v>
      </c>
      <c r="M49">
        <v>25.363560482758601</v>
      </c>
      <c r="N49">
        <v>0.49679482758620702</v>
      </c>
      <c r="O49">
        <v>25.2370626896552</v>
      </c>
      <c r="P49">
        <v>25.299988172413801</v>
      </c>
      <c r="Q49">
        <v>0.30083972413793098</v>
      </c>
      <c r="R49">
        <v>25.256883827586201</v>
      </c>
      <c r="S49">
        <v>26.8587587241379</v>
      </c>
      <c r="T49">
        <v>140.58981589655201</v>
      </c>
      <c r="U49">
        <v>140.68982510344799</v>
      </c>
      <c r="V49">
        <v>25.517314137930999</v>
      </c>
      <c r="W49">
        <v>25.474133482758599</v>
      </c>
      <c r="X49">
        <v>3.4085619732465398E-2</v>
      </c>
      <c r="Y49">
        <v>6.9967065129199896E-3</v>
      </c>
      <c r="Z49">
        <v>1.8031567458389498E-2</v>
      </c>
      <c r="AA49">
        <v>6.0743350887068996E-3</v>
      </c>
      <c r="AB49">
        <v>5.7091576653049798E-3</v>
      </c>
      <c r="AC49">
        <v>2.1033954910039E-2</v>
      </c>
      <c r="AD49">
        <v>0.34995848001893298</v>
      </c>
      <c r="AE49">
        <v>2.1160296331415598E-2</v>
      </c>
      <c r="AF49">
        <v>7.2750953754288297</v>
      </c>
      <c r="AG49">
        <v>49</v>
      </c>
      <c r="AH49">
        <v>179</v>
      </c>
      <c r="AI49" s="1">
        <v>42686.759837962964</v>
      </c>
    </row>
    <row r="50" spans="1:35" x14ac:dyDescent="0.25">
      <c r="A50">
        <v>149.99951917241401</v>
      </c>
      <c r="B50">
        <v>300</v>
      </c>
      <c r="C50">
        <v>16.9964664482759</v>
      </c>
      <c r="D50">
        <v>7.6949619655172397</v>
      </c>
      <c r="E50">
        <v>2.7593312068965501</v>
      </c>
      <c r="F50">
        <v>50.271178517241403</v>
      </c>
      <c r="G50">
        <v>1.2895573448275901</v>
      </c>
      <c r="H50">
        <v>33.9824783793104</v>
      </c>
      <c r="I50">
        <v>-13.675228137931001</v>
      </c>
      <c r="J50">
        <v>26.086711517241401</v>
      </c>
      <c r="K50">
        <v>5.7961187931034504</v>
      </c>
      <c r="L50">
        <v>25.2662110689655</v>
      </c>
      <c r="M50">
        <v>25.362513310344799</v>
      </c>
      <c r="N50">
        <v>0.49881889655172401</v>
      </c>
      <c r="O50">
        <v>25.2376541034483</v>
      </c>
      <c r="P50">
        <v>25.282055068965501</v>
      </c>
      <c r="Q50">
        <v>0.30092062068965503</v>
      </c>
      <c r="R50">
        <v>25.251343827586201</v>
      </c>
      <c r="S50">
        <v>26.896313793103399</v>
      </c>
      <c r="T50">
        <v>140.587822241379</v>
      </c>
      <c r="U50">
        <v>140.684976482759</v>
      </c>
      <c r="V50">
        <v>25.5151163448276</v>
      </c>
      <c r="W50">
        <v>25.470985172413801</v>
      </c>
      <c r="X50">
        <v>3.7705172217346802E-2</v>
      </c>
      <c r="Y50">
        <v>8.8781122572121306E-3</v>
      </c>
      <c r="Z50">
        <v>2.4965532165432101E-2</v>
      </c>
      <c r="AA50">
        <v>7.0645041008848899E-3</v>
      </c>
      <c r="AB50">
        <v>6.5585030910797603E-3</v>
      </c>
      <c r="AC50">
        <v>3.4307897506733097E-2</v>
      </c>
      <c r="AD50">
        <v>0.50454734040512805</v>
      </c>
      <c r="AE50">
        <v>3.3378782749546303E-2</v>
      </c>
      <c r="AF50">
        <v>6.81642696442794</v>
      </c>
      <c r="AG50">
        <v>50</v>
      </c>
      <c r="AH50">
        <v>179</v>
      </c>
      <c r="AI50" s="1">
        <v>42686.780682870369</v>
      </c>
    </row>
    <row r="51" spans="1:35" x14ac:dyDescent="0.25">
      <c r="A51">
        <v>149.99912810344799</v>
      </c>
      <c r="B51">
        <v>500</v>
      </c>
      <c r="C51">
        <v>39.392119241379298</v>
      </c>
      <c r="D51">
        <v>7.9082838275862102</v>
      </c>
      <c r="E51">
        <v>2.1473310344827601</v>
      </c>
      <c r="F51">
        <v>49.947364758620701</v>
      </c>
      <c r="G51">
        <v>0.59516017241379304</v>
      </c>
      <c r="H51">
        <v>35.445315862069002</v>
      </c>
      <c r="I51">
        <v>-16.020899068965502</v>
      </c>
      <c r="J51">
        <v>25.996067034482699</v>
      </c>
      <c r="K51">
        <v>5.77728703448276</v>
      </c>
      <c r="L51">
        <v>25.267231241379299</v>
      </c>
      <c r="M51">
        <v>25.358378551724101</v>
      </c>
      <c r="N51">
        <v>0.52151517241379297</v>
      </c>
      <c r="O51">
        <v>25.233139758620698</v>
      </c>
      <c r="P51">
        <v>25.256438827586202</v>
      </c>
      <c r="Q51">
        <v>0.30143748275862098</v>
      </c>
      <c r="R51">
        <v>25.250117517241399</v>
      </c>
      <c r="S51">
        <v>26.961740413793098</v>
      </c>
      <c r="T51">
        <v>140.575403103448</v>
      </c>
      <c r="U51">
        <v>140.67831524137901</v>
      </c>
      <c r="V51">
        <v>25.5090352758621</v>
      </c>
      <c r="W51">
        <v>25.4651715862069</v>
      </c>
      <c r="X51">
        <v>3.52609002201211E-2</v>
      </c>
      <c r="Y51">
        <v>9.0385552928970991E-3</v>
      </c>
      <c r="Z51">
        <v>1.8599277633562099E-2</v>
      </c>
      <c r="AA51">
        <v>7.0740460175241198E-3</v>
      </c>
      <c r="AB51">
        <v>7.3237357668608201E-3</v>
      </c>
      <c r="AC51">
        <v>3.29374929063911E-2</v>
      </c>
      <c r="AD51">
        <v>0.75305965164809396</v>
      </c>
      <c r="AE51">
        <v>1.7436220724841401E-2</v>
      </c>
      <c r="AF51">
        <v>6.7087881673351299</v>
      </c>
      <c r="AG51">
        <v>51</v>
      </c>
      <c r="AH51">
        <v>179</v>
      </c>
      <c r="AI51" s="1">
        <v>42686.801516203705</v>
      </c>
    </row>
    <row r="52" spans="1:35" x14ac:dyDescent="0.25">
      <c r="A52">
        <v>149.99981210344799</v>
      </c>
      <c r="B52">
        <v>1000</v>
      </c>
      <c r="C52">
        <v>29.0403139655172</v>
      </c>
      <c r="D52">
        <v>7.9984625172413804</v>
      </c>
      <c r="E52">
        <v>2.0270704137930999</v>
      </c>
      <c r="F52">
        <v>49.540850413793102</v>
      </c>
      <c r="G52">
        <v>0.73855537931034498</v>
      </c>
      <c r="H52">
        <v>35.276309103448298</v>
      </c>
      <c r="I52">
        <v>-15.8306541034483</v>
      </c>
      <c r="J52">
        <v>25.886816310344798</v>
      </c>
      <c r="K52">
        <v>5.78632948275862</v>
      </c>
      <c r="L52">
        <v>25.263297344827599</v>
      </c>
      <c r="M52">
        <v>25.3551717241379</v>
      </c>
      <c r="N52">
        <v>0.55324751724137899</v>
      </c>
      <c r="O52">
        <v>25.228337689655199</v>
      </c>
      <c r="P52">
        <v>25.255934172413799</v>
      </c>
      <c r="Q52">
        <v>0.30129251724137901</v>
      </c>
      <c r="R52">
        <v>25.2436118275862</v>
      </c>
      <c r="S52">
        <v>26.949574655172398</v>
      </c>
      <c r="T52">
        <v>140.57666641379299</v>
      </c>
      <c r="U52">
        <v>140.67377655172399</v>
      </c>
      <c r="V52">
        <v>25.5007061724138</v>
      </c>
      <c r="W52">
        <v>25.458871862069</v>
      </c>
      <c r="X52">
        <v>3.9156504823070301E-2</v>
      </c>
      <c r="Y52">
        <v>1.06488632200604E-2</v>
      </c>
      <c r="Z52">
        <v>7.2218846034693696E-2</v>
      </c>
      <c r="AA52">
        <v>7.8361908598125803E-3</v>
      </c>
      <c r="AB52">
        <v>6.2092274228961897E-3</v>
      </c>
      <c r="AC52">
        <v>1.3425489279846501E-2</v>
      </c>
      <c r="AD52">
        <v>1.17224052256406</v>
      </c>
      <c r="AE52">
        <v>1.8844048057959101E-2</v>
      </c>
      <c r="AF52">
        <v>6.8154243167503399</v>
      </c>
      <c r="AG52">
        <v>52</v>
      </c>
      <c r="AH52">
        <v>179</v>
      </c>
      <c r="AI52" s="1">
        <v>42686.82234953704</v>
      </c>
    </row>
    <row r="53" spans="1:35" x14ac:dyDescent="0.25">
      <c r="A53">
        <v>149.999844827586</v>
      </c>
      <c r="B53">
        <v>300</v>
      </c>
      <c r="C53">
        <v>10</v>
      </c>
      <c r="D53">
        <v>9.3674975172413806</v>
      </c>
      <c r="E53">
        <v>0</v>
      </c>
      <c r="F53">
        <v>0.51659334482758601</v>
      </c>
      <c r="G53">
        <v>-2.50061920689655</v>
      </c>
      <c r="H53">
        <v>-1.7123249310344799</v>
      </c>
      <c r="I53">
        <v>-19.2179398275862</v>
      </c>
      <c r="J53">
        <v>25.679245413793101</v>
      </c>
      <c r="K53">
        <v>5.7980599655172398</v>
      </c>
      <c r="L53">
        <v>25.260605931034501</v>
      </c>
      <c r="M53">
        <v>25.343033413793101</v>
      </c>
      <c r="N53">
        <v>0.49542803448275902</v>
      </c>
      <c r="O53">
        <v>25.2233241724138</v>
      </c>
      <c r="P53">
        <v>25.1578119655173</v>
      </c>
      <c r="Q53">
        <v>0.299934482758621</v>
      </c>
      <c r="R53">
        <v>25.237930793103398</v>
      </c>
      <c r="S53">
        <v>25.173861655172399</v>
      </c>
      <c r="T53">
        <v>140.30318582758599</v>
      </c>
      <c r="U53">
        <v>140.391877827586</v>
      </c>
      <c r="V53">
        <v>25.4924600344828</v>
      </c>
      <c r="W53">
        <v>25.4478192413793</v>
      </c>
      <c r="X53">
        <v>4.7368047912612898E-2</v>
      </c>
      <c r="Y53">
        <v>8.9907513214848803E-3</v>
      </c>
      <c r="Z53">
        <v>0</v>
      </c>
      <c r="AA53">
        <v>6.86212621082856E-3</v>
      </c>
      <c r="AB53">
        <v>6.1012090696704203E-3</v>
      </c>
      <c r="AC53">
        <v>2.1671360583844401</v>
      </c>
      <c r="AD53">
        <v>0.58919550885088601</v>
      </c>
      <c r="AE53">
        <v>2.38463412733203</v>
      </c>
      <c r="AF53">
        <v>7.0106224571924001</v>
      </c>
      <c r="AG53">
        <v>53</v>
      </c>
      <c r="AH53">
        <v>357</v>
      </c>
      <c r="AI53" s="1">
        <v>42686.864027777781</v>
      </c>
    </row>
    <row r="54" spans="1:35" x14ac:dyDescent="0.25">
      <c r="A54">
        <v>250.00062820689701</v>
      </c>
      <c r="B54">
        <v>300</v>
      </c>
      <c r="C54">
        <v>10</v>
      </c>
      <c r="D54">
        <v>19.121797137931001</v>
      </c>
      <c r="E54">
        <v>0</v>
      </c>
      <c r="F54">
        <v>0.72420462068965497</v>
      </c>
      <c r="G54">
        <v>-2.6034081724137899</v>
      </c>
      <c r="H54">
        <v>-1.7447963448275901</v>
      </c>
      <c r="I54">
        <v>-4.4723836551724103</v>
      </c>
      <c r="J54">
        <v>25.467889034482798</v>
      </c>
      <c r="K54">
        <v>5.7879769999999997</v>
      </c>
      <c r="L54">
        <v>25.2547622413793</v>
      </c>
      <c r="M54">
        <v>25.374309827586199</v>
      </c>
      <c r="N54">
        <v>0.49639331034482798</v>
      </c>
      <c r="O54">
        <v>25.225744241379299</v>
      </c>
      <c r="P54">
        <v>25.1575136896552</v>
      </c>
      <c r="Q54">
        <v>0.29991499999999999</v>
      </c>
      <c r="R54">
        <v>25.233812482758601</v>
      </c>
      <c r="S54">
        <v>25.168962241379301</v>
      </c>
      <c r="T54">
        <v>232.81863503448301</v>
      </c>
      <c r="U54">
        <v>232.90381379310301</v>
      </c>
      <c r="V54">
        <v>25.6124196206897</v>
      </c>
      <c r="W54">
        <v>25.568850999999999</v>
      </c>
      <c r="X54">
        <v>7.3559924159815604E-2</v>
      </c>
      <c r="Y54">
        <v>7.9190420883977295E-3</v>
      </c>
      <c r="Z54">
        <v>0</v>
      </c>
      <c r="AA54">
        <v>5.5902014892405903E-3</v>
      </c>
      <c r="AB54">
        <v>6.6469332050396396E-3</v>
      </c>
      <c r="AC54">
        <v>0.12161639508335199</v>
      </c>
      <c r="AD54">
        <v>0.58703939854379406</v>
      </c>
      <c r="AE54">
        <v>0.365883646766335</v>
      </c>
      <c r="AF54">
        <v>7.7816632473979004</v>
      </c>
      <c r="AG54">
        <v>54</v>
      </c>
      <c r="AH54">
        <v>718</v>
      </c>
      <c r="AI54" s="1">
        <v>42686.947268518517</v>
      </c>
    </row>
    <row r="55" spans="1:35" x14ac:dyDescent="0.25">
      <c r="A55">
        <v>250.00222672413801</v>
      </c>
      <c r="B55">
        <v>1000</v>
      </c>
      <c r="C55">
        <v>17.018613275862101</v>
      </c>
      <c r="D55">
        <v>17.879201655172398</v>
      </c>
      <c r="E55">
        <v>1.4746632413793099</v>
      </c>
      <c r="F55">
        <v>30.145384862069001</v>
      </c>
      <c r="G55">
        <v>-1.10681062068966</v>
      </c>
      <c r="H55">
        <v>20.032943310344798</v>
      </c>
      <c r="I55">
        <v>-8.0166077931034501</v>
      </c>
      <c r="J55">
        <v>25.474740241379301</v>
      </c>
      <c r="K55">
        <v>5.7372468965517198</v>
      </c>
      <c r="L55">
        <v>25.2609749310345</v>
      </c>
      <c r="M55">
        <v>25.372481137931</v>
      </c>
      <c r="N55">
        <v>0.53377041379310397</v>
      </c>
      <c r="O55">
        <v>25.226308448275901</v>
      </c>
      <c r="P55">
        <v>25.203427379310298</v>
      </c>
      <c r="Q55">
        <v>0.30082310344827601</v>
      </c>
      <c r="R55">
        <v>25.233378413793101</v>
      </c>
      <c r="S55">
        <v>26.211402862069001</v>
      </c>
      <c r="T55">
        <v>232.835025103448</v>
      </c>
      <c r="U55">
        <v>232.92506882758599</v>
      </c>
      <c r="V55">
        <v>25.614272586206901</v>
      </c>
      <c r="W55">
        <v>25.5702418965517</v>
      </c>
      <c r="X55">
        <v>6.2108129002293899E-2</v>
      </c>
      <c r="Y55">
        <v>9.1127408330464905E-3</v>
      </c>
      <c r="Z55">
        <v>6.8535754265647994E-2</v>
      </c>
      <c r="AA55">
        <v>8.4762172256227803E-3</v>
      </c>
      <c r="AB55">
        <v>7.7095625593101699E-3</v>
      </c>
      <c r="AC55">
        <v>9.2141198742669697E-2</v>
      </c>
      <c r="AD55">
        <v>0.645331390298852</v>
      </c>
      <c r="AE55">
        <v>0.139180662714149</v>
      </c>
      <c r="AF55">
        <v>6.5973070156327704</v>
      </c>
      <c r="AG55">
        <v>55</v>
      </c>
      <c r="AH55">
        <v>178</v>
      </c>
      <c r="AI55" s="1">
        <v>42686.968101851853</v>
      </c>
    </row>
    <row r="56" spans="1:35" x14ac:dyDescent="0.25">
      <c r="A56">
        <v>250.000795068966</v>
      </c>
      <c r="B56">
        <v>500</v>
      </c>
      <c r="C56">
        <v>23.369043482758599</v>
      </c>
      <c r="D56">
        <v>17.698162827586199</v>
      </c>
      <c r="E56">
        <v>1.5980193103448299</v>
      </c>
      <c r="F56">
        <v>30.1582121034483</v>
      </c>
      <c r="G56">
        <v>-0.50782475862068999</v>
      </c>
      <c r="H56">
        <v>19.715794448275901</v>
      </c>
      <c r="I56">
        <v>-4.7955657931034503</v>
      </c>
      <c r="J56">
        <v>25.490710275862099</v>
      </c>
      <c r="K56">
        <v>5.7447466551724098</v>
      </c>
      <c r="L56">
        <v>25.254338862069002</v>
      </c>
      <c r="M56">
        <v>25.373740000000002</v>
      </c>
      <c r="N56">
        <v>0.51260275862069005</v>
      </c>
      <c r="O56">
        <v>25.222618758620701</v>
      </c>
      <c r="P56">
        <v>25.2158310344828</v>
      </c>
      <c r="Q56">
        <v>0.30074955172413798</v>
      </c>
      <c r="R56">
        <v>25.243378482758601</v>
      </c>
      <c r="S56">
        <v>26.205986172413802</v>
      </c>
      <c r="T56">
        <v>232.85033555172399</v>
      </c>
      <c r="U56">
        <v>232.93834293103501</v>
      </c>
      <c r="V56">
        <v>25.6212750344828</v>
      </c>
      <c r="W56">
        <v>25.5755589655172</v>
      </c>
      <c r="X56">
        <v>3.6254261506515097E-2</v>
      </c>
      <c r="Y56">
        <v>8.6540026187150905E-3</v>
      </c>
      <c r="Z56">
        <v>1.74373027476106E-2</v>
      </c>
      <c r="AA56">
        <v>6.3372223274824396E-3</v>
      </c>
      <c r="AB56">
        <v>7.1986749546859201E-3</v>
      </c>
      <c r="AC56">
        <v>1.30513882412819E-2</v>
      </c>
      <c r="AD56">
        <v>0.67457389091258801</v>
      </c>
      <c r="AE56">
        <v>2.53125922971753E-2</v>
      </c>
      <c r="AF56">
        <v>7.5765139749356196</v>
      </c>
      <c r="AG56">
        <v>56</v>
      </c>
      <c r="AH56">
        <v>179</v>
      </c>
      <c r="AI56" s="1">
        <v>42686.988946759258</v>
      </c>
    </row>
    <row r="57" spans="1:35" x14ac:dyDescent="0.25">
      <c r="A57">
        <v>250.00021686206901</v>
      </c>
      <c r="B57">
        <v>300</v>
      </c>
      <c r="C57">
        <v>23.472278551724099</v>
      </c>
      <c r="D57">
        <v>17.486289827586202</v>
      </c>
      <c r="E57">
        <v>1.9068617931034499</v>
      </c>
      <c r="F57">
        <v>30.168661344827601</v>
      </c>
      <c r="G57">
        <v>-0.76750148275862096</v>
      </c>
      <c r="H57">
        <v>19.365394137930998</v>
      </c>
      <c r="I57">
        <v>-5.25921575862069</v>
      </c>
      <c r="J57">
        <v>25.519800724137902</v>
      </c>
      <c r="K57">
        <v>5.7590123793103398</v>
      </c>
      <c r="L57">
        <v>25.258522448275901</v>
      </c>
      <c r="M57">
        <v>25.376062482758599</v>
      </c>
      <c r="N57">
        <v>0.49607641379310302</v>
      </c>
      <c r="O57">
        <v>25.2296833103448</v>
      </c>
      <c r="P57">
        <v>25.215065862069</v>
      </c>
      <c r="Q57">
        <v>0.30080437931034498</v>
      </c>
      <c r="R57">
        <v>25.236118655172401</v>
      </c>
      <c r="S57">
        <v>26.1818989310345</v>
      </c>
      <c r="T57">
        <v>232.81037741379299</v>
      </c>
      <c r="U57">
        <v>232.896894206897</v>
      </c>
      <c r="V57">
        <v>25.618849068965499</v>
      </c>
      <c r="W57">
        <v>25.573180379310301</v>
      </c>
      <c r="X57">
        <v>3.9712479950587298E-2</v>
      </c>
      <c r="Y57">
        <v>9.1202094762298895E-3</v>
      </c>
      <c r="Z57">
        <v>1.43996569458091E-2</v>
      </c>
      <c r="AA57">
        <v>7.1197150802299099E-3</v>
      </c>
      <c r="AB57">
        <v>6.05729393216526E-3</v>
      </c>
      <c r="AC57">
        <v>9.7229623925900194E-3</v>
      </c>
      <c r="AD57">
        <v>0.61362559730864197</v>
      </c>
      <c r="AE57">
        <v>2.0066672295331999E-2</v>
      </c>
      <c r="AF57">
        <v>7.3121781781370103</v>
      </c>
      <c r="AG57">
        <v>57</v>
      </c>
      <c r="AH57">
        <v>179</v>
      </c>
      <c r="AI57" s="1">
        <v>42687.009780092594</v>
      </c>
    </row>
    <row r="58" spans="1:35" x14ac:dyDescent="0.25">
      <c r="A58">
        <v>249.99975010344801</v>
      </c>
      <c r="B58">
        <v>150</v>
      </c>
      <c r="C58">
        <v>23.9567184827586</v>
      </c>
      <c r="D58">
        <v>17.196406586206901</v>
      </c>
      <c r="E58">
        <v>2.42209610344828</v>
      </c>
      <c r="F58">
        <v>30.169208344827599</v>
      </c>
      <c r="G58">
        <v>-0.25691168965517203</v>
      </c>
      <c r="H58">
        <v>17.705130448275899</v>
      </c>
      <c r="I58">
        <v>-4.4832438275862101</v>
      </c>
      <c r="J58">
        <v>25.527107241379301</v>
      </c>
      <c r="K58">
        <v>5.7546921034482796</v>
      </c>
      <c r="L58">
        <v>25.256520275862101</v>
      </c>
      <c r="M58">
        <v>25.376105793103498</v>
      </c>
      <c r="N58">
        <v>0.49648696551724097</v>
      </c>
      <c r="O58">
        <v>25.228104482758599</v>
      </c>
      <c r="P58">
        <v>25.228343172413801</v>
      </c>
      <c r="Q58">
        <v>0.30092462068965498</v>
      </c>
      <c r="R58">
        <v>25.236585137931002</v>
      </c>
      <c r="S58">
        <v>26.102262275862099</v>
      </c>
      <c r="T58">
        <v>232.77329548275901</v>
      </c>
      <c r="U58">
        <v>232.86207737930999</v>
      </c>
      <c r="V58">
        <v>25.6198153793103</v>
      </c>
      <c r="W58">
        <v>25.576139137931001</v>
      </c>
      <c r="X58">
        <v>3.7788457651419499E-2</v>
      </c>
      <c r="Y58">
        <v>1.06622915186182E-2</v>
      </c>
      <c r="Z58">
        <v>1.2908199576030101E-2</v>
      </c>
      <c r="AA58">
        <v>6.6290623245840999E-3</v>
      </c>
      <c r="AB58">
        <v>6.7758778295726498E-3</v>
      </c>
      <c r="AC58">
        <v>2.5396763937495199E-2</v>
      </c>
      <c r="AD58">
        <v>0.58127355627009103</v>
      </c>
      <c r="AE58">
        <v>3.2851417308872199E-2</v>
      </c>
      <c r="AF58">
        <v>6.6316731742265702</v>
      </c>
      <c r="AG58">
        <v>58</v>
      </c>
      <c r="AH58">
        <v>179</v>
      </c>
      <c r="AI58" s="1">
        <v>42687.030624999999</v>
      </c>
    </row>
    <row r="59" spans="1:35" x14ac:dyDescent="0.25">
      <c r="A59">
        <v>249.99931910344799</v>
      </c>
      <c r="B59">
        <v>100</v>
      </c>
      <c r="C59">
        <v>42.881964827586202</v>
      </c>
      <c r="D59">
        <v>16.9733366551724</v>
      </c>
      <c r="E59">
        <v>2.7774944482758599</v>
      </c>
      <c r="F59">
        <v>30.1753348965517</v>
      </c>
      <c r="G59">
        <v>0.29353765517241398</v>
      </c>
      <c r="H59">
        <v>16.853777000000001</v>
      </c>
      <c r="I59">
        <v>-6.3083510689655196</v>
      </c>
      <c r="J59">
        <v>25.5205215862069</v>
      </c>
      <c r="K59">
        <v>5.7689121724137902</v>
      </c>
      <c r="L59">
        <v>25.2627546896552</v>
      </c>
      <c r="M59">
        <v>25.378281724137899</v>
      </c>
      <c r="N59">
        <v>0.49722951724137898</v>
      </c>
      <c r="O59">
        <v>25.2219623103448</v>
      </c>
      <c r="P59">
        <v>25.2379525172414</v>
      </c>
      <c r="Q59">
        <v>0.30077627586206901</v>
      </c>
      <c r="R59">
        <v>25.235152793103399</v>
      </c>
      <c r="S59">
        <v>26.0604555517241</v>
      </c>
      <c r="T59">
        <v>232.734911655172</v>
      </c>
      <c r="U59">
        <v>232.82347789655199</v>
      </c>
      <c r="V59">
        <v>25.6188296896552</v>
      </c>
      <c r="W59">
        <v>25.575132068965502</v>
      </c>
      <c r="X59">
        <v>5.8634632339232801E-2</v>
      </c>
      <c r="Y59">
        <v>6.0208993182092902E-3</v>
      </c>
      <c r="Z59">
        <v>1.5833857167882499E-2</v>
      </c>
      <c r="AA59">
        <v>6.4102202307290404E-3</v>
      </c>
      <c r="AB59">
        <v>5.0525544411359003E-3</v>
      </c>
      <c r="AC59">
        <v>2.2043868107893098E-2</v>
      </c>
      <c r="AD59">
        <v>3.0974032421500102</v>
      </c>
      <c r="AE59">
        <v>2.94735136250577E-2</v>
      </c>
      <c r="AF59">
        <v>7.0932487515203499</v>
      </c>
      <c r="AG59">
        <v>59</v>
      </c>
      <c r="AH59">
        <v>178</v>
      </c>
      <c r="AI59" s="1">
        <v>42687.051458333335</v>
      </c>
    </row>
    <row r="60" spans="1:35" x14ac:dyDescent="0.25">
      <c r="A60">
        <v>250.000959103448</v>
      </c>
      <c r="B60">
        <v>100</v>
      </c>
      <c r="C60">
        <v>42.8460795172414</v>
      </c>
      <c r="D60">
        <v>16.982465655172401</v>
      </c>
      <c r="E60">
        <v>2.7685601034482801</v>
      </c>
      <c r="F60">
        <v>30.187736655172401</v>
      </c>
      <c r="G60">
        <v>1.78617241379311E-3</v>
      </c>
      <c r="H60">
        <v>16.771831137930999</v>
      </c>
      <c r="I60">
        <v>-7.9583264827586202</v>
      </c>
      <c r="J60">
        <v>25.519042172413801</v>
      </c>
      <c r="K60">
        <v>5.7784519655172399</v>
      </c>
      <c r="L60">
        <v>25.264583310344801</v>
      </c>
      <c r="M60">
        <v>25.375964689655198</v>
      </c>
      <c r="N60">
        <v>0.49634224137930999</v>
      </c>
      <c r="O60">
        <v>25.225744137930999</v>
      </c>
      <c r="P60">
        <v>25.232694793103398</v>
      </c>
      <c r="Q60">
        <v>0.30061044827586197</v>
      </c>
      <c r="R60">
        <v>25.239189689655198</v>
      </c>
      <c r="S60">
        <v>26.060634758620701</v>
      </c>
      <c r="T60">
        <v>232.73238237931</v>
      </c>
      <c r="U60">
        <v>232.820853413793</v>
      </c>
      <c r="V60">
        <v>25.615780000000001</v>
      </c>
      <c r="W60">
        <v>25.572958586206902</v>
      </c>
      <c r="X60">
        <v>6.6200018871777094E-2</v>
      </c>
      <c r="Y60">
        <v>8.7379538531535805E-3</v>
      </c>
      <c r="Z60">
        <v>1.31873579005747E-2</v>
      </c>
      <c r="AA60">
        <v>6.5316094749565904E-3</v>
      </c>
      <c r="AB60">
        <v>7.8683251647935198E-3</v>
      </c>
      <c r="AC60">
        <v>8.6948254423270999E-4</v>
      </c>
      <c r="AD60">
        <v>8.41973201439626</v>
      </c>
      <c r="AE60">
        <v>2.3518676094435201E-2</v>
      </c>
      <c r="AF60">
        <v>6.9710964667123401</v>
      </c>
      <c r="AG60">
        <v>60</v>
      </c>
      <c r="AH60">
        <v>179</v>
      </c>
      <c r="AI60" s="1">
        <v>42687.072291666664</v>
      </c>
    </row>
    <row r="61" spans="1:35" x14ac:dyDescent="0.25">
      <c r="A61">
        <v>250.00062296551701</v>
      </c>
      <c r="B61">
        <v>150</v>
      </c>
      <c r="C61">
        <v>23.9099670689655</v>
      </c>
      <c r="D61">
        <v>17.196186379310301</v>
      </c>
      <c r="E61">
        <v>2.4250030689655202</v>
      </c>
      <c r="F61">
        <v>30.1942733448276</v>
      </c>
      <c r="G61">
        <v>-0.37638899999999997</v>
      </c>
      <c r="H61">
        <v>17.684614413793099</v>
      </c>
      <c r="I61">
        <v>-3.5197769655172402</v>
      </c>
      <c r="J61">
        <v>25.502416689655199</v>
      </c>
      <c r="K61">
        <v>5.7688931034482804</v>
      </c>
      <c r="L61">
        <v>25.257117068965499</v>
      </c>
      <c r="M61">
        <v>25.379269344827598</v>
      </c>
      <c r="N61">
        <v>0.496325448275862</v>
      </c>
      <c r="O61">
        <v>25.224941068965499</v>
      </c>
      <c r="P61">
        <v>25.2217398965517</v>
      </c>
      <c r="Q61">
        <v>0.30065165517241399</v>
      </c>
      <c r="R61">
        <v>25.234045827586201</v>
      </c>
      <c r="S61">
        <v>26.0994509655172</v>
      </c>
      <c r="T61">
        <v>232.77048358620701</v>
      </c>
      <c r="U61">
        <v>232.86227675862099</v>
      </c>
      <c r="V61">
        <v>25.616603344827599</v>
      </c>
      <c r="W61">
        <v>25.5724726896552</v>
      </c>
      <c r="X61">
        <v>4.0289171383964602E-2</v>
      </c>
      <c r="Y61">
        <v>8.0101649191669493E-3</v>
      </c>
      <c r="Z61">
        <v>1.50800750692635E-2</v>
      </c>
      <c r="AA61">
        <v>6.9428451151147897E-3</v>
      </c>
      <c r="AB61">
        <v>7.2450924006959502E-3</v>
      </c>
      <c r="AC61">
        <v>2.15142935521449E-2</v>
      </c>
      <c r="AD61">
        <v>0.64386256395643404</v>
      </c>
      <c r="AE61">
        <v>3.1655384874046899E-2</v>
      </c>
      <c r="AF61">
        <v>6.8029335069535497</v>
      </c>
      <c r="AG61">
        <v>61</v>
      </c>
      <c r="AH61">
        <v>179</v>
      </c>
      <c r="AI61" s="1">
        <v>42687.093136574076</v>
      </c>
    </row>
    <row r="62" spans="1:35" x14ac:dyDescent="0.25">
      <c r="A62">
        <v>250.000166275862</v>
      </c>
      <c r="B62">
        <v>300</v>
      </c>
      <c r="C62">
        <v>23.382077620689699</v>
      </c>
      <c r="D62">
        <v>17.495101793103501</v>
      </c>
      <c r="E62">
        <v>1.91475420689655</v>
      </c>
      <c r="F62">
        <v>30.221638103448299</v>
      </c>
      <c r="G62">
        <v>-0.43360675862068998</v>
      </c>
      <c r="H62">
        <v>19.2720729655172</v>
      </c>
      <c r="I62">
        <v>-6.0896481034482797</v>
      </c>
      <c r="J62">
        <v>25.4827725517241</v>
      </c>
      <c r="K62">
        <v>5.7782445862068998</v>
      </c>
      <c r="L62">
        <v>25.259602206896599</v>
      </c>
      <c r="M62">
        <v>25.375025999999998</v>
      </c>
      <c r="N62">
        <v>0.49657010344827601</v>
      </c>
      <c r="O62">
        <v>25.2212623793103</v>
      </c>
      <c r="P62">
        <v>25.2153642758621</v>
      </c>
      <c r="Q62">
        <v>0.30068596551724103</v>
      </c>
      <c r="R62">
        <v>25.239189724137901</v>
      </c>
      <c r="S62">
        <v>26.1809545172414</v>
      </c>
      <c r="T62">
        <v>232.81385175862101</v>
      </c>
      <c r="U62">
        <v>232.90459000000001</v>
      </c>
      <c r="V62">
        <v>25.621305206896601</v>
      </c>
      <c r="W62">
        <v>25.575668448275898</v>
      </c>
      <c r="X62">
        <v>3.6561193472878901E-2</v>
      </c>
      <c r="Y62">
        <v>1.0609631146487801E-2</v>
      </c>
      <c r="Z62">
        <v>1.5702828266928402E-2</v>
      </c>
      <c r="AA62">
        <v>6.40322745150383E-3</v>
      </c>
      <c r="AB62">
        <v>6.7875499351813503E-3</v>
      </c>
      <c r="AC62">
        <v>1.0128901363732901E-2</v>
      </c>
      <c r="AD62">
        <v>0.59667659875527901</v>
      </c>
      <c r="AE62">
        <v>2.94574947096445E-2</v>
      </c>
      <c r="AF62">
        <v>6.9534287464373197</v>
      </c>
      <c r="AG62">
        <v>62</v>
      </c>
      <c r="AH62">
        <v>179</v>
      </c>
      <c r="AI62" s="1">
        <v>42687.113969907405</v>
      </c>
    </row>
    <row r="63" spans="1:35" x14ac:dyDescent="0.25">
      <c r="A63">
        <v>250.000297862069</v>
      </c>
      <c r="B63">
        <v>500</v>
      </c>
      <c r="C63">
        <v>23.247270137931</v>
      </c>
      <c r="D63">
        <v>17.713732827586199</v>
      </c>
      <c r="E63">
        <v>1.5983111724137899</v>
      </c>
      <c r="F63">
        <v>30.2305915517241</v>
      </c>
      <c r="G63">
        <v>-0.79413124137931002</v>
      </c>
      <c r="H63">
        <v>19.6128932413793</v>
      </c>
      <c r="I63">
        <v>-6.7962264827586196</v>
      </c>
      <c r="J63">
        <v>25.472864206896599</v>
      </c>
      <c r="K63">
        <v>5.79131031034483</v>
      </c>
      <c r="L63">
        <v>25.255456758620699</v>
      </c>
      <c r="M63">
        <v>25.3703595172414</v>
      </c>
      <c r="N63">
        <v>0.50945017241379298</v>
      </c>
      <c r="O63">
        <v>25.220198862069001</v>
      </c>
      <c r="P63">
        <v>25.205261379310301</v>
      </c>
      <c r="Q63">
        <v>0.30093131034482801</v>
      </c>
      <c r="R63">
        <v>25.234409448275901</v>
      </c>
      <c r="S63">
        <v>26.191413206896598</v>
      </c>
      <c r="T63">
        <v>232.850487068966</v>
      </c>
      <c r="U63">
        <v>232.941153758621</v>
      </c>
      <c r="V63">
        <v>25.615474034482801</v>
      </c>
      <c r="W63">
        <v>25.572495931034499</v>
      </c>
      <c r="X63">
        <v>4.4521291084105699E-2</v>
      </c>
      <c r="Y63">
        <v>8.5120325582715307E-3</v>
      </c>
      <c r="Z63">
        <v>1.64886328818971E-2</v>
      </c>
      <c r="AA63">
        <v>5.8669825788595304E-3</v>
      </c>
      <c r="AB63">
        <v>6.9197554529787601E-3</v>
      </c>
      <c r="AC63">
        <v>5.59593156168666E-3</v>
      </c>
      <c r="AD63">
        <v>0.62534425108715697</v>
      </c>
      <c r="AE63">
        <v>2.16137592546411E-2</v>
      </c>
      <c r="AF63">
        <v>6.9742763785003401</v>
      </c>
      <c r="AG63">
        <v>63</v>
      </c>
      <c r="AH63">
        <v>179</v>
      </c>
      <c r="AI63" s="1">
        <v>42687.134814814817</v>
      </c>
    </row>
    <row r="64" spans="1:35" x14ac:dyDescent="0.25">
      <c r="A64">
        <v>249.99999831034501</v>
      </c>
      <c r="B64">
        <v>1000</v>
      </c>
      <c r="C64">
        <v>16.9016547931035</v>
      </c>
      <c r="D64">
        <v>17.8662078965517</v>
      </c>
      <c r="E64">
        <v>1.4692585517241401</v>
      </c>
      <c r="F64">
        <v>30.242414793103499</v>
      </c>
      <c r="G64">
        <v>-0.95559562068965498</v>
      </c>
      <c r="H64">
        <v>19.7879079310345</v>
      </c>
      <c r="I64">
        <v>-7.1217897586206904</v>
      </c>
      <c r="J64">
        <v>25.4647914482759</v>
      </c>
      <c r="K64">
        <v>5.7595850689655199</v>
      </c>
      <c r="L64">
        <v>25.253682551724101</v>
      </c>
      <c r="M64">
        <v>25.3668270344828</v>
      </c>
      <c r="N64">
        <v>0.52508020689655199</v>
      </c>
      <c r="O64">
        <v>25.223747275862099</v>
      </c>
      <c r="P64">
        <v>25.204859724137901</v>
      </c>
      <c r="Q64">
        <v>0.30062893103448302</v>
      </c>
      <c r="R64">
        <v>25.235668103448301</v>
      </c>
      <c r="S64">
        <v>26.2017961724138</v>
      </c>
      <c r="T64">
        <v>232.88665034482801</v>
      </c>
      <c r="U64">
        <v>232.977825827586</v>
      </c>
      <c r="V64">
        <v>25.615525241379299</v>
      </c>
      <c r="W64">
        <v>25.5704780689655</v>
      </c>
      <c r="X64">
        <v>5.2453110937642003E-2</v>
      </c>
      <c r="Y64">
        <v>9.0261238491268908E-3</v>
      </c>
      <c r="Z64">
        <v>8.0549464461072598E-2</v>
      </c>
      <c r="AA64">
        <v>7.2000116705406699E-3</v>
      </c>
      <c r="AB64">
        <v>6.5058828285252199E-3</v>
      </c>
      <c r="AC64">
        <v>1.19923490433701E-2</v>
      </c>
      <c r="AD64">
        <v>0.59885137313228898</v>
      </c>
      <c r="AE64">
        <v>2.5189849986797401E-2</v>
      </c>
      <c r="AF64">
        <v>7.0628103672395302</v>
      </c>
      <c r="AG64">
        <v>64</v>
      </c>
      <c r="AH64">
        <v>179</v>
      </c>
      <c r="AI64" s="1">
        <v>42687.155648148146</v>
      </c>
    </row>
    <row r="65" spans="1:35" x14ac:dyDescent="0.25">
      <c r="A65">
        <v>250.00053024137901</v>
      </c>
      <c r="B65">
        <v>1000</v>
      </c>
      <c r="C65">
        <v>19.693061379310301</v>
      </c>
      <c r="D65">
        <v>17.6843443793103</v>
      </c>
      <c r="E65">
        <v>1.6334415517241401</v>
      </c>
      <c r="F65">
        <v>35.281708000000002</v>
      </c>
      <c r="G65">
        <v>-0.678129172413793</v>
      </c>
      <c r="H65">
        <v>23.423881103448299</v>
      </c>
      <c r="I65">
        <v>-7.3226651724137897</v>
      </c>
      <c r="J65">
        <v>25.434213689655198</v>
      </c>
      <c r="K65">
        <v>5.7875852068965496</v>
      </c>
      <c r="L65">
        <v>25.257236448275901</v>
      </c>
      <c r="M65">
        <v>25.370028586206899</v>
      </c>
      <c r="N65">
        <v>0.52984841379310299</v>
      </c>
      <c r="O65">
        <v>25.225212448275901</v>
      </c>
      <c r="P65">
        <v>25.213953620689701</v>
      </c>
      <c r="Q65">
        <v>0.29962386206896602</v>
      </c>
      <c r="R65">
        <v>25.234403965517199</v>
      </c>
      <c r="S65">
        <v>26.378705379310301</v>
      </c>
      <c r="T65">
        <v>232.895544586207</v>
      </c>
      <c r="U65">
        <v>232.98463075862099</v>
      </c>
      <c r="V65">
        <v>25.6215489310345</v>
      </c>
      <c r="W65">
        <v>25.578271448275899</v>
      </c>
      <c r="X65">
        <v>6.09072894415097E-2</v>
      </c>
      <c r="Y65">
        <v>1.04107444437506E-2</v>
      </c>
      <c r="Z65">
        <v>2.7661569140798599E-2</v>
      </c>
      <c r="AA65">
        <v>7.4182518396823001E-3</v>
      </c>
      <c r="AB65">
        <v>5.7313585032233699E-3</v>
      </c>
      <c r="AC65">
        <v>1.35995190908731E-2</v>
      </c>
      <c r="AD65">
        <v>0.633248655521642</v>
      </c>
      <c r="AE65">
        <v>2.6155113833719001E-2</v>
      </c>
      <c r="AF65">
        <v>6.1936199949894704</v>
      </c>
      <c r="AG65">
        <v>65</v>
      </c>
      <c r="AH65">
        <v>179</v>
      </c>
      <c r="AI65" s="1">
        <v>42687.176493055558</v>
      </c>
    </row>
    <row r="66" spans="1:35" x14ac:dyDescent="0.25">
      <c r="A66">
        <v>249.999269206897</v>
      </c>
      <c r="B66">
        <v>500</v>
      </c>
      <c r="C66">
        <v>27.515327310344802</v>
      </c>
      <c r="D66">
        <v>17.491793724137899</v>
      </c>
      <c r="E66">
        <v>1.8747753793103401</v>
      </c>
      <c r="F66">
        <v>35.188662862069002</v>
      </c>
      <c r="G66">
        <v>-0.481476655172414</v>
      </c>
      <c r="H66">
        <v>23.587242413793099</v>
      </c>
      <c r="I66">
        <v>-6.8736777931034503</v>
      </c>
      <c r="J66">
        <v>25.4204965172414</v>
      </c>
      <c r="K66">
        <v>5.7800433448275896</v>
      </c>
      <c r="L66">
        <v>25.255793172413799</v>
      </c>
      <c r="M66">
        <v>25.3704681034483</v>
      </c>
      <c r="N66">
        <v>0.51302865517241403</v>
      </c>
      <c r="O66">
        <v>25.2210019310345</v>
      </c>
      <c r="P66">
        <v>25.215320931034501</v>
      </c>
      <c r="Q66">
        <v>0.30040724137931002</v>
      </c>
      <c r="R66">
        <v>25.232325793103399</v>
      </c>
      <c r="S66">
        <v>26.381212999999999</v>
      </c>
      <c r="T66">
        <v>232.856406413793</v>
      </c>
      <c r="U66">
        <v>232.94608755172399</v>
      </c>
      <c r="V66">
        <v>25.615038310344801</v>
      </c>
      <c r="W66">
        <v>25.5721967241379</v>
      </c>
      <c r="X66">
        <v>4.5880478324816502E-2</v>
      </c>
      <c r="Y66">
        <v>1.060066155077E-2</v>
      </c>
      <c r="Z66">
        <v>1.6723615294431102E-2</v>
      </c>
      <c r="AA66">
        <v>7.28163035994566E-3</v>
      </c>
      <c r="AB66">
        <v>7.4801966106070603E-3</v>
      </c>
      <c r="AC66">
        <v>1.4339747128854399E-2</v>
      </c>
      <c r="AD66">
        <v>0.68261691253289902</v>
      </c>
      <c r="AE66">
        <v>2.65962499915261E-2</v>
      </c>
      <c r="AF66">
        <v>6.9958424409352</v>
      </c>
      <c r="AG66">
        <v>66</v>
      </c>
      <c r="AH66">
        <v>179</v>
      </c>
      <c r="AI66" s="1">
        <v>42687.197326388887</v>
      </c>
    </row>
    <row r="67" spans="1:35" x14ac:dyDescent="0.25">
      <c r="A67">
        <v>249.99979431034501</v>
      </c>
      <c r="B67">
        <v>300</v>
      </c>
      <c r="C67">
        <v>12.067474448275901</v>
      </c>
      <c r="D67">
        <v>17.296759413793101</v>
      </c>
      <c r="E67">
        <v>2.33584272413793</v>
      </c>
      <c r="F67">
        <v>34.908942379310297</v>
      </c>
      <c r="G67">
        <v>-0.23502375862069</v>
      </c>
      <c r="H67">
        <v>21.966970034482799</v>
      </c>
      <c r="I67">
        <v>-8.0646456551724093</v>
      </c>
      <c r="J67">
        <v>25.3893929310345</v>
      </c>
      <c r="K67">
        <v>5.7735427586206898</v>
      </c>
      <c r="L67">
        <v>25.258647137931</v>
      </c>
      <c r="M67">
        <v>25.369697620689699</v>
      </c>
      <c r="N67">
        <v>0.49512017241379302</v>
      </c>
      <c r="O67">
        <v>25.218896620689598</v>
      </c>
      <c r="P67">
        <v>25.219667137931001</v>
      </c>
      <c r="Q67">
        <v>0.30026348275862103</v>
      </c>
      <c r="R67">
        <v>25.233432758620701</v>
      </c>
      <c r="S67">
        <v>26.305284241379301</v>
      </c>
      <c r="T67">
        <v>232.83545872413799</v>
      </c>
      <c r="U67">
        <v>232.92651313793101</v>
      </c>
      <c r="V67">
        <v>25.619074448275899</v>
      </c>
      <c r="W67">
        <v>25.574639931034501</v>
      </c>
      <c r="X67">
        <v>5.1283209621616303E-2</v>
      </c>
      <c r="Y67">
        <v>9.8070535516809592E-3</v>
      </c>
      <c r="Z67">
        <v>2.1557359953070201E-2</v>
      </c>
      <c r="AA67">
        <v>7.8723938337158308E-3</v>
      </c>
      <c r="AB67">
        <v>6.1949058598903999E-3</v>
      </c>
      <c r="AC67">
        <v>4.08184383328421E-2</v>
      </c>
      <c r="AD67">
        <v>0.59268951917544899</v>
      </c>
      <c r="AE67">
        <v>2.1215254548217599E-2</v>
      </c>
      <c r="AF67">
        <v>6.3610879537043203</v>
      </c>
      <c r="AG67">
        <v>67</v>
      </c>
      <c r="AH67">
        <v>177</v>
      </c>
      <c r="AI67" s="1">
        <v>42687.218159722222</v>
      </c>
    </row>
    <row r="68" spans="1:35" x14ac:dyDescent="0.25">
      <c r="A68">
        <v>249.999656965517</v>
      </c>
      <c r="B68">
        <v>150</v>
      </c>
      <c r="C68">
        <v>29.200756896551699</v>
      </c>
      <c r="D68">
        <v>16.864942448275901</v>
      </c>
      <c r="E68">
        <v>2.87982768965517</v>
      </c>
      <c r="F68">
        <v>34.6692335862069</v>
      </c>
      <c r="G68">
        <v>-4.8848655172413803E-2</v>
      </c>
      <c r="H68">
        <v>21.125527999999999</v>
      </c>
      <c r="I68">
        <v>-7.6837793793103399</v>
      </c>
      <c r="J68">
        <v>25.398755103448298</v>
      </c>
      <c r="K68">
        <v>5.7387967931034503</v>
      </c>
      <c r="L68">
        <v>25.259406827586201</v>
      </c>
      <c r="M68">
        <v>25.371819137930999</v>
      </c>
      <c r="N68">
        <v>0.49499986206896601</v>
      </c>
      <c r="O68">
        <v>25.2183920689655</v>
      </c>
      <c r="P68">
        <v>25.225396793103499</v>
      </c>
      <c r="Q68">
        <v>0.30041720689655199</v>
      </c>
      <c r="R68">
        <v>25.229672482758598</v>
      </c>
      <c r="S68">
        <v>26.2628454827586</v>
      </c>
      <c r="T68">
        <v>232.764777275862</v>
      </c>
      <c r="U68">
        <v>232.85717510344799</v>
      </c>
      <c r="V68">
        <v>25.615602413793098</v>
      </c>
      <c r="W68">
        <v>25.5704750689655</v>
      </c>
      <c r="X68">
        <v>4.1633993575116997E-2</v>
      </c>
      <c r="Y68">
        <v>7.6354549443001397E-3</v>
      </c>
      <c r="Z68">
        <v>1.4910288512169301E-2</v>
      </c>
      <c r="AA68">
        <v>7.9272683597388892E-3</v>
      </c>
      <c r="AB68">
        <v>7.2647059224572597E-3</v>
      </c>
      <c r="AC68">
        <v>3.13502139055441E-2</v>
      </c>
      <c r="AD68">
        <v>15.120527901894199</v>
      </c>
      <c r="AE68">
        <v>3.5388555481623903E-2</v>
      </c>
      <c r="AF68">
        <v>6.6114372569736801</v>
      </c>
      <c r="AG68">
        <v>68</v>
      </c>
      <c r="AH68">
        <v>179</v>
      </c>
      <c r="AI68" s="1">
        <v>42687.239004629628</v>
      </c>
    </row>
    <row r="69" spans="1:35" x14ac:dyDescent="0.25">
      <c r="A69">
        <v>249.99986220689701</v>
      </c>
      <c r="B69">
        <v>100</v>
      </c>
      <c r="C69">
        <v>52.141865172413802</v>
      </c>
      <c r="D69">
        <v>16.589928689655199</v>
      </c>
      <c r="E69">
        <v>3.26372755172414</v>
      </c>
      <c r="F69">
        <v>34.6714421034483</v>
      </c>
      <c r="G69">
        <v>0.42345493103448301</v>
      </c>
      <c r="H69">
        <v>19.9022499655172</v>
      </c>
      <c r="I69">
        <v>-6.1647895172413802</v>
      </c>
      <c r="J69">
        <v>25.369747586206898</v>
      </c>
      <c r="K69">
        <v>5.7699482758620704</v>
      </c>
      <c r="L69">
        <v>25.2547838965517</v>
      </c>
      <c r="M69">
        <v>25.371564137930999</v>
      </c>
      <c r="N69">
        <v>0.495089103448276</v>
      </c>
      <c r="O69">
        <v>25.220811999999999</v>
      </c>
      <c r="P69">
        <v>25.2400904482759</v>
      </c>
      <c r="Q69">
        <v>0.30023751724137898</v>
      </c>
      <c r="R69">
        <v>25.238782758620701</v>
      </c>
      <c r="S69">
        <v>26.2137584482759</v>
      </c>
      <c r="T69">
        <v>232.71935241379299</v>
      </c>
      <c r="U69">
        <v>232.813105586207</v>
      </c>
      <c r="V69">
        <v>25.620042896551698</v>
      </c>
      <c r="W69">
        <v>25.576473</v>
      </c>
      <c r="X69">
        <v>4.1122888061625999E-2</v>
      </c>
      <c r="Y69">
        <v>1.1061685862198901E-2</v>
      </c>
      <c r="Z69">
        <v>1.3385087384084201E-2</v>
      </c>
      <c r="AA69">
        <v>6.0555091158053199E-3</v>
      </c>
      <c r="AB69">
        <v>6.9591584211871303E-3</v>
      </c>
      <c r="AC69">
        <v>2.15071720218733E-2</v>
      </c>
      <c r="AD69">
        <v>1.4540454533670499</v>
      </c>
      <c r="AE69">
        <v>2.4937275578804801E-2</v>
      </c>
      <c r="AF69">
        <v>6.4336846097338203</v>
      </c>
      <c r="AG69">
        <v>69</v>
      </c>
      <c r="AH69">
        <v>179</v>
      </c>
      <c r="AI69" s="1">
        <v>42687.259837962964</v>
      </c>
    </row>
    <row r="70" spans="1:35" x14ac:dyDescent="0.25">
      <c r="A70">
        <v>249.99974531034499</v>
      </c>
      <c r="B70">
        <v>100</v>
      </c>
      <c r="C70">
        <v>52.130146413793099</v>
      </c>
      <c r="D70">
        <v>16.585103965517199</v>
      </c>
      <c r="E70">
        <v>3.27629189655172</v>
      </c>
      <c r="F70">
        <v>34.6946925172414</v>
      </c>
      <c r="G70">
        <v>0.59695389655172404</v>
      </c>
      <c r="H70">
        <v>20.079571241379298</v>
      </c>
      <c r="I70">
        <v>-6.3804825862068899</v>
      </c>
      <c r="J70">
        <v>25.359862586206901</v>
      </c>
      <c r="K70">
        <v>5.7448042413793097</v>
      </c>
      <c r="L70">
        <v>25.259211586206899</v>
      </c>
      <c r="M70">
        <v>25.374510517241401</v>
      </c>
      <c r="N70">
        <v>0.495446206896552</v>
      </c>
      <c r="O70">
        <v>25.215055034482798</v>
      </c>
      <c r="P70">
        <v>25.239916655172401</v>
      </c>
      <c r="Q70">
        <v>0.29991606896551698</v>
      </c>
      <c r="R70">
        <v>25.2290376896552</v>
      </c>
      <c r="S70">
        <v>26.211972724137901</v>
      </c>
      <c r="T70">
        <v>232.71002455172399</v>
      </c>
      <c r="U70">
        <v>232.802936448276</v>
      </c>
      <c r="V70">
        <v>25.6141907931035</v>
      </c>
      <c r="W70">
        <v>25.568922034482799</v>
      </c>
      <c r="X70">
        <v>3.7634770445592602E-2</v>
      </c>
      <c r="Y70">
        <v>6.5631180150561904E-3</v>
      </c>
      <c r="Z70">
        <v>9.64641267033765E-3</v>
      </c>
      <c r="AA70">
        <v>7.5592119936937702E-3</v>
      </c>
      <c r="AB70">
        <v>6.4496540965847896E-3</v>
      </c>
      <c r="AC70">
        <v>1.09019556938295E-3</v>
      </c>
      <c r="AD70">
        <v>1.3035426900310201</v>
      </c>
      <c r="AE70">
        <v>2.0127656743862101E-2</v>
      </c>
      <c r="AF70">
        <v>6.3660025386713999</v>
      </c>
      <c r="AG70">
        <v>70</v>
      </c>
      <c r="AH70">
        <v>179</v>
      </c>
      <c r="AI70" s="1">
        <v>42687.280682870369</v>
      </c>
    </row>
    <row r="71" spans="1:35" x14ac:dyDescent="0.25">
      <c r="A71">
        <v>249.999782655172</v>
      </c>
      <c r="B71">
        <v>150</v>
      </c>
      <c r="C71">
        <v>29.109162137931001</v>
      </c>
      <c r="D71">
        <v>16.8232461724138</v>
      </c>
      <c r="E71">
        <v>2.8802240000000001</v>
      </c>
      <c r="F71">
        <v>34.720621482758602</v>
      </c>
      <c r="G71">
        <v>-5.8776965517241403E-2</v>
      </c>
      <c r="H71">
        <v>21.0273365862069</v>
      </c>
      <c r="I71">
        <v>-7.4795927931034498</v>
      </c>
      <c r="J71">
        <v>25.326392034482801</v>
      </c>
      <c r="K71">
        <v>5.7640475172413801</v>
      </c>
      <c r="L71">
        <v>25.2546537931035</v>
      </c>
      <c r="M71">
        <v>25.3662952758621</v>
      </c>
      <c r="N71">
        <v>0.49417013793103498</v>
      </c>
      <c r="O71">
        <v>25.220356172413801</v>
      </c>
      <c r="P71">
        <v>25.2255705517241</v>
      </c>
      <c r="Q71">
        <v>0.30034172413793098</v>
      </c>
      <c r="R71">
        <v>25.233557517241401</v>
      </c>
      <c r="S71">
        <v>26.259892862069002</v>
      </c>
      <c r="T71">
        <v>232.76196282758599</v>
      </c>
      <c r="U71">
        <v>232.85455793103401</v>
      </c>
      <c r="V71">
        <v>25.6144627586207</v>
      </c>
      <c r="W71">
        <v>25.5714127241379</v>
      </c>
      <c r="X71">
        <v>4.0657530077201E-2</v>
      </c>
      <c r="Y71">
        <v>8.8011057367366908E-3</v>
      </c>
      <c r="Z71">
        <v>1.5614072918812E-2</v>
      </c>
      <c r="AA71">
        <v>6.2210293187653799E-3</v>
      </c>
      <c r="AB71">
        <v>5.6038678658640604E-3</v>
      </c>
      <c r="AC71">
        <v>2.1232427317340499E-2</v>
      </c>
      <c r="AD71">
        <v>0.59049902064034299</v>
      </c>
      <c r="AE71">
        <v>2.7349760485984101E-2</v>
      </c>
      <c r="AF71">
        <v>7.17771018570593</v>
      </c>
      <c r="AG71">
        <v>71</v>
      </c>
      <c r="AH71">
        <v>179</v>
      </c>
      <c r="AI71" s="1">
        <v>42687.301516203705</v>
      </c>
    </row>
    <row r="72" spans="1:35" x14ac:dyDescent="0.25">
      <c r="A72">
        <v>249.99972903448301</v>
      </c>
      <c r="B72">
        <v>300</v>
      </c>
      <c r="C72">
        <v>12.198969551724099</v>
      </c>
      <c r="D72">
        <v>17.2545058275862</v>
      </c>
      <c r="E72">
        <v>2.3383248275862099</v>
      </c>
      <c r="F72">
        <v>34.743535241379298</v>
      </c>
      <c r="G72">
        <v>-0.420846103448276</v>
      </c>
      <c r="H72">
        <v>21.7712434482759</v>
      </c>
      <c r="I72">
        <v>-8.0303156551724104</v>
      </c>
      <c r="J72">
        <v>25.317521448275901</v>
      </c>
      <c r="K72">
        <v>5.7107777241379303</v>
      </c>
      <c r="L72">
        <v>25.2540894137931</v>
      </c>
      <c r="M72">
        <v>25.364955034482801</v>
      </c>
      <c r="N72">
        <v>0.49457710344827599</v>
      </c>
      <c r="O72">
        <v>25.219091965517201</v>
      </c>
      <c r="P72">
        <v>25.214463655172398</v>
      </c>
      <c r="Q72">
        <v>0.30010137931034497</v>
      </c>
      <c r="R72">
        <v>25.2303129655172</v>
      </c>
      <c r="S72">
        <v>26.2936148275862</v>
      </c>
      <c r="T72">
        <v>232.83307148275901</v>
      </c>
      <c r="U72">
        <v>232.926217482759</v>
      </c>
      <c r="V72">
        <v>25.614706551724101</v>
      </c>
      <c r="W72">
        <v>25.570585999999999</v>
      </c>
      <c r="X72">
        <v>6.0882978316294203E-2</v>
      </c>
      <c r="Y72">
        <v>7.5576627333731102E-3</v>
      </c>
      <c r="Z72">
        <v>1.8908096285163999E-2</v>
      </c>
      <c r="AA72">
        <v>6.6639749820431504E-3</v>
      </c>
      <c r="AB72">
        <v>5.5113432583921203E-3</v>
      </c>
      <c r="AC72">
        <v>3.3255760043985297E-2</v>
      </c>
      <c r="AD72">
        <v>0.62834486339490803</v>
      </c>
      <c r="AE72">
        <v>3.6254000464230302E-2</v>
      </c>
      <c r="AF72">
        <v>6.2431874801030203</v>
      </c>
      <c r="AG72">
        <v>72</v>
      </c>
      <c r="AH72">
        <v>178</v>
      </c>
      <c r="AI72" s="1">
        <v>42687.32236111111</v>
      </c>
    </row>
    <row r="73" spans="1:35" x14ac:dyDescent="0.25">
      <c r="A73">
        <v>250.00029506896601</v>
      </c>
      <c r="B73">
        <v>500</v>
      </c>
      <c r="C73">
        <v>28.227507655172399</v>
      </c>
      <c r="D73">
        <v>17.448494448275898</v>
      </c>
      <c r="E73">
        <v>1.88697724137931</v>
      </c>
      <c r="F73">
        <v>34.7389557931035</v>
      </c>
      <c r="G73">
        <v>-0.71055062068965502</v>
      </c>
      <c r="H73">
        <v>23.433213137930998</v>
      </c>
      <c r="I73">
        <v>-7.2864833103448303</v>
      </c>
      <c r="J73">
        <v>25.289688655172402</v>
      </c>
      <c r="K73">
        <v>5.7719833793103499</v>
      </c>
      <c r="L73">
        <v>25.252559275862101</v>
      </c>
      <c r="M73">
        <v>25.366105448275899</v>
      </c>
      <c r="N73">
        <v>0.513002551724138</v>
      </c>
      <c r="O73">
        <v>25.217610689655199</v>
      </c>
      <c r="P73">
        <v>25.204447379310299</v>
      </c>
      <c r="Q73">
        <v>0.30017724137931001</v>
      </c>
      <c r="R73">
        <v>25.227187379310301</v>
      </c>
      <c r="S73">
        <v>26.370384620689698</v>
      </c>
      <c r="T73">
        <v>232.86058144827601</v>
      </c>
      <c r="U73">
        <v>232.95304234482799</v>
      </c>
      <c r="V73">
        <v>25.6179479310345</v>
      </c>
      <c r="W73">
        <v>25.5759210344828</v>
      </c>
      <c r="X73">
        <v>4.3754328153983398E-2</v>
      </c>
      <c r="Y73">
        <v>1.0058327884295001E-2</v>
      </c>
      <c r="Z73">
        <v>1.52230491508588E-2</v>
      </c>
      <c r="AA73">
        <v>6.6545849475116202E-3</v>
      </c>
      <c r="AB73">
        <v>8.3990173940140297E-3</v>
      </c>
      <c r="AC73">
        <v>3.4175929369138602E-2</v>
      </c>
      <c r="AD73">
        <v>0.61539666707037199</v>
      </c>
      <c r="AE73">
        <v>2.0203353647112399E-2</v>
      </c>
      <c r="AF73">
        <v>6.4064224503846097</v>
      </c>
      <c r="AG73">
        <v>73</v>
      </c>
      <c r="AH73">
        <v>179</v>
      </c>
      <c r="AI73" s="1">
        <v>42687.343194444446</v>
      </c>
    </row>
    <row r="74" spans="1:35" x14ac:dyDescent="0.25">
      <c r="A74">
        <v>249.99993110344801</v>
      </c>
      <c r="B74">
        <v>1000</v>
      </c>
      <c r="C74">
        <v>20.301489482758601</v>
      </c>
      <c r="D74">
        <v>17.6565383103448</v>
      </c>
      <c r="E74">
        <v>1.6182088620689701</v>
      </c>
      <c r="F74">
        <v>34.7700782068965</v>
      </c>
      <c r="G74">
        <v>-0.58692417241379302</v>
      </c>
      <c r="H74">
        <v>23.370062137931001</v>
      </c>
      <c r="I74">
        <v>-4.2655929310344796</v>
      </c>
      <c r="J74">
        <v>25.303131620689701</v>
      </c>
      <c r="K74">
        <v>5.7464335862068996</v>
      </c>
      <c r="L74">
        <v>25.250014448275898</v>
      </c>
      <c r="M74">
        <v>25.370951000000002</v>
      </c>
      <c r="N74">
        <v>0.53710724137930999</v>
      </c>
      <c r="O74">
        <v>25.2141435172414</v>
      </c>
      <c r="P74">
        <v>25.206064379310298</v>
      </c>
      <c r="Q74">
        <v>0.29978137931034499</v>
      </c>
      <c r="R74">
        <v>25.230367103448302</v>
      </c>
      <c r="S74">
        <v>26.3713995517241</v>
      </c>
      <c r="T74">
        <v>232.895458344828</v>
      </c>
      <c r="U74">
        <v>232.988753793103</v>
      </c>
      <c r="V74">
        <v>25.611091137930998</v>
      </c>
      <c r="W74">
        <v>25.5696084827586</v>
      </c>
      <c r="X74">
        <v>5.1951905830254698E-2</v>
      </c>
      <c r="Y74">
        <v>1.02498688193023E-2</v>
      </c>
      <c r="Z74">
        <v>0.17350864107716699</v>
      </c>
      <c r="AA74">
        <v>7.0503101810835897E-3</v>
      </c>
      <c r="AB74">
        <v>5.8331740126936404E-3</v>
      </c>
      <c r="AC74">
        <v>1.2291031455844301E-2</v>
      </c>
      <c r="AD74">
        <v>0.64078086284865698</v>
      </c>
      <c r="AE74">
        <v>2.29965723164357E-2</v>
      </c>
      <c r="AF74">
        <v>6.5801615400157001</v>
      </c>
      <c r="AG74">
        <v>74</v>
      </c>
      <c r="AH74">
        <v>179</v>
      </c>
      <c r="AI74" s="1">
        <v>42687.364039351851</v>
      </c>
    </row>
    <row r="75" spans="1:35" x14ac:dyDescent="0.25">
      <c r="A75">
        <v>250.000702448276</v>
      </c>
      <c r="B75">
        <v>1000</v>
      </c>
      <c r="C75">
        <v>23.108807931034502</v>
      </c>
      <c r="D75">
        <v>17.479520379310301</v>
      </c>
      <c r="E75">
        <v>1.97887489655172</v>
      </c>
      <c r="F75">
        <v>39.768338206896601</v>
      </c>
      <c r="G75">
        <v>-0.28631000000000001</v>
      </c>
      <c r="H75">
        <v>26.977611172413798</v>
      </c>
      <c r="I75">
        <v>-4.8001030689655204</v>
      </c>
      <c r="J75">
        <v>25.310284827586202</v>
      </c>
      <c r="K75">
        <v>5.7472253793103496</v>
      </c>
      <c r="L75">
        <v>25.255342793103502</v>
      </c>
      <c r="M75">
        <v>25.374380172413801</v>
      </c>
      <c r="N75">
        <v>0.54571548275862103</v>
      </c>
      <c r="O75">
        <v>25.223107137930999</v>
      </c>
      <c r="P75">
        <v>25.223042068965501</v>
      </c>
      <c r="Q75">
        <v>0.29994548275862098</v>
      </c>
      <c r="R75">
        <v>25.2333078965517</v>
      </c>
      <c r="S75">
        <v>26.547813000000001</v>
      </c>
      <c r="T75">
        <v>232.90234537930999</v>
      </c>
      <c r="U75">
        <v>232.99328503448299</v>
      </c>
      <c r="V75">
        <v>25.619502241379301</v>
      </c>
      <c r="W75">
        <v>25.5771800689655</v>
      </c>
      <c r="X75">
        <v>3.8520658666891701E-2</v>
      </c>
      <c r="Y75">
        <v>8.6036499477630205E-3</v>
      </c>
      <c r="Z75">
        <v>2.7946380639144602E-2</v>
      </c>
      <c r="AA75">
        <v>8.4772138259939806E-3</v>
      </c>
      <c r="AB75">
        <v>7.4817304276078899E-3</v>
      </c>
      <c r="AC75">
        <v>1.09935764351162E-2</v>
      </c>
      <c r="AD75">
        <v>0.61493954130920203</v>
      </c>
      <c r="AE75">
        <v>1.9682533613453901E-2</v>
      </c>
      <c r="AF75">
        <v>6.3039769605123697</v>
      </c>
      <c r="AG75">
        <v>75</v>
      </c>
      <c r="AH75">
        <v>179</v>
      </c>
      <c r="AI75" s="1">
        <v>42687.384872685187</v>
      </c>
    </row>
    <row r="76" spans="1:35" x14ac:dyDescent="0.25">
      <c r="A76">
        <v>249.999246</v>
      </c>
      <c r="B76">
        <v>500</v>
      </c>
      <c r="C76">
        <v>32.271526413793097</v>
      </c>
      <c r="D76">
        <v>17.207744482758599</v>
      </c>
      <c r="E76">
        <v>2.1405628965517201</v>
      </c>
      <c r="F76">
        <v>39.781855206896601</v>
      </c>
      <c r="G76">
        <v>-0.38296344827586198</v>
      </c>
      <c r="H76">
        <v>27.1058617931035</v>
      </c>
      <c r="I76">
        <v>-6.6096672413793103</v>
      </c>
      <c r="J76">
        <v>25.348294068965501</v>
      </c>
      <c r="K76">
        <v>5.7577738275862096</v>
      </c>
      <c r="L76">
        <v>25.258620103448301</v>
      </c>
      <c r="M76">
        <v>25.373490344827601</v>
      </c>
      <c r="N76">
        <v>0.51661693103448303</v>
      </c>
      <c r="O76">
        <v>25.227903724137899</v>
      </c>
      <c r="P76">
        <v>25.225217827586199</v>
      </c>
      <c r="Q76">
        <v>0.299868034482759</v>
      </c>
      <c r="R76">
        <v>25.234479896551701</v>
      </c>
      <c r="S76">
        <v>26.554592517241399</v>
      </c>
      <c r="T76">
        <v>232.86059565517201</v>
      </c>
      <c r="U76">
        <v>232.948052827586</v>
      </c>
      <c r="V76">
        <v>25.617675896551699</v>
      </c>
      <c r="W76">
        <v>25.575383310344801</v>
      </c>
      <c r="X76">
        <v>3.3910752173334398E-2</v>
      </c>
      <c r="Y76">
        <v>1.06925126114594E-2</v>
      </c>
      <c r="Z76">
        <v>2.08704469125887E-2</v>
      </c>
      <c r="AA76">
        <v>5.7159995304633003E-3</v>
      </c>
      <c r="AB76">
        <v>7.9472375749763905E-3</v>
      </c>
      <c r="AC76">
        <v>1.28661354203849E-2</v>
      </c>
      <c r="AD76">
        <v>0.61944408081155999</v>
      </c>
      <c r="AE76">
        <v>2.13922791602143E-2</v>
      </c>
      <c r="AF76">
        <v>7.0315503528361702</v>
      </c>
      <c r="AG76">
        <v>76</v>
      </c>
      <c r="AH76">
        <v>179</v>
      </c>
      <c r="AI76" s="1">
        <v>42687.405706018515</v>
      </c>
    </row>
    <row r="77" spans="1:35" x14ac:dyDescent="0.25">
      <c r="A77">
        <v>249.99946693103499</v>
      </c>
      <c r="B77">
        <v>300</v>
      </c>
      <c r="C77">
        <v>13.9872525172414</v>
      </c>
      <c r="D77">
        <v>16.986799896551702</v>
      </c>
      <c r="E77">
        <v>2.6900873448275902</v>
      </c>
      <c r="F77">
        <v>39.829358172413798</v>
      </c>
      <c r="G77">
        <v>0.24589362068965501</v>
      </c>
      <c r="H77">
        <v>25.679109724137898</v>
      </c>
      <c r="I77">
        <v>-5.5800943448275904</v>
      </c>
      <c r="J77">
        <v>25.404325241379301</v>
      </c>
      <c r="K77">
        <v>5.7889048275862098</v>
      </c>
      <c r="L77">
        <v>25.2630367586207</v>
      </c>
      <c r="M77">
        <v>25.380370862069</v>
      </c>
      <c r="N77">
        <v>0.49677834482758598</v>
      </c>
      <c r="O77">
        <v>25.223595448275901</v>
      </c>
      <c r="P77">
        <v>25.2378983103448</v>
      </c>
      <c r="Q77">
        <v>0.30007241379310401</v>
      </c>
      <c r="R77">
        <v>25.234767551724101</v>
      </c>
      <c r="S77">
        <v>26.485672862068999</v>
      </c>
      <c r="T77">
        <v>232.82935517241401</v>
      </c>
      <c r="U77">
        <v>232.91927303448301</v>
      </c>
      <c r="V77">
        <v>25.621483620689698</v>
      </c>
      <c r="W77">
        <v>25.5761088275862</v>
      </c>
      <c r="X77">
        <v>5.6851107397580501E-2</v>
      </c>
      <c r="Y77">
        <v>7.6823502518026301E-3</v>
      </c>
      <c r="Z77">
        <v>2.3502601086615098E-2</v>
      </c>
      <c r="AA77">
        <v>6.1460823059785704E-3</v>
      </c>
      <c r="AB77">
        <v>6.2353942283388201E-3</v>
      </c>
      <c r="AC77">
        <v>3.55345426977213E-2</v>
      </c>
      <c r="AD77">
        <v>7.1756247064842498</v>
      </c>
      <c r="AE77">
        <v>1.7395304735256498E-2</v>
      </c>
      <c r="AF77">
        <v>6.3405749208897797</v>
      </c>
      <c r="AG77">
        <v>77</v>
      </c>
      <c r="AH77">
        <v>177</v>
      </c>
      <c r="AI77" s="1">
        <v>42687.426550925928</v>
      </c>
    </row>
    <row r="78" spans="1:35" x14ac:dyDescent="0.25">
      <c r="A78">
        <v>249.99990165517201</v>
      </c>
      <c r="B78">
        <v>150</v>
      </c>
      <c r="C78">
        <v>33.419766000000003</v>
      </c>
      <c r="D78">
        <v>16.424560862069001</v>
      </c>
      <c r="E78">
        <v>3.3274917241379298</v>
      </c>
      <c r="F78">
        <v>39.841472862068997</v>
      </c>
      <c r="G78">
        <v>0.68360586206896601</v>
      </c>
      <c r="H78">
        <v>24.6873232068966</v>
      </c>
      <c r="I78">
        <v>-4.81306193103448</v>
      </c>
      <c r="J78">
        <v>25.4539923793103</v>
      </c>
      <c r="K78">
        <v>5.7593017586206896</v>
      </c>
      <c r="L78">
        <v>25.2562164482759</v>
      </c>
      <c r="M78">
        <v>25.375357000000001</v>
      </c>
      <c r="N78">
        <v>0.49517086206896499</v>
      </c>
      <c r="O78">
        <v>25.225516275862098</v>
      </c>
      <c r="P78">
        <v>25.252770931034501</v>
      </c>
      <c r="Q78">
        <v>0.30019320689655199</v>
      </c>
      <c r="R78">
        <v>25.242184862068999</v>
      </c>
      <c r="S78">
        <v>26.445473551724099</v>
      </c>
      <c r="T78">
        <v>232.750773965517</v>
      </c>
      <c r="U78">
        <v>232.83551175862101</v>
      </c>
      <c r="V78">
        <v>25.618103482758599</v>
      </c>
      <c r="W78">
        <v>25.574522000000002</v>
      </c>
      <c r="X78">
        <v>3.5634487478839599E-2</v>
      </c>
      <c r="Y78">
        <v>6.9731894109719998E-3</v>
      </c>
      <c r="Z78">
        <v>1.5273783540601899E-2</v>
      </c>
      <c r="AA78">
        <v>6.6601274212043197E-3</v>
      </c>
      <c r="AB78">
        <v>6.8413733922709601E-3</v>
      </c>
      <c r="AC78">
        <v>3.2331915606173399E-2</v>
      </c>
      <c r="AD78">
        <v>1.0703260913663499</v>
      </c>
      <c r="AE78">
        <v>3.4552073034319099E-2</v>
      </c>
      <c r="AF78">
        <v>7.1435852160642597</v>
      </c>
      <c r="AG78">
        <v>78</v>
      </c>
      <c r="AH78">
        <v>179</v>
      </c>
      <c r="AI78" s="1">
        <v>42687.447384259256</v>
      </c>
    </row>
    <row r="79" spans="1:35" x14ac:dyDescent="0.25">
      <c r="A79">
        <v>249.99935655172399</v>
      </c>
      <c r="B79">
        <v>100</v>
      </c>
      <c r="C79">
        <v>59.6176432758621</v>
      </c>
      <c r="D79">
        <v>16.157826275862099</v>
      </c>
      <c r="E79">
        <v>3.7881691379310301</v>
      </c>
      <c r="F79">
        <v>39.857344379310398</v>
      </c>
      <c r="G79">
        <v>1.20118579310345</v>
      </c>
      <c r="H79">
        <v>23.516531620689701</v>
      </c>
      <c r="I79">
        <v>-7.4228936896551696</v>
      </c>
      <c r="J79">
        <v>25.519261448275898</v>
      </c>
      <c r="K79">
        <v>5.7942173448275902</v>
      </c>
      <c r="L79">
        <v>25.269656620689702</v>
      </c>
      <c r="M79">
        <v>25.381787068965501</v>
      </c>
      <c r="N79">
        <v>0.49470900000000001</v>
      </c>
      <c r="O79">
        <v>25.226601379310299</v>
      </c>
      <c r="P79">
        <v>25.268479034482802</v>
      </c>
      <c r="Q79">
        <v>0.29881696551724102</v>
      </c>
      <c r="R79">
        <v>25.239618206896601</v>
      </c>
      <c r="S79">
        <v>26.391254448275902</v>
      </c>
      <c r="T79">
        <v>232.69214924137901</v>
      </c>
      <c r="U79">
        <v>232.778006793103</v>
      </c>
      <c r="V79">
        <v>25.6180453448276</v>
      </c>
      <c r="W79">
        <v>25.572333448275899</v>
      </c>
      <c r="X79">
        <v>4.1168247181117397E-2</v>
      </c>
      <c r="Y79">
        <v>8.32867607119573E-3</v>
      </c>
      <c r="Z79">
        <v>1.36596265063315E-2</v>
      </c>
      <c r="AA79">
        <v>5.90037922729021E-3</v>
      </c>
      <c r="AB79">
        <v>6.98032589420067E-3</v>
      </c>
      <c r="AC79">
        <v>2.2203024309119499E-2</v>
      </c>
      <c r="AD79">
        <v>0.59847578716840599</v>
      </c>
      <c r="AE79">
        <v>2.2716375052332798E-2</v>
      </c>
      <c r="AF79">
        <v>6.91758738569286</v>
      </c>
      <c r="AG79">
        <v>79</v>
      </c>
      <c r="AH79">
        <v>179</v>
      </c>
      <c r="AI79" s="1">
        <v>42687.468229166669</v>
      </c>
    </row>
    <row r="80" spans="1:35" x14ac:dyDescent="0.25">
      <c r="A80">
        <v>249.99951431034501</v>
      </c>
      <c r="B80">
        <v>100</v>
      </c>
      <c r="C80">
        <v>59.549275517241398</v>
      </c>
      <c r="D80">
        <v>16.154187482758601</v>
      </c>
      <c r="E80">
        <v>3.7885937241379302</v>
      </c>
      <c r="F80">
        <v>39.881547344827602</v>
      </c>
      <c r="G80">
        <v>1.2958844137931</v>
      </c>
      <c r="H80">
        <v>23.383400551724101</v>
      </c>
      <c r="I80">
        <v>-7.1899654482758599</v>
      </c>
      <c r="J80">
        <v>25.571246172413801</v>
      </c>
      <c r="K80">
        <v>5.7836858965517202</v>
      </c>
      <c r="L80">
        <v>25.269054379310301</v>
      </c>
      <c r="M80">
        <v>25.382025896551699</v>
      </c>
      <c r="N80">
        <v>0.49567065517241399</v>
      </c>
      <c r="O80">
        <v>25.228402793103498</v>
      </c>
      <c r="P80">
        <v>25.2734276896552</v>
      </c>
      <c r="Q80">
        <v>0.29964613793103501</v>
      </c>
      <c r="R80">
        <v>25.246275965517199</v>
      </c>
      <c r="S80">
        <v>26.388605689655201</v>
      </c>
      <c r="T80">
        <v>232.686122551724</v>
      </c>
      <c r="U80">
        <v>232.777909931034</v>
      </c>
      <c r="V80">
        <v>25.6242653103448</v>
      </c>
      <c r="W80">
        <v>25.5833097586207</v>
      </c>
      <c r="X80">
        <v>2.8960747979446901E-2</v>
      </c>
      <c r="Y80">
        <v>8.9571215070714996E-3</v>
      </c>
      <c r="Z80">
        <v>1.380279445791E-2</v>
      </c>
      <c r="AA80">
        <v>6.4449918287849996E-3</v>
      </c>
      <c r="AB80">
        <v>6.2067984331091097E-3</v>
      </c>
      <c r="AC80">
        <v>1.2649101102235401E-3</v>
      </c>
      <c r="AD80">
        <v>0.50671544246492894</v>
      </c>
      <c r="AE80">
        <v>1.6628299210878598E-2</v>
      </c>
      <c r="AF80">
        <v>6.7710387741493498</v>
      </c>
      <c r="AG80">
        <v>80</v>
      </c>
      <c r="AH80">
        <v>178</v>
      </c>
      <c r="AI80" s="1">
        <v>42687.488946759258</v>
      </c>
    </row>
    <row r="81" spans="1:35" x14ac:dyDescent="0.25">
      <c r="A81">
        <v>250.000923413793</v>
      </c>
      <c r="B81">
        <v>150</v>
      </c>
      <c r="C81">
        <v>33.3419619655172</v>
      </c>
      <c r="D81">
        <v>16.4400249655172</v>
      </c>
      <c r="E81">
        <v>3.3302382413793099</v>
      </c>
      <c r="F81">
        <v>39.904521931034502</v>
      </c>
      <c r="G81">
        <v>0.73476765517241405</v>
      </c>
      <c r="H81">
        <v>24.8187468275862</v>
      </c>
      <c r="I81">
        <v>-7.4027980689655202</v>
      </c>
      <c r="J81">
        <v>25.631653448275902</v>
      </c>
      <c r="K81">
        <v>5.7334947586206901</v>
      </c>
      <c r="L81">
        <v>25.268072137931</v>
      </c>
      <c r="M81">
        <v>25.380208068965501</v>
      </c>
      <c r="N81">
        <v>0.49487827586206901</v>
      </c>
      <c r="O81">
        <v>25.233850482758601</v>
      </c>
      <c r="P81">
        <v>25.262716724137899</v>
      </c>
      <c r="Q81">
        <v>0.29931406896551699</v>
      </c>
      <c r="R81">
        <v>25.245749620689601</v>
      </c>
      <c r="S81">
        <v>26.4584516551724</v>
      </c>
      <c r="T81">
        <v>232.74537710344799</v>
      </c>
      <c r="U81">
        <v>232.84012413793101</v>
      </c>
      <c r="V81">
        <v>25.627340965517199</v>
      </c>
      <c r="W81">
        <v>25.5862481724138</v>
      </c>
      <c r="X81">
        <v>3.8312113491772798E-2</v>
      </c>
      <c r="Y81">
        <v>1.07052823297252E-2</v>
      </c>
      <c r="Z81">
        <v>1.41290909224417E-2</v>
      </c>
      <c r="AA81">
        <v>6.4660508696917397E-3</v>
      </c>
      <c r="AB81">
        <v>8.1554464447986304E-3</v>
      </c>
      <c r="AC81">
        <v>2.0967639805208299E-2</v>
      </c>
      <c r="AD81">
        <v>0.85768149139834804</v>
      </c>
      <c r="AE81">
        <v>2.5044979952992499E-2</v>
      </c>
      <c r="AF81">
        <v>6.7521898196868504</v>
      </c>
      <c r="AG81">
        <v>81</v>
      </c>
      <c r="AH81">
        <v>179</v>
      </c>
      <c r="AI81" s="1">
        <v>42687.509791666664</v>
      </c>
    </row>
    <row r="82" spans="1:35" x14ac:dyDescent="0.25">
      <c r="A82">
        <v>250.001628482759</v>
      </c>
      <c r="B82">
        <v>300</v>
      </c>
      <c r="C82">
        <v>13.9215039655172</v>
      </c>
      <c r="D82">
        <v>16.961241448275899</v>
      </c>
      <c r="E82">
        <v>2.6946517931034499</v>
      </c>
      <c r="F82">
        <v>39.928147586206897</v>
      </c>
      <c r="G82">
        <v>0.40218317241379298</v>
      </c>
      <c r="H82">
        <v>25.717644310344799</v>
      </c>
      <c r="I82">
        <v>-5.5977026551724096</v>
      </c>
      <c r="J82">
        <v>25.677057793103501</v>
      </c>
      <c r="K82">
        <v>5.7238061379310397</v>
      </c>
      <c r="L82">
        <v>25.265277793103401</v>
      </c>
      <c r="M82">
        <v>25.381819689655199</v>
      </c>
      <c r="N82">
        <v>0.49642168965517303</v>
      </c>
      <c r="O82">
        <v>25.2316855862069</v>
      </c>
      <c r="P82">
        <v>25.250855517241401</v>
      </c>
      <c r="Q82">
        <v>0.29952079310344798</v>
      </c>
      <c r="R82">
        <v>25.2463628275862</v>
      </c>
      <c r="S82">
        <v>26.501490137931</v>
      </c>
      <c r="T82">
        <v>232.83287455172399</v>
      </c>
      <c r="U82">
        <v>232.930673551724</v>
      </c>
      <c r="V82">
        <v>25.632452517241401</v>
      </c>
      <c r="W82">
        <v>25.5901565517241</v>
      </c>
      <c r="X82">
        <v>4.64486507896461E-2</v>
      </c>
      <c r="Y82">
        <v>9.6684976650440093E-3</v>
      </c>
      <c r="Z82">
        <v>2.46691127375523E-2</v>
      </c>
      <c r="AA82">
        <v>8.1812309725266801E-3</v>
      </c>
      <c r="AB82">
        <v>6.1073390686063999E-3</v>
      </c>
      <c r="AC82">
        <v>3.3027477946454803E-2</v>
      </c>
      <c r="AD82">
        <v>1.3231611709137601</v>
      </c>
      <c r="AE82">
        <v>3.5490890539953697E-2</v>
      </c>
      <c r="AF82">
        <v>6.5488963508915603</v>
      </c>
      <c r="AG82">
        <v>82</v>
      </c>
      <c r="AH82">
        <v>179</v>
      </c>
      <c r="AI82" s="1">
        <v>42687.530624999999</v>
      </c>
    </row>
    <row r="83" spans="1:35" x14ac:dyDescent="0.25">
      <c r="A83">
        <v>249.999343758621</v>
      </c>
      <c r="B83">
        <v>500</v>
      </c>
      <c r="C83">
        <v>32.035361413793098</v>
      </c>
      <c r="D83">
        <v>17.1889162068966</v>
      </c>
      <c r="E83">
        <v>2.1610203793103402</v>
      </c>
      <c r="F83">
        <v>39.949619344827603</v>
      </c>
      <c r="G83">
        <v>-0.167818206896552</v>
      </c>
      <c r="H83">
        <v>27.302389344827599</v>
      </c>
      <c r="I83">
        <v>-3.8582970344827601</v>
      </c>
      <c r="J83">
        <v>25.7245500344828</v>
      </c>
      <c r="K83">
        <v>5.7704562413793097</v>
      </c>
      <c r="L83">
        <v>25.262651655172402</v>
      </c>
      <c r="M83">
        <v>25.384695517241401</v>
      </c>
      <c r="N83">
        <v>0.50865813793103398</v>
      </c>
      <c r="O83">
        <v>25.238701379310299</v>
      </c>
      <c r="P83">
        <v>25.241077896551701</v>
      </c>
      <c r="Q83">
        <v>0.29983510344827602</v>
      </c>
      <c r="R83">
        <v>25.246124034482801</v>
      </c>
      <c r="S83">
        <v>26.576424551724099</v>
      </c>
      <c r="T83">
        <v>232.859996413793</v>
      </c>
      <c r="U83">
        <v>232.95515962069001</v>
      </c>
      <c r="V83">
        <v>25.633398965517198</v>
      </c>
      <c r="W83">
        <v>25.589914862069001</v>
      </c>
      <c r="X83">
        <v>2.9028925827581702E-2</v>
      </c>
      <c r="Y83">
        <v>9.0200188837023607E-3</v>
      </c>
      <c r="Z83">
        <v>2.0111230713852499E-2</v>
      </c>
      <c r="AA83">
        <v>6.6033910934694597E-3</v>
      </c>
      <c r="AB83">
        <v>5.8148674772941604E-3</v>
      </c>
      <c r="AC83">
        <v>3.3716839901299603E-2</v>
      </c>
      <c r="AD83">
        <v>16.966811789305702</v>
      </c>
      <c r="AE83">
        <v>1.7388376578322901E-2</v>
      </c>
      <c r="AF83">
        <v>6.61368025927605</v>
      </c>
      <c r="AG83">
        <v>83</v>
      </c>
      <c r="AH83">
        <v>178</v>
      </c>
      <c r="AI83" s="1">
        <v>42687.551458333335</v>
      </c>
    </row>
    <row r="84" spans="1:35" x14ac:dyDescent="0.25">
      <c r="A84">
        <v>250.00035006896599</v>
      </c>
      <c r="B84">
        <v>1000</v>
      </c>
      <c r="C84">
        <v>22.886606482758602</v>
      </c>
      <c r="D84">
        <v>17.462760689655202</v>
      </c>
      <c r="E84">
        <v>1.97466472413793</v>
      </c>
      <c r="F84">
        <v>39.978473482758602</v>
      </c>
      <c r="G84">
        <v>-0.100562551724138</v>
      </c>
      <c r="H84">
        <v>27.221391068965499</v>
      </c>
      <c r="I84">
        <v>-3.82088517241379</v>
      </c>
      <c r="J84">
        <v>25.7556565862069</v>
      </c>
      <c r="K84">
        <v>5.7449148275862099</v>
      </c>
      <c r="L84">
        <v>25.262998793103399</v>
      </c>
      <c r="M84">
        <v>25.3849126206897</v>
      </c>
      <c r="N84">
        <v>0.53934610344827605</v>
      </c>
      <c r="O84">
        <v>25.237664896551699</v>
      </c>
      <c r="P84">
        <v>25.242260758620699</v>
      </c>
      <c r="Q84">
        <v>0.29967913793103401</v>
      </c>
      <c r="R84">
        <v>25.2493633448276</v>
      </c>
      <c r="S84">
        <v>26.576060793103402</v>
      </c>
      <c r="T84">
        <v>232.907348068966</v>
      </c>
      <c r="U84">
        <v>233.00384620689701</v>
      </c>
      <c r="V84">
        <v>25.636598862069</v>
      </c>
      <c r="W84">
        <v>25.5957364827586</v>
      </c>
      <c r="X84">
        <v>6.14357521893657E-2</v>
      </c>
      <c r="Y84">
        <v>7.8944183276000602E-3</v>
      </c>
      <c r="Z84">
        <v>3.1721266863676198E-2</v>
      </c>
      <c r="AA84">
        <v>6.5032192565629603E-3</v>
      </c>
      <c r="AB84">
        <v>7.5319351402535796E-3</v>
      </c>
      <c r="AC84">
        <v>1.23920651968604E-2</v>
      </c>
      <c r="AD84">
        <v>0.67779647616460204</v>
      </c>
      <c r="AE84">
        <v>2.0504609540891498E-2</v>
      </c>
      <c r="AF84">
        <v>6.9378668301648299</v>
      </c>
      <c r="AG84">
        <v>84</v>
      </c>
      <c r="AH84">
        <v>179</v>
      </c>
      <c r="AI84" s="1">
        <v>42687.57230324074</v>
      </c>
    </row>
    <row r="85" spans="1:35" x14ac:dyDescent="0.25">
      <c r="A85">
        <v>250.000073137931</v>
      </c>
      <c r="B85">
        <v>1000</v>
      </c>
      <c r="C85">
        <v>25.8882349310345</v>
      </c>
      <c r="D85">
        <v>17.249265137931001</v>
      </c>
      <c r="E85">
        <v>2.2314329655172398</v>
      </c>
      <c r="F85">
        <v>44.989042862068999</v>
      </c>
      <c r="G85">
        <v>0.14865748275862101</v>
      </c>
      <c r="H85">
        <v>30.8211712413793</v>
      </c>
      <c r="I85">
        <v>-7.1898650689655197</v>
      </c>
      <c r="J85">
        <v>25.812917758620699</v>
      </c>
      <c r="K85">
        <v>5.7519677931034501</v>
      </c>
      <c r="L85">
        <v>25.268690827586202</v>
      </c>
      <c r="M85">
        <v>25.3822157241379</v>
      </c>
      <c r="N85">
        <v>0.54313979310344795</v>
      </c>
      <c r="O85">
        <v>25.239867862069001</v>
      </c>
      <c r="P85">
        <v>25.2506004827586</v>
      </c>
      <c r="Q85">
        <v>0.30007365517241402</v>
      </c>
      <c r="R85">
        <v>25.254746000000001</v>
      </c>
      <c r="S85">
        <v>26.752370931034498</v>
      </c>
      <c r="T85">
        <v>232.908377206897</v>
      </c>
      <c r="U85">
        <v>233.00395889655201</v>
      </c>
      <c r="V85">
        <v>25.637541931034502</v>
      </c>
      <c r="W85">
        <v>25.594202551724099</v>
      </c>
      <c r="X85">
        <v>3.4431192339074601E-2</v>
      </c>
      <c r="Y85">
        <v>9.3682972276851705E-3</v>
      </c>
      <c r="Z85">
        <v>5.8064205589259801E-2</v>
      </c>
      <c r="AA85">
        <v>7.7544997041982403E-3</v>
      </c>
      <c r="AB85">
        <v>7.74193815401819E-3</v>
      </c>
      <c r="AC85">
        <v>1.17129174637204E-2</v>
      </c>
      <c r="AD85">
        <v>2.4237856416568802</v>
      </c>
      <c r="AE85">
        <v>2.0426284771208301E-2</v>
      </c>
      <c r="AF85">
        <v>7.8994435949338504</v>
      </c>
      <c r="AG85">
        <v>85</v>
      </c>
      <c r="AH85">
        <v>179</v>
      </c>
      <c r="AI85" s="1">
        <v>42687.593136574076</v>
      </c>
    </row>
    <row r="86" spans="1:35" x14ac:dyDescent="0.25">
      <c r="A86">
        <v>250.00026365517201</v>
      </c>
      <c r="B86">
        <v>500</v>
      </c>
      <c r="C86">
        <v>36.107456965517301</v>
      </c>
      <c r="D86">
        <v>16.963237275862099</v>
      </c>
      <c r="E86">
        <v>2.42661165517241</v>
      </c>
      <c r="F86">
        <v>45.008179655172398</v>
      </c>
      <c r="G86">
        <v>0.36222286206896598</v>
      </c>
      <c r="H86">
        <v>31.062930000000001</v>
      </c>
      <c r="I86">
        <v>-6.0264978275862102</v>
      </c>
      <c r="J86">
        <v>25.854067379310301</v>
      </c>
      <c r="K86">
        <v>5.7707665517241402</v>
      </c>
      <c r="L86">
        <v>25.2716479655172</v>
      </c>
      <c r="M86">
        <v>25.387647344827599</v>
      </c>
      <c r="N86">
        <v>0.50857193103448295</v>
      </c>
      <c r="O86">
        <v>25.239477206896598</v>
      </c>
      <c r="P86">
        <v>25.257241827586199</v>
      </c>
      <c r="Q86">
        <v>0.29977434482758603</v>
      </c>
      <c r="R86">
        <v>25.252325931034498</v>
      </c>
      <c r="S86">
        <v>26.763032413793098</v>
      </c>
      <c r="T86">
        <v>232.859637517241</v>
      </c>
      <c r="U86">
        <v>232.956903965517</v>
      </c>
      <c r="V86">
        <v>25.6425807241379</v>
      </c>
      <c r="W86">
        <v>25.599600379310299</v>
      </c>
      <c r="X86">
        <v>5.1978427712157597E-2</v>
      </c>
      <c r="Y86">
        <v>1.0043223635008199E-2</v>
      </c>
      <c r="Z86">
        <v>2.1810821553945699E-2</v>
      </c>
      <c r="AA86">
        <v>7.30173854537269E-3</v>
      </c>
      <c r="AB86">
        <v>6.8141270743174E-3</v>
      </c>
      <c r="AC86">
        <v>1.32379457994726E-2</v>
      </c>
      <c r="AD86">
        <v>1.3576579792153001</v>
      </c>
      <c r="AE86">
        <v>2.06636349355966E-2</v>
      </c>
      <c r="AF86">
        <v>6.9388016792274101</v>
      </c>
      <c r="AG86">
        <v>86</v>
      </c>
      <c r="AH86">
        <v>179</v>
      </c>
      <c r="AI86" s="1">
        <v>42687.613981481481</v>
      </c>
    </row>
    <row r="87" spans="1:35" x14ac:dyDescent="0.25">
      <c r="A87">
        <v>249.99940486206901</v>
      </c>
      <c r="B87">
        <v>300</v>
      </c>
      <c r="C87">
        <v>15.744255517241401</v>
      </c>
      <c r="D87">
        <v>16.6648333103448</v>
      </c>
      <c r="E87">
        <v>3.0777602413793099</v>
      </c>
      <c r="F87">
        <v>45.035302275862101</v>
      </c>
      <c r="G87">
        <v>0.77006386206896504</v>
      </c>
      <c r="H87">
        <v>29.4535531034483</v>
      </c>
      <c r="I87">
        <v>-4.6366413448275896</v>
      </c>
      <c r="J87">
        <v>25.898475999999999</v>
      </c>
      <c r="K87">
        <v>5.7840421379310296</v>
      </c>
      <c r="L87">
        <v>25.267670655172399</v>
      </c>
      <c r="M87">
        <v>25.387121068965499</v>
      </c>
      <c r="N87">
        <v>0.49792979310344798</v>
      </c>
      <c r="O87">
        <v>25.234664413793102</v>
      </c>
      <c r="P87">
        <v>25.264073310344799</v>
      </c>
      <c r="Q87">
        <v>0.29959934482758599</v>
      </c>
      <c r="R87">
        <v>25.249303620689702</v>
      </c>
      <c r="S87">
        <v>26.683588241379301</v>
      </c>
      <c r="T87">
        <v>232.81999634482801</v>
      </c>
      <c r="U87">
        <v>232.919022068966</v>
      </c>
      <c r="V87">
        <v>25.6322284482759</v>
      </c>
      <c r="W87">
        <v>25.589276103448299</v>
      </c>
      <c r="X87">
        <v>5.4462860875914697E-2</v>
      </c>
      <c r="Y87">
        <v>8.3728284641640394E-3</v>
      </c>
      <c r="Z87">
        <v>1.93130939426224E-2</v>
      </c>
      <c r="AA87">
        <v>5.6570607142509902E-3</v>
      </c>
      <c r="AB87">
        <v>6.4978783020273496E-3</v>
      </c>
      <c r="AC87">
        <v>3.8285415376888898E-2</v>
      </c>
      <c r="AD87">
        <v>0.723709000099657</v>
      </c>
      <c r="AE87">
        <v>1.9274131712868899E-2</v>
      </c>
      <c r="AF87">
        <v>6.5754014830871199</v>
      </c>
      <c r="AG87">
        <v>87</v>
      </c>
      <c r="AH87">
        <v>178</v>
      </c>
      <c r="AI87" s="1">
        <v>42687.634814814817</v>
      </c>
    </row>
    <row r="88" spans="1:35" x14ac:dyDescent="0.25">
      <c r="A88">
        <v>249.99999782758599</v>
      </c>
      <c r="B88">
        <v>150</v>
      </c>
      <c r="C88">
        <v>37.548962724137901</v>
      </c>
      <c r="D88">
        <v>16.070787448275901</v>
      </c>
      <c r="E88">
        <v>3.78912510344828</v>
      </c>
      <c r="F88">
        <v>45.056570241379298</v>
      </c>
      <c r="G88">
        <v>1.2441448965517199</v>
      </c>
      <c r="H88">
        <v>28.4892710689655</v>
      </c>
      <c r="I88">
        <v>-4.0443623103448303</v>
      </c>
      <c r="J88">
        <v>25.913354172413801</v>
      </c>
      <c r="K88">
        <v>5.7902260344827603</v>
      </c>
      <c r="L88">
        <v>25.269417965517199</v>
      </c>
      <c r="M88">
        <v>25.3903278965517</v>
      </c>
      <c r="N88">
        <v>0.49502475862069001</v>
      </c>
      <c r="O88">
        <v>25.234767517241401</v>
      </c>
      <c r="P88">
        <v>25.2781701034483</v>
      </c>
      <c r="Q88">
        <v>0.29972055172413797</v>
      </c>
      <c r="R88">
        <v>25.252358448275899</v>
      </c>
      <c r="S88">
        <v>26.639537965517199</v>
      </c>
      <c r="T88">
        <v>232.73317065517199</v>
      </c>
      <c r="U88">
        <v>232.830275413793</v>
      </c>
      <c r="V88">
        <v>25.6363174482759</v>
      </c>
      <c r="W88">
        <v>25.5955057586207</v>
      </c>
      <c r="X88">
        <v>3.1412587690732602E-2</v>
      </c>
      <c r="Y88">
        <v>8.1691721928291092E-3</v>
      </c>
      <c r="Z88">
        <v>1.4085254083004499E-2</v>
      </c>
      <c r="AA88">
        <v>5.1972098122211501E-3</v>
      </c>
      <c r="AB88">
        <v>6.9939347340761899E-3</v>
      </c>
      <c r="AC88">
        <v>3.2297815987974203E-2</v>
      </c>
      <c r="AD88">
        <v>0.51248480475316505</v>
      </c>
      <c r="AE88">
        <v>3.3211039304408198E-2</v>
      </c>
      <c r="AF88">
        <v>6.8861924286892702</v>
      </c>
      <c r="AG88">
        <v>88</v>
      </c>
      <c r="AH88">
        <v>179</v>
      </c>
      <c r="AI88" s="1">
        <v>42687.655659722222</v>
      </c>
    </row>
    <row r="89" spans="1:35" x14ac:dyDescent="0.25">
      <c r="A89">
        <v>250.00103703448301</v>
      </c>
      <c r="B89">
        <v>100</v>
      </c>
      <c r="C89">
        <v>67.351270517241403</v>
      </c>
      <c r="D89">
        <v>15.7194306206897</v>
      </c>
      <c r="E89">
        <v>4.3252515862068996</v>
      </c>
      <c r="F89">
        <v>45.051271586206902</v>
      </c>
      <c r="G89">
        <v>1.98842103448276</v>
      </c>
      <c r="H89">
        <v>26.950441137931001</v>
      </c>
      <c r="I89">
        <v>-7.3136758275862102</v>
      </c>
      <c r="J89">
        <v>25.942513413793101</v>
      </c>
      <c r="K89">
        <v>5.7793940344827597</v>
      </c>
      <c r="L89">
        <v>25.2740843448276</v>
      </c>
      <c r="M89">
        <v>25.387457413793101</v>
      </c>
      <c r="N89">
        <v>0.49458358620689702</v>
      </c>
      <c r="O89">
        <v>25.234702379310299</v>
      </c>
      <c r="P89">
        <v>25.299678931034499</v>
      </c>
      <c r="Q89">
        <v>0.29977599999999999</v>
      </c>
      <c r="R89">
        <v>25.2597432758621</v>
      </c>
      <c r="S89">
        <v>26.572679206896499</v>
      </c>
      <c r="T89">
        <v>232.66679268965501</v>
      </c>
      <c r="U89">
        <v>232.76100951724101</v>
      </c>
      <c r="V89">
        <v>25.635734137930999</v>
      </c>
      <c r="W89">
        <v>25.5972493103448</v>
      </c>
      <c r="X89">
        <v>4.2987786442772999E-2</v>
      </c>
      <c r="Y89">
        <v>1.0823915331486999E-2</v>
      </c>
      <c r="Z89">
        <v>2.16233379209862E-2</v>
      </c>
      <c r="AA89">
        <v>5.7366000647803804E-3</v>
      </c>
      <c r="AB89">
        <v>8.9461823663047804E-3</v>
      </c>
      <c r="AC89">
        <v>2.16481941981508E-2</v>
      </c>
      <c r="AD89">
        <v>0.340601938701458</v>
      </c>
      <c r="AE89">
        <v>2.44690320845539E-2</v>
      </c>
      <c r="AF89">
        <v>6.5374568567232396</v>
      </c>
      <c r="AG89">
        <v>89</v>
      </c>
      <c r="AH89">
        <v>179</v>
      </c>
      <c r="AI89" s="1">
        <v>42687.676493055558</v>
      </c>
    </row>
    <row r="90" spans="1:35" x14ac:dyDescent="0.25">
      <c r="A90">
        <v>249.99824786206901</v>
      </c>
      <c r="B90">
        <v>100</v>
      </c>
      <c r="C90">
        <v>67.303167103448303</v>
      </c>
      <c r="D90">
        <v>15.7393737931034</v>
      </c>
      <c r="E90">
        <v>4.3223896551724099</v>
      </c>
      <c r="F90">
        <v>45.100491448275903</v>
      </c>
      <c r="G90">
        <v>1.82300320689655</v>
      </c>
      <c r="H90">
        <v>27.186293689655201</v>
      </c>
      <c r="I90">
        <v>-6.44655851724138</v>
      </c>
      <c r="J90">
        <v>25.954435689655199</v>
      </c>
      <c r="K90">
        <v>5.7812840689655198</v>
      </c>
      <c r="L90">
        <v>25.278305689655198</v>
      </c>
      <c r="M90">
        <v>25.3935781724138</v>
      </c>
      <c r="N90">
        <v>0.49447313793103498</v>
      </c>
      <c r="O90">
        <v>25.2419623103448</v>
      </c>
      <c r="P90">
        <v>25.3025003448276</v>
      </c>
      <c r="Q90">
        <v>0.29996034482758599</v>
      </c>
      <c r="R90">
        <v>25.255635793103501</v>
      </c>
      <c r="S90">
        <v>26.579051689655198</v>
      </c>
      <c r="T90">
        <v>232.663822068966</v>
      </c>
      <c r="U90">
        <v>232.75451982758599</v>
      </c>
      <c r="V90">
        <v>25.6455748965517</v>
      </c>
      <c r="W90">
        <v>25.6047742413793</v>
      </c>
      <c r="X90">
        <v>5.5503756188653303E-2</v>
      </c>
      <c r="Y90">
        <v>1.03114572644274E-2</v>
      </c>
      <c r="Z90">
        <v>2.25614519285601E-2</v>
      </c>
      <c r="AA90">
        <v>7.2752429650159104E-3</v>
      </c>
      <c r="AB90">
        <v>6.3931113832887904E-3</v>
      </c>
      <c r="AC90">
        <v>1.69668553133825E-3</v>
      </c>
      <c r="AD90">
        <v>0.29965705721961899</v>
      </c>
      <c r="AE90">
        <v>1.4438375866286801E-2</v>
      </c>
      <c r="AF90">
        <v>6.7961266569138701</v>
      </c>
      <c r="AG90">
        <v>90</v>
      </c>
      <c r="AH90">
        <v>179</v>
      </c>
      <c r="AI90" s="1">
        <v>42687.697337962964</v>
      </c>
    </row>
    <row r="91" spans="1:35" x14ac:dyDescent="0.25">
      <c r="A91">
        <v>250.00019358620699</v>
      </c>
      <c r="B91">
        <v>150</v>
      </c>
      <c r="C91">
        <v>37.518494689655199</v>
      </c>
      <c r="D91">
        <v>16.078261379310302</v>
      </c>
      <c r="E91">
        <v>3.7898559999999999</v>
      </c>
      <c r="F91">
        <v>45.104899275862103</v>
      </c>
      <c r="G91">
        <v>1.3422905862068999</v>
      </c>
      <c r="H91">
        <v>28.378128586206898</v>
      </c>
      <c r="I91">
        <v>-4.7233238965517303</v>
      </c>
      <c r="J91">
        <v>25.980884413793099</v>
      </c>
      <c r="K91">
        <v>5.7620796206896596</v>
      </c>
      <c r="L91">
        <v>25.272771068965501</v>
      </c>
      <c r="M91">
        <v>25.391830896551699</v>
      </c>
      <c r="N91">
        <v>0.494915206896552</v>
      </c>
      <c r="O91">
        <v>25.237106103448301</v>
      </c>
      <c r="P91">
        <v>25.283275965517198</v>
      </c>
      <c r="Q91">
        <v>0.29950420689655199</v>
      </c>
      <c r="R91">
        <v>25.255348241379298</v>
      </c>
      <c r="S91">
        <v>26.6380724137931</v>
      </c>
      <c r="T91">
        <v>232.72544855172401</v>
      </c>
      <c r="U91">
        <v>232.81948113793101</v>
      </c>
      <c r="V91">
        <v>25.643390620689701</v>
      </c>
      <c r="W91">
        <v>25.600924551724098</v>
      </c>
      <c r="X91">
        <v>2.81597419317429E-2</v>
      </c>
      <c r="Y91">
        <v>9.6885315002965492E-3</v>
      </c>
      <c r="Z91">
        <v>2.2873541373508201E-2</v>
      </c>
      <c r="AA91">
        <v>7.4331172832283899E-3</v>
      </c>
      <c r="AB91">
        <v>5.3848365618513099E-3</v>
      </c>
      <c r="AC91">
        <v>2.2470699874795601E-2</v>
      </c>
      <c r="AD91">
        <v>0.48948887686713</v>
      </c>
      <c r="AE91">
        <v>2.3397608265217602E-2</v>
      </c>
      <c r="AF91">
        <v>6.9172966849249198</v>
      </c>
      <c r="AG91">
        <v>91</v>
      </c>
      <c r="AH91">
        <v>179</v>
      </c>
      <c r="AI91" s="1">
        <v>42687.718171296299</v>
      </c>
    </row>
    <row r="92" spans="1:35" x14ac:dyDescent="0.25">
      <c r="A92">
        <v>250.000209448276</v>
      </c>
      <c r="B92">
        <v>300</v>
      </c>
      <c r="C92">
        <v>15.666854517241401</v>
      </c>
      <c r="D92">
        <v>16.6759063103448</v>
      </c>
      <c r="E92">
        <v>3.0656047241379301</v>
      </c>
      <c r="F92">
        <v>45.131523896551698</v>
      </c>
      <c r="G92">
        <v>0.93372510344827597</v>
      </c>
      <c r="H92">
        <v>29.560044241379298</v>
      </c>
      <c r="I92">
        <v>-3.5126831379310399</v>
      </c>
      <c r="J92">
        <v>25.9652479655172</v>
      </c>
      <c r="K92">
        <v>5.7812208965517202</v>
      </c>
      <c r="L92">
        <v>25.268267482758599</v>
      </c>
      <c r="M92">
        <v>25.390582931034501</v>
      </c>
      <c r="N92">
        <v>0.49791941379310301</v>
      </c>
      <c r="O92">
        <v>25.2406329655172</v>
      </c>
      <c r="P92">
        <v>25.274377241379302</v>
      </c>
      <c r="Q92">
        <v>0.29995951724137898</v>
      </c>
      <c r="R92">
        <v>25.2521577931034</v>
      </c>
      <c r="S92">
        <v>26.690205310344801</v>
      </c>
      <c r="T92">
        <v>232.822054068965</v>
      </c>
      <c r="U92">
        <v>232.91748041379299</v>
      </c>
      <c r="V92">
        <v>25.641628448275899</v>
      </c>
      <c r="W92">
        <v>25.602215862068999</v>
      </c>
      <c r="X92">
        <v>6.5267441638610799E-2</v>
      </c>
      <c r="Y92">
        <v>1.0253761694632499E-2</v>
      </c>
      <c r="Z92">
        <v>2.01715491752377E-2</v>
      </c>
      <c r="AA92">
        <v>6.7806910635197599E-3</v>
      </c>
      <c r="AB92">
        <v>5.5390927414015996E-3</v>
      </c>
      <c r="AC92">
        <v>3.32634471455183E-2</v>
      </c>
      <c r="AD92">
        <v>0.63536267202045205</v>
      </c>
      <c r="AE92">
        <v>3.1912578365421301E-2</v>
      </c>
      <c r="AF92">
        <v>6.6630789608707603</v>
      </c>
      <c r="AG92">
        <v>92</v>
      </c>
      <c r="AH92">
        <v>179</v>
      </c>
      <c r="AI92" s="1">
        <v>42687.739004629628</v>
      </c>
    </row>
    <row r="93" spans="1:35" x14ac:dyDescent="0.25">
      <c r="A93">
        <v>249.99989944827601</v>
      </c>
      <c r="B93">
        <v>500</v>
      </c>
      <c r="C93">
        <v>35.898124275862102</v>
      </c>
      <c r="D93">
        <v>16.964809413793098</v>
      </c>
      <c r="E93">
        <v>2.4508793103448299</v>
      </c>
      <c r="F93">
        <v>45.159960344827603</v>
      </c>
      <c r="G93">
        <v>0.57164993103448303</v>
      </c>
      <c r="H93">
        <v>31.1511853103448</v>
      </c>
      <c r="I93">
        <v>-3.2445138275862102</v>
      </c>
      <c r="J93">
        <v>25.9750022413793</v>
      </c>
      <c r="K93">
        <v>5.7577656551724097</v>
      </c>
      <c r="L93">
        <v>25.266835068965499</v>
      </c>
      <c r="M93">
        <v>25.389714862068999</v>
      </c>
      <c r="N93">
        <v>0.51377682758620702</v>
      </c>
      <c r="O93">
        <v>25.236634034482801</v>
      </c>
      <c r="P93">
        <v>25.260264172413802</v>
      </c>
      <c r="Q93">
        <v>0.30032737931034498</v>
      </c>
      <c r="R93">
        <v>25.255798655172399</v>
      </c>
      <c r="S93">
        <v>26.7687973793103</v>
      </c>
      <c r="T93">
        <v>232.85061168965501</v>
      </c>
      <c r="U93">
        <v>232.945840275862</v>
      </c>
      <c r="V93">
        <v>25.6365887931034</v>
      </c>
      <c r="W93">
        <v>25.5942658965517</v>
      </c>
      <c r="X93">
        <v>4.7565005779436897E-2</v>
      </c>
      <c r="Y93">
        <v>8.8238921408837906E-3</v>
      </c>
      <c r="Z93">
        <v>2.1198307046828398E-2</v>
      </c>
      <c r="AA93">
        <v>6.7799170225197099E-3</v>
      </c>
      <c r="AB93">
        <v>6.8429170034520299E-3</v>
      </c>
      <c r="AC93">
        <v>3.2870846353073503E-2</v>
      </c>
      <c r="AD93">
        <v>1.1432496018254801</v>
      </c>
      <c r="AE93">
        <v>1.7593241950327399E-2</v>
      </c>
      <c r="AF93">
        <v>6.9943188692320204</v>
      </c>
      <c r="AG93">
        <v>93</v>
      </c>
      <c r="AH93">
        <v>179</v>
      </c>
      <c r="AI93" s="1">
        <v>42687.75984953704</v>
      </c>
    </row>
    <row r="94" spans="1:35" x14ac:dyDescent="0.25">
      <c r="A94">
        <v>249.99979168965501</v>
      </c>
      <c r="B94">
        <v>1000</v>
      </c>
      <c r="C94">
        <v>25.651799862069002</v>
      </c>
      <c r="D94">
        <v>17.235815310344801</v>
      </c>
      <c r="E94">
        <v>2.2098060344827601</v>
      </c>
      <c r="F94">
        <v>45.180129206896503</v>
      </c>
      <c r="G94">
        <v>0.55346693103448297</v>
      </c>
      <c r="H94">
        <v>30.885507344827602</v>
      </c>
      <c r="I94">
        <v>-4.5329063793103401</v>
      </c>
      <c r="J94">
        <v>25.963142862068999</v>
      </c>
      <c r="K94">
        <v>5.7988941034482702</v>
      </c>
      <c r="L94">
        <v>25.272190655172398</v>
      </c>
      <c r="M94">
        <v>25.392042586206902</v>
      </c>
      <c r="N94">
        <v>0.54771665517241397</v>
      </c>
      <c r="O94">
        <v>25.234854275862102</v>
      </c>
      <c r="P94">
        <v>25.256981586206901</v>
      </c>
      <c r="Q94">
        <v>0.299649103448276</v>
      </c>
      <c r="R94">
        <v>25.2566667586207</v>
      </c>
      <c r="S94">
        <v>26.7593791034483</v>
      </c>
      <c r="T94">
        <v>232.909540137931</v>
      </c>
      <c r="U94">
        <v>233.003529965517</v>
      </c>
      <c r="V94">
        <v>25.640171517241399</v>
      </c>
      <c r="W94">
        <v>25.599467344827598</v>
      </c>
      <c r="X94">
        <v>5.13387927457951E-2</v>
      </c>
      <c r="Y94">
        <v>8.0175954623466009E-3</v>
      </c>
      <c r="Z94">
        <v>6.9199944767785196E-2</v>
      </c>
      <c r="AA94">
        <v>7.7222859620433102E-3</v>
      </c>
      <c r="AB94">
        <v>5.4145064871072499E-3</v>
      </c>
      <c r="AC94">
        <v>1.26685960869861E-2</v>
      </c>
      <c r="AD94">
        <v>1.3975929665411599</v>
      </c>
      <c r="AE94">
        <v>2.1626879006784401E-2</v>
      </c>
      <c r="AF94">
        <v>7.4703303298123096</v>
      </c>
      <c r="AG94">
        <v>94</v>
      </c>
      <c r="AH94">
        <v>179</v>
      </c>
      <c r="AI94" s="1">
        <v>42687.780682870369</v>
      </c>
    </row>
    <row r="95" spans="1:35" x14ac:dyDescent="0.25">
      <c r="A95">
        <v>250.00113920689699</v>
      </c>
      <c r="B95">
        <v>1000</v>
      </c>
      <c r="C95">
        <v>28.8275154482759</v>
      </c>
      <c r="D95">
        <v>17.044539034482799</v>
      </c>
      <c r="E95">
        <v>2.49253568965517</v>
      </c>
      <c r="F95">
        <v>50.222077103448299</v>
      </c>
      <c r="G95">
        <v>0.76102520689655195</v>
      </c>
      <c r="H95">
        <v>34.752775896551697</v>
      </c>
      <c r="I95">
        <v>-6.1306135172413798</v>
      </c>
      <c r="J95">
        <v>25.970635896551698</v>
      </c>
      <c r="K95">
        <v>5.8131299310344797</v>
      </c>
      <c r="L95">
        <v>25.270660344827601</v>
      </c>
      <c r="M95">
        <v>25.386193137930999</v>
      </c>
      <c r="N95">
        <v>0.54865582758620701</v>
      </c>
      <c r="O95">
        <v>25.233828793103399</v>
      </c>
      <c r="P95">
        <v>25.260616896551699</v>
      </c>
      <c r="Q95">
        <v>0.30029362068965498</v>
      </c>
      <c r="R95">
        <v>25.253253758620701</v>
      </c>
      <c r="S95">
        <v>26.938223172413799</v>
      </c>
      <c r="T95">
        <v>232.90825524137901</v>
      </c>
      <c r="U95">
        <v>233.00334489655199</v>
      </c>
      <c r="V95">
        <v>25.633322689655198</v>
      </c>
      <c r="W95">
        <v>25.5906419655172</v>
      </c>
      <c r="X95">
        <v>4.2507305532791299E-2</v>
      </c>
      <c r="Y95">
        <v>4.9785090634251999E-3</v>
      </c>
      <c r="Z95">
        <v>7.5257558037457498E-2</v>
      </c>
      <c r="AA95">
        <v>6.0530573042914598E-3</v>
      </c>
      <c r="AB95">
        <v>5.2280255513518304E-3</v>
      </c>
      <c r="AC95">
        <v>9.6579932312428791E-3</v>
      </c>
      <c r="AD95">
        <v>0.92110523177842596</v>
      </c>
      <c r="AE95">
        <v>1.8597501976608699E-2</v>
      </c>
      <c r="AF95">
        <v>6.7333474816274901</v>
      </c>
      <c r="AG95">
        <v>95</v>
      </c>
      <c r="AH95">
        <v>179</v>
      </c>
      <c r="AI95" s="1">
        <v>42687.801527777781</v>
      </c>
    </row>
    <row r="96" spans="1:35" x14ac:dyDescent="0.25">
      <c r="A96">
        <v>249.99919975862099</v>
      </c>
      <c r="B96">
        <v>500</v>
      </c>
      <c r="C96">
        <v>39.712881172413802</v>
      </c>
      <c r="D96">
        <v>16.716285310344801</v>
      </c>
      <c r="E96">
        <v>2.71239396551724</v>
      </c>
      <c r="F96">
        <v>50.246601448275896</v>
      </c>
      <c r="G96">
        <v>0.64518782758620696</v>
      </c>
      <c r="H96">
        <v>34.6103855517241</v>
      </c>
      <c r="I96">
        <v>-4.51245562068965</v>
      </c>
      <c r="J96">
        <v>25.9314657586207</v>
      </c>
      <c r="K96">
        <v>5.7753434827586201</v>
      </c>
      <c r="L96">
        <v>25.268083068965499</v>
      </c>
      <c r="M96">
        <v>25.387370620689701</v>
      </c>
      <c r="N96">
        <v>0.51632796551724103</v>
      </c>
      <c r="O96">
        <v>25.238647068965498</v>
      </c>
      <c r="P96">
        <v>25.263959275862099</v>
      </c>
      <c r="Q96">
        <v>0.30051279310344797</v>
      </c>
      <c r="R96">
        <v>25.254702517241402</v>
      </c>
      <c r="S96">
        <v>26.931844482758599</v>
      </c>
      <c r="T96">
        <v>232.85411282758599</v>
      </c>
      <c r="U96">
        <v>232.952429931034</v>
      </c>
      <c r="V96">
        <v>25.638006310344799</v>
      </c>
      <c r="W96">
        <v>25.597169206896599</v>
      </c>
      <c r="X96">
        <v>2.8346914750024599E-2</v>
      </c>
      <c r="Y96">
        <v>7.5232065379661301E-3</v>
      </c>
      <c r="Z96">
        <v>2.2535812597939801E-2</v>
      </c>
      <c r="AA96">
        <v>4.8782035559551901E-3</v>
      </c>
      <c r="AB96">
        <v>6.8022209439193597E-3</v>
      </c>
      <c r="AC96">
        <v>1.2828797656836999E-2</v>
      </c>
      <c r="AD96">
        <v>0.82252785391308803</v>
      </c>
      <c r="AE96">
        <v>1.9133010275356799E-2</v>
      </c>
      <c r="AF96">
        <v>6.3879393723429096</v>
      </c>
      <c r="AG96">
        <v>96</v>
      </c>
      <c r="AH96">
        <v>179</v>
      </c>
      <c r="AI96" s="1">
        <v>42687.82236111111</v>
      </c>
    </row>
    <row r="97" spans="1:35" x14ac:dyDescent="0.25">
      <c r="A97">
        <v>249.999869517241</v>
      </c>
      <c r="B97">
        <v>300</v>
      </c>
      <c r="C97">
        <v>17.454633620689702</v>
      </c>
      <c r="D97">
        <v>16.357672793103401</v>
      </c>
      <c r="E97">
        <v>3.4425513103448302</v>
      </c>
      <c r="F97">
        <v>50.250280689655199</v>
      </c>
      <c r="G97">
        <v>0.88834062068965503</v>
      </c>
      <c r="H97">
        <v>32.908881310344803</v>
      </c>
      <c r="I97">
        <v>-6.93225755172414</v>
      </c>
      <c r="J97">
        <v>25.9046279655172</v>
      </c>
      <c r="K97">
        <v>5.7808880689655204</v>
      </c>
      <c r="L97">
        <v>25.265559965517198</v>
      </c>
      <c r="M97">
        <v>25.379415896551698</v>
      </c>
      <c r="N97">
        <v>0.49763651724137897</v>
      </c>
      <c r="O97">
        <v>25.234789137930999</v>
      </c>
      <c r="P97">
        <v>25.267724999999999</v>
      </c>
      <c r="Q97">
        <v>0.29991906896551701</v>
      </c>
      <c r="R97">
        <v>25.250329172413799</v>
      </c>
      <c r="S97">
        <v>26.849166241379301</v>
      </c>
      <c r="T97">
        <v>232.81709499999999</v>
      </c>
      <c r="U97">
        <v>232.91504172413801</v>
      </c>
      <c r="V97">
        <v>25.632766758620701</v>
      </c>
      <c r="W97">
        <v>25.589566275862101</v>
      </c>
      <c r="X97">
        <v>4.2228760205791999E-2</v>
      </c>
      <c r="Y97">
        <v>7.4427194500981996E-3</v>
      </c>
      <c r="Z97">
        <v>2.2997002375298E-2</v>
      </c>
      <c r="AA97">
        <v>7.1164910135713497E-3</v>
      </c>
      <c r="AB97">
        <v>6.2432491485751602E-3</v>
      </c>
      <c r="AC97">
        <v>3.49561588294739E-2</v>
      </c>
      <c r="AD97">
        <v>0.55674429472615306</v>
      </c>
      <c r="AE97">
        <v>1.9855040186678E-2</v>
      </c>
      <c r="AF97">
        <v>6.7591743053187097</v>
      </c>
      <c r="AG97">
        <v>97</v>
      </c>
      <c r="AH97">
        <v>179</v>
      </c>
      <c r="AI97" s="1">
        <v>42687.843206018515</v>
      </c>
    </row>
    <row r="98" spans="1:35" x14ac:dyDescent="0.25">
      <c r="A98">
        <v>249.99977272413801</v>
      </c>
      <c r="B98">
        <v>150</v>
      </c>
      <c r="C98">
        <v>41.541823655172401</v>
      </c>
      <c r="D98">
        <v>15.7113678275862</v>
      </c>
      <c r="E98">
        <v>4.2327692413793097</v>
      </c>
      <c r="F98">
        <v>50.264302379310401</v>
      </c>
      <c r="G98">
        <v>1.4886375862068999</v>
      </c>
      <c r="H98">
        <v>31.7442635172414</v>
      </c>
      <c r="I98">
        <v>-5.8304543448275901</v>
      </c>
      <c r="J98">
        <v>25.861571517241401</v>
      </c>
      <c r="K98">
        <v>5.7850244827586197</v>
      </c>
      <c r="L98">
        <v>25.2680667931035</v>
      </c>
      <c r="M98">
        <v>25.384104000000001</v>
      </c>
      <c r="N98">
        <v>0.49413617241379298</v>
      </c>
      <c r="O98">
        <v>25.231403448275898</v>
      </c>
      <c r="P98">
        <v>25.281566758620698</v>
      </c>
      <c r="Q98">
        <v>0.30037582758620701</v>
      </c>
      <c r="R98">
        <v>25.250285896551699</v>
      </c>
      <c r="S98">
        <v>26.790440586206898</v>
      </c>
      <c r="T98">
        <v>232.71652379310299</v>
      </c>
      <c r="U98">
        <v>232.812355827586</v>
      </c>
      <c r="V98">
        <v>25.625518655172399</v>
      </c>
      <c r="W98">
        <v>25.583972310344802</v>
      </c>
      <c r="X98">
        <v>4.0091716310404903E-2</v>
      </c>
      <c r="Y98">
        <v>1.04077730529929E-2</v>
      </c>
      <c r="Z98">
        <v>1.8245599444532402E-2</v>
      </c>
      <c r="AA98">
        <v>5.0583111457589902E-3</v>
      </c>
      <c r="AB98">
        <v>6.7209469630084796E-3</v>
      </c>
      <c r="AC98">
        <v>3.2397404596621202E-2</v>
      </c>
      <c r="AD98">
        <v>0.45935356692847001</v>
      </c>
      <c r="AE98">
        <v>3.1804936562795899E-2</v>
      </c>
      <c r="AF98">
        <v>6.7158231014413197</v>
      </c>
      <c r="AG98">
        <v>98</v>
      </c>
      <c r="AH98">
        <v>179</v>
      </c>
      <c r="AI98" s="1">
        <v>42687.864039351851</v>
      </c>
    </row>
    <row r="99" spans="1:35" x14ac:dyDescent="0.25">
      <c r="A99">
        <v>249.99953962069</v>
      </c>
      <c r="B99">
        <v>100</v>
      </c>
      <c r="C99">
        <v>74.336888137930998</v>
      </c>
      <c r="D99">
        <v>15.334413482758601</v>
      </c>
      <c r="E99">
        <v>4.8229455862068997</v>
      </c>
      <c r="F99">
        <v>50.287204931034502</v>
      </c>
      <c r="G99">
        <v>2.2783305517241401</v>
      </c>
      <c r="H99">
        <v>30.171859344827599</v>
      </c>
      <c r="I99">
        <v>-5.6820138620689704</v>
      </c>
      <c r="J99">
        <v>25.852200724137901</v>
      </c>
      <c r="K99">
        <v>5.7510450344827602</v>
      </c>
      <c r="L99">
        <v>25.2695968965517</v>
      </c>
      <c r="M99">
        <v>25.386339586206901</v>
      </c>
      <c r="N99">
        <v>0.49477858620689602</v>
      </c>
      <c r="O99">
        <v>25.233557482758599</v>
      </c>
      <c r="P99">
        <v>25.3069497586207</v>
      </c>
      <c r="Q99">
        <v>0.30020620689655197</v>
      </c>
      <c r="R99">
        <v>25.2526568275862</v>
      </c>
      <c r="S99">
        <v>26.719219862069</v>
      </c>
      <c r="T99">
        <v>232.63706551724101</v>
      </c>
      <c r="U99">
        <v>232.73442972413801</v>
      </c>
      <c r="V99">
        <v>25.627212827586199</v>
      </c>
      <c r="W99">
        <v>25.583238482758599</v>
      </c>
      <c r="X99">
        <v>5.5151758219431399E-2</v>
      </c>
      <c r="Y99">
        <v>1.1221117436732601E-2</v>
      </c>
      <c r="Z99">
        <v>1.6981522808724399E-2</v>
      </c>
      <c r="AA99">
        <v>7.3103868633911497E-3</v>
      </c>
      <c r="AB99">
        <v>7.0003226039331203E-3</v>
      </c>
      <c r="AC99">
        <v>2.2474470510222999E-2</v>
      </c>
      <c r="AD99">
        <v>0.28576878167034703</v>
      </c>
      <c r="AE99">
        <v>2.4290939652098598E-2</v>
      </c>
      <c r="AF99">
        <v>6.7374333937421396</v>
      </c>
      <c r="AG99">
        <v>99</v>
      </c>
      <c r="AH99">
        <v>179</v>
      </c>
      <c r="AI99" s="1">
        <v>42687.884884259256</v>
      </c>
    </row>
    <row r="100" spans="1:35" x14ac:dyDescent="0.25">
      <c r="A100">
        <v>250.00001520689699</v>
      </c>
      <c r="B100">
        <v>100</v>
      </c>
      <c r="C100">
        <v>74.205264689655195</v>
      </c>
      <c r="D100">
        <v>15.3467136206897</v>
      </c>
      <c r="E100">
        <v>4.8255425172413799</v>
      </c>
      <c r="F100">
        <v>50.317162103448297</v>
      </c>
      <c r="G100">
        <v>2.3861017931034501</v>
      </c>
      <c r="H100">
        <v>30.107204344827601</v>
      </c>
      <c r="I100">
        <v>-5.8217706551724202</v>
      </c>
      <c r="J100">
        <v>25.8458285517241</v>
      </c>
      <c r="K100">
        <v>5.7789747931034503</v>
      </c>
      <c r="L100">
        <v>25.272630068965501</v>
      </c>
      <c r="M100">
        <v>25.389107068965501</v>
      </c>
      <c r="N100">
        <v>0.49501458620689698</v>
      </c>
      <c r="O100">
        <v>25.232955172413799</v>
      </c>
      <c r="P100">
        <v>25.3090388275862</v>
      </c>
      <c r="Q100">
        <v>0.29984986206896502</v>
      </c>
      <c r="R100">
        <v>25.256183931034499</v>
      </c>
      <c r="S100">
        <v>26.720468241379301</v>
      </c>
      <c r="T100">
        <v>232.634285172414</v>
      </c>
      <c r="U100">
        <v>232.73296441379301</v>
      </c>
      <c r="V100">
        <v>25.629483034482799</v>
      </c>
      <c r="W100">
        <v>25.586546517241398</v>
      </c>
      <c r="X100">
        <v>5.6623969477503401E-2</v>
      </c>
      <c r="Y100">
        <v>1.07300183701454E-2</v>
      </c>
      <c r="Z100">
        <v>2.1460307612612601E-2</v>
      </c>
      <c r="AA100">
        <v>7.12483565990498E-3</v>
      </c>
      <c r="AB100">
        <v>6.5885903442794904E-3</v>
      </c>
      <c r="AC100">
        <v>1.91958835280309E-3</v>
      </c>
      <c r="AD100">
        <v>0.28015662134306302</v>
      </c>
      <c r="AE100">
        <v>1.2191984169895E-2</v>
      </c>
      <c r="AF100">
        <v>6.8161055267309303</v>
      </c>
      <c r="AG100">
        <v>100</v>
      </c>
      <c r="AH100">
        <v>179</v>
      </c>
      <c r="AI100" s="1">
        <v>42687.905717592592</v>
      </c>
    </row>
    <row r="101" spans="1:35" x14ac:dyDescent="0.25">
      <c r="A101">
        <v>250.00058406896599</v>
      </c>
      <c r="B101">
        <v>150</v>
      </c>
      <c r="C101">
        <v>41.474984827586198</v>
      </c>
      <c r="D101">
        <v>15.7234527241379</v>
      </c>
      <c r="E101">
        <v>4.2407257241379304</v>
      </c>
      <c r="F101">
        <v>50.322839206896496</v>
      </c>
      <c r="G101">
        <v>1.5234129999999999</v>
      </c>
      <c r="H101">
        <v>31.663516896551702</v>
      </c>
      <c r="I101">
        <v>-5.0361713793103497</v>
      </c>
      <c r="J101">
        <v>25.840062310344798</v>
      </c>
      <c r="K101">
        <v>5.7761115862069001</v>
      </c>
      <c r="L101">
        <v>25.2647894137931</v>
      </c>
      <c r="M101">
        <v>25.383311931034498</v>
      </c>
      <c r="N101">
        <v>0.49523693103448302</v>
      </c>
      <c r="O101">
        <v>25.2339862068965</v>
      </c>
      <c r="P101">
        <v>25.285847896551701</v>
      </c>
      <c r="Q101">
        <v>0.30023772413793098</v>
      </c>
      <c r="R101">
        <v>25.249623827586198</v>
      </c>
      <c r="S101">
        <v>26.786852448275798</v>
      </c>
      <c r="T101">
        <v>232.69967600000001</v>
      </c>
      <c r="U101">
        <v>232.79852562068999</v>
      </c>
      <c r="V101">
        <v>25.622817793103401</v>
      </c>
      <c r="W101">
        <v>25.5802141724138</v>
      </c>
      <c r="X101">
        <v>4.1452633138538697E-2</v>
      </c>
      <c r="Y101">
        <v>1.1150604380843299E-2</v>
      </c>
      <c r="Z101">
        <v>1.2968150807316E-2</v>
      </c>
      <c r="AA101">
        <v>7.9933720038175907E-3</v>
      </c>
      <c r="AB101">
        <v>6.5734169384963799E-3</v>
      </c>
      <c r="AC101">
        <v>2.0903127471389199E-2</v>
      </c>
      <c r="AD101">
        <v>0.44278622653739103</v>
      </c>
      <c r="AE101">
        <v>2.29839998572983E-2</v>
      </c>
      <c r="AF101">
        <v>6.7785002504066796</v>
      </c>
      <c r="AG101">
        <v>101</v>
      </c>
      <c r="AH101">
        <v>179</v>
      </c>
      <c r="AI101" s="1">
        <v>42687.926550925928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A68" workbookViewId="0">
      <selection activeCell="Y99" sqref="Y99"/>
    </sheetView>
  </sheetViews>
  <sheetFormatPr defaultRowHeight="15" x14ac:dyDescent="0.25"/>
  <sheetData>
    <row r="1" spans="1:35" x14ac:dyDescent="0.25">
      <c r="A1" t="s">
        <v>0</v>
      </c>
      <c r="B1" t="s">
        <v>40</v>
      </c>
      <c r="C1" t="s">
        <v>41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</row>
    <row r="2" spans="1:35" x14ac:dyDescent="0.25">
      <c r="A2">
        <v>149.99978268965501</v>
      </c>
      <c r="B2">
        <v>300</v>
      </c>
      <c r="C2">
        <v>0.1</v>
      </c>
      <c r="D2">
        <v>9.6453125517241407</v>
      </c>
      <c r="E2">
        <v>0</v>
      </c>
      <c r="F2">
        <v>0.41079300000000002</v>
      </c>
      <c r="G2">
        <v>0.46645313793103399</v>
      </c>
      <c r="H2">
        <v>-0.65557120689655202</v>
      </c>
      <c r="I2">
        <v>1.89368127586207</v>
      </c>
      <c r="J2">
        <v>24.5272993448276</v>
      </c>
      <c r="K2">
        <v>5.1560153448275896</v>
      </c>
      <c r="L2">
        <v>25.076186827586199</v>
      </c>
      <c r="M2">
        <v>25.0151915862069</v>
      </c>
      <c r="N2">
        <v>0.314255965517241</v>
      </c>
      <c r="O2">
        <v>25.065905137931001</v>
      </c>
      <c r="P2">
        <v>24.973566655172402</v>
      </c>
      <c r="Q2">
        <v>0.38777241379310401</v>
      </c>
      <c r="R2">
        <v>25.020101758620701</v>
      </c>
      <c r="S2">
        <v>25.032488482758598</v>
      </c>
      <c r="T2">
        <v>145.23776606896601</v>
      </c>
      <c r="U2">
        <v>145.36875237931</v>
      </c>
      <c r="V2">
        <v>25.384988448275902</v>
      </c>
      <c r="W2">
        <v>25.2142552068965</v>
      </c>
      <c r="X2">
        <v>1.7377055611425701E-2</v>
      </c>
      <c r="Y2">
        <v>5.7071959751667798E-3</v>
      </c>
      <c r="Z2">
        <v>0</v>
      </c>
      <c r="AA2">
        <v>6.4466943854118997E-3</v>
      </c>
      <c r="AB2">
        <v>5.5665417257883803E-3</v>
      </c>
      <c r="AC2">
        <v>9.5677891028615694E-2</v>
      </c>
      <c r="AD2">
        <v>0.70285608230742302</v>
      </c>
      <c r="AE2">
        <v>0.46547790139858902</v>
      </c>
      <c r="AF2">
        <v>3.0348081649325001</v>
      </c>
      <c r="AG2">
        <v>2</v>
      </c>
      <c r="AH2">
        <v>303</v>
      </c>
      <c r="AI2" s="1">
        <v>42685.699004629627</v>
      </c>
    </row>
    <row r="3" spans="1:35" x14ac:dyDescent="0.25">
      <c r="A3">
        <v>150.00412255172401</v>
      </c>
      <c r="B3">
        <v>1000</v>
      </c>
      <c r="C3">
        <v>18.809185310344802</v>
      </c>
      <c r="D3">
        <v>8.5294344137930995</v>
      </c>
      <c r="E3">
        <v>1.81931465517241</v>
      </c>
      <c r="F3">
        <v>30.157407275862099</v>
      </c>
      <c r="G3">
        <v>1.7465329999999999</v>
      </c>
      <c r="H3">
        <v>21.746240620689701</v>
      </c>
      <c r="I3">
        <v>1.90025251724138</v>
      </c>
      <c r="J3">
        <v>24.401285931034501</v>
      </c>
      <c r="K3">
        <v>5.1881060000000003</v>
      </c>
      <c r="L3">
        <v>25.085220586206901</v>
      </c>
      <c r="M3">
        <v>25.024133068965501</v>
      </c>
      <c r="N3">
        <v>0.314840551724138</v>
      </c>
      <c r="O3">
        <v>25.072849999999999</v>
      </c>
      <c r="P3">
        <v>25.039324896551701</v>
      </c>
      <c r="Q3">
        <v>0.38708024137931002</v>
      </c>
      <c r="R3">
        <v>25.0202048965517</v>
      </c>
      <c r="S3">
        <v>25.865936275862101</v>
      </c>
      <c r="T3">
        <v>145.43453448275901</v>
      </c>
      <c r="U3">
        <v>145.56394751724099</v>
      </c>
      <c r="V3">
        <v>25.413556344827601</v>
      </c>
      <c r="W3">
        <v>25.232107586206901</v>
      </c>
      <c r="X3">
        <v>2.12632012406411E-2</v>
      </c>
      <c r="Y3">
        <v>6.7466052591315002E-3</v>
      </c>
      <c r="Z3">
        <v>7.4260347843044E-2</v>
      </c>
      <c r="AA3">
        <v>1.0743471227949501E-2</v>
      </c>
      <c r="AB3">
        <v>5.1718846389182697E-3</v>
      </c>
      <c r="AC3">
        <v>9.01060547092572E-2</v>
      </c>
      <c r="AD3">
        <v>0.22349190260073501</v>
      </c>
      <c r="AE3">
        <v>8.5463024103580407E-2</v>
      </c>
      <c r="AF3">
        <v>2.1940632846249999</v>
      </c>
      <c r="AG3">
        <v>3</v>
      </c>
      <c r="AH3">
        <v>179</v>
      </c>
      <c r="AI3" s="1">
        <v>42685.719849537039</v>
      </c>
    </row>
    <row r="4" spans="1:35" x14ac:dyDescent="0.25">
      <c r="A4">
        <v>150.00298555172401</v>
      </c>
      <c r="B4">
        <v>500</v>
      </c>
      <c r="C4">
        <v>24.6906247586207</v>
      </c>
      <c r="D4">
        <v>8.4896278275861992</v>
      </c>
      <c r="E4">
        <v>2.1300223793103399</v>
      </c>
      <c r="F4">
        <v>30.037692862069001</v>
      </c>
      <c r="G4">
        <v>1.95202434482759</v>
      </c>
      <c r="H4">
        <v>20.8344100689655</v>
      </c>
      <c r="I4">
        <v>1.4526644827586199</v>
      </c>
      <c r="J4">
        <v>24.365741275862099</v>
      </c>
      <c r="K4">
        <v>5.1467004137931003</v>
      </c>
      <c r="L4">
        <v>25.083918482758602</v>
      </c>
      <c r="M4">
        <v>25.021827034482801</v>
      </c>
      <c r="N4">
        <v>0.316390965517241</v>
      </c>
      <c r="O4">
        <v>25.068997724137901</v>
      </c>
      <c r="P4">
        <v>25.0442241034483</v>
      </c>
      <c r="Q4">
        <v>0.38755875862069</v>
      </c>
      <c r="R4">
        <v>25.0198630344828</v>
      </c>
      <c r="S4">
        <v>25.830872793103399</v>
      </c>
      <c r="T4">
        <v>145.508084</v>
      </c>
      <c r="U4">
        <v>145.63836255172399</v>
      </c>
      <c r="V4">
        <v>25.418323000000001</v>
      </c>
      <c r="W4">
        <v>25.2396055517241</v>
      </c>
      <c r="X4">
        <v>4.44252630265781E-2</v>
      </c>
      <c r="Y4">
        <v>2.1157580526758101E-2</v>
      </c>
      <c r="Z4">
        <v>0.115822898138206</v>
      </c>
      <c r="AA4">
        <v>7.1493546420528702E-3</v>
      </c>
      <c r="AB4">
        <v>6.9978011170021299E-3</v>
      </c>
      <c r="AC4">
        <v>1.6144358919523299E-2</v>
      </c>
      <c r="AD4">
        <v>0.19416434639438901</v>
      </c>
      <c r="AE4">
        <v>3.3772252893890999E-2</v>
      </c>
      <c r="AF4">
        <v>2.9306875395776402</v>
      </c>
      <c r="AG4">
        <v>4</v>
      </c>
      <c r="AH4">
        <v>178</v>
      </c>
      <c r="AI4" s="1">
        <v>42685.740555555552</v>
      </c>
    </row>
    <row r="5" spans="1:35" x14ac:dyDescent="0.25">
      <c r="A5">
        <v>149.999807896552</v>
      </c>
      <c r="B5">
        <v>300</v>
      </c>
      <c r="C5">
        <v>10.440970137931</v>
      </c>
      <c r="D5">
        <v>8.5001030689655206</v>
      </c>
      <c r="E5">
        <v>0.87086482758620698</v>
      </c>
      <c r="F5">
        <v>30.176906034482801</v>
      </c>
      <c r="G5">
        <v>2.3269301724137899</v>
      </c>
      <c r="H5">
        <v>19.707921724137901</v>
      </c>
      <c r="I5">
        <v>2.8471598620689602</v>
      </c>
      <c r="J5">
        <v>24.240094413793098</v>
      </c>
      <c r="K5">
        <v>5.1674653103448298</v>
      </c>
      <c r="L5">
        <v>25.069551172413799</v>
      </c>
      <c r="M5">
        <v>25.011366620689699</v>
      </c>
      <c r="N5">
        <v>0.31349455172413798</v>
      </c>
      <c r="O5">
        <v>25.0592098965517</v>
      </c>
      <c r="P5">
        <v>25.051885103448299</v>
      </c>
      <c r="Q5">
        <v>0.387239</v>
      </c>
      <c r="R5">
        <v>25.013433724137901</v>
      </c>
      <c r="S5">
        <v>25.782611448275901</v>
      </c>
      <c r="T5">
        <v>145.49463893103399</v>
      </c>
      <c r="U5">
        <v>145.627312448276</v>
      </c>
      <c r="V5">
        <v>25.403601517241398</v>
      </c>
      <c r="W5">
        <v>25.2216891724138</v>
      </c>
      <c r="X5">
        <v>3.1925243371088499E-2</v>
      </c>
      <c r="Y5">
        <v>8.9537499918245101E-3</v>
      </c>
      <c r="Z5">
        <v>1.6936296416943698E-2</v>
      </c>
      <c r="AA5">
        <v>5.6351075126902898E-3</v>
      </c>
      <c r="AB5">
        <v>5.6414425244782499E-3</v>
      </c>
      <c r="AC5">
        <v>3.9190312337572697E-2</v>
      </c>
      <c r="AD5">
        <v>0.15681065048663401</v>
      </c>
      <c r="AE5">
        <v>2.4851754785164399E-2</v>
      </c>
      <c r="AF5">
        <v>1.9214689697595</v>
      </c>
      <c r="AG5">
        <v>5</v>
      </c>
      <c r="AH5">
        <v>179</v>
      </c>
      <c r="AI5" s="1">
        <v>42685.761412037034</v>
      </c>
    </row>
    <row r="6" spans="1:35" x14ac:dyDescent="0.25">
      <c r="A6">
        <v>150.00034044827601</v>
      </c>
      <c r="B6">
        <v>150</v>
      </c>
      <c r="C6">
        <v>23.531216137931001</v>
      </c>
      <c r="D6">
        <v>8.4848985517241395</v>
      </c>
      <c r="E6">
        <v>1.20202810344828</v>
      </c>
      <c r="F6">
        <v>30.188935206896598</v>
      </c>
      <c r="G6">
        <v>2.4816517241379299</v>
      </c>
      <c r="H6">
        <v>18.4863583448276</v>
      </c>
      <c r="I6">
        <v>2.6211260689655198</v>
      </c>
      <c r="J6">
        <v>24.176380758620699</v>
      </c>
      <c r="K6">
        <v>5.1678582758620699</v>
      </c>
      <c r="L6">
        <v>25.0745156896552</v>
      </c>
      <c r="M6">
        <v>25.015045137931001</v>
      </c>
      <c r="N6">
        <v>0.31637106896551698</v>
      </c>
      <c r="O6">
        <v>25.062931862069</v>
      </c>
      <c r="P6">
        <v>25.0619009655172</v>
      </c>
      <c r="Q6">
        <v>0.38849575862069002</v>
      </c>
      <c r="R6">
        <v>25.013536793103501</v>
      </c>
      <c r="S6">
        <v>25.735409172413799</v>
      </c>
      <c r="T6">
        <v>145.47177337931001</v>
      </c>
      <c r="U6">
        <v>145.601322586207</v>
      </c>
      <c r="V6">
        <v>25.4081420344828</v>
      </c>
      <c r="W6">
        <v>25.228790241379301</v>
      </c>
      <c r="X6">
        <v>2.5697746393681602E-2</v>
      </c>
      <c r="Y6">
        <v>8.4767404613713803E-3</v>
      </c>
      <c r="Z6">
        <v>2.05175856840717E-2</v>
      </c>
      <c r="AA6">
        <v>8.5119528416514201E-3</v>
      </c>
      <c r="AB6">
        <v>6.8639568178892304E-3</v>
      </c>
      <c r="AC6">
        <v>3.0337471684591999E-2</v>
      </c>
      <c r="AD6">
        <v>0.15180716564827301</v>
      </c>
      <c r="AE6">
        <v>3.5775478087286199E-2</v>
      </c>
      <c r="AF6">
        <v>2.8528035574347301</v>
      </c>
      <c r="AG6">
        <v>6</v>
      </c>
      <c r="AH6">
        <v>179</v>
      </c>
      <c r="AI6" s="1">
        <v>42685.78224537037</v>
      </c>
    </row>
    <row r="7" spans="1:35" x14ac:dyDescent="0.25">
      <c r="A7">
        <v>149.99955224137901</v>
      </c>
      <c r="B7">
        <v>100</v>
      </c>
      <c r="C7">
        <v>42.622600068965497</v>
      </c>
      <c r="D7">
        <v>8.65097044827586</v>
      </c>
      <c r="E7">
        <v>1.5404857586206899</v>
      </c>
      <c r="F7">
        <v>30.204821965517201</v>
      </c>
      <c r="G7">
        <v>2.9089728275862101</v>
      </c>
      <c r="H7">
        <v>17.916897103448299</v>
      </c>
      <c r="I7">
        <v>2.9659966896551699</v>
      </c>
      <c r="J7">
        <v>24.079738137930999</v>
      </c>
      <c r="K7">
        <v>5.1497158275862098</v>
      </c>
      <c r="L7">
        <v>25.072920448275902</v>
      </c>
      <c r="M7">
        <v>25.014296413793101</v>
      </c>
      <c r="N7">
        <v>0.314844655172414</v>
      </c>
      <c r="O7">
        <v>25.059139275862101</v>
      </c>
      <c r="P7">
        <v>25.077472689655199</v>
      </c>
      <c r="Q7">
        <v>0.387175620689655</v>
      </c>
      <c r="R7">
        <v>25.014063068965498</v>
      </c>
      <c r="S7">
        <v>25.7176799310345</v>
      </c>
      <c r="T7">
        <v>145.45397844827599</v>
      </c>
      <c r="U7">
        <v>145.589864793103</v>
      </c>
      <c r="V7">
        <v>25.414089241379301</v>
      </c>
      <c r="W7">
        <v>25.2266923793103</v>
      </c>
      <c r="X7">
        <v>2.7075072913374201E-2</v>
      </c>
      <c r="Y7">
        <v>7.9639298082926392E-3</v>
      </c>
      <c r="Z7">
        <v>1.44493350609371E-2</v>
      </c>
      <c r="AA7">
        <v>7.3162485376407696E-3</v>
      </c>
      <c r="AB7">
        <v>8.0589568379615898E-3</v>
      </c>
      <c r="AC7">
        <v>2.2382889315271201E-2</v>
      </c>
      <c r="AD7">
        <v>0.13069129457755199</v>
      </c>
      <c r="AE7">
        <v>3.3889022238103299E-2</v>
      </c>
      <c r="AF7">
        <v>2.5596328783308002</v>
      </c>
      <c r="AG7">
        <v>7</v>
      </c>
      <c r="AH7">
        <v>179</v>
      </c>
      <c r="AI7" s="1">
        <v>42685.803090277775</v>
      </c>
    </row>
    <row r="8" spans="1:35" x14ac:dyDescent="0.25">
      <c r="A8">
        <v>150.000131655172</v>
      </c>
      <c r="B8">
        <v>100</v>
      </c>
      <c r="C8">
        <v>42.653361034482799</v>
      </c>
      <c r="D8">
        <v>8.6610806551724107</v>
      </c>
      <c r="E8">
        <v>1.5463381034482799</v>
      </c>
      <c r="F8">
        <v>30.214808896551698</v>
      </c>
      <c r="G8">
        <v>2.9410467931034501</v>
      </c>
      <c r="H8">
        <v>18.000795827586199</v>
      </c>
      <c r="I8">
        <v>4.7255064137931004</v>
      </c>
      <c r="J8">
        <v>24.052352517241399</v>
      </c>
      <c r="K8">
        <v>5.1680990689655202</v>
      </c>
      <c r="L8">
        <v>25.071764862068999</v>
      </c>
      <c r="M8">
        <v>25.018582551724101</v>
      </c>
      <c r="N8">
        <v>0.31738217241379302</v>
      </c>
      <c r="O8">
        <v>25.057533275862099</v>
      </c>
      <c r="P8">
        <v>25.076566551724099</v>
      </c>
      <c r="Q8">
        <v>0.38809893103448301</v>
      </c>
      <c r="R8">
        <v>25.011784310344801</v>
      </c>
      <c r="S8">
        <v>25.7162853448276</v>
      </c>
      <c r="T8">
        <v>145.45673651724101</v>
      </c>
      <c r="U8">
        <v>145.59020841379299</v>
      </c>
      <c r="V8">
        <v>25.4135873793103</v>
      </c>
      <c r="W8">
        <v>25.232749827586201</v>
      </c>
      <c r="X8">
        <v>2.9463650442938201E-2</v>
      </c>
      <c r="Y8">
        <v>7.9253324753689805E-3</v>
      </c>
      <c r="Z8">
        <v>1.65614234057887E-2</v>
      </c>
      <c r="AA8">
        <v>7.3539820085966497E-3</v>
      </c>
      <c r="AB8">
        <v>6.6572152310298699E-3</v>
      </c>
      <c r="AC8">
        <v>1.0730077537247399E-3</v>
      </c>
      <c r="AD8">
        <v>0.139094294381362</v>
      </c>
      <c r="AE8">
        <v>2.5236796777322601E-2</v>
      </c>
      <c r="AF8">
        <v>1.5641065090573201</v>
      </c>
      <c r="AG8">
        <v>8</v>
      </c>
      <c r="AH8">
        <v>179</v>
      </c>
      <c r="AI8" s="1">
        <v>42685.823923611111</v>
      </c>
    </row>
    <row r="9" spans="1:35" x14ac:dyDescent="0.25">
      <c r="A9">
        <v>150.00051562069001</v>
      </c>
      <c r="B9">
        <v>150</v>
      </c>
      <c r="C9">
        <v>23.469495793103501</v>
      </c>
      <c r="D9">
        <v>8.4665950344827596</v>
      </c>
      <c r="E9">
        <v>1.21179148275862</v>
      </c>
      <c r="F9">
        <v>30.227020448275901</v>
      </c>
      <c r="G9">
        <v>2.3760717241379301</v>
      </c>
      <c r="H9">
        <v>18.545609379310299</v>
      </c>
      <c r="I9">
        <v>1.6545353103448299</v>
      </c>
      <c r="J9">
        <v>23.976315034482798</v>
      </c>
      <c r="K9">
        <v>5.1626633448275898</v>
      </c>
      <c r="L9">
        <v>25.0725461034483</v>
      </c>
      <c r="M9">
        <v>25.010427965517199</v>
      </c>
      <c r="N9">
        <v>0.31390475862069001</v>
      </c>
      <c r="O9">
        <v>25.0568985517241</v>
      </c>
      <c r="P9">
        <v>25.052145551724099</v>
      </c>
      <c r="Q9">
        <v>0.38766620689655201</v>
      </c>
      <c r="R9">
        <v>25.009494724137902</v>
      </c>
      <c r="S9">
        <v>25.733960137931</v>
      </c>
      <c r="T9">
        <v>145.476937034483</v>
      </c>
      <c r="U9">
        <v>145.610929793103</v>
      </c>
      <c r="V9">
        <v>25.410966034482801</v>
      </c>
      <c r="W9">
        <v>25.229875068965502</v>
      </c>
      <c r="X9">
        <v>1.9768310858434401E-2</v>
      </c>
      <c r="Y9">
        <v>7.8834710277359294E-3</v>
      </c>
      <c r="Z9">
        <v>1.50743636812868E-2</v>
      </c>
      <c r="AA9">
        <v>5.6474451323221698E-3</v>
      </c>
      <c r="AB9">
        <v>7.8364689900652894E-3</v>
      </c>
      <c r="AC9">
        <v>2.19264331285428E-2</v>
      </c>
      <c r="AD9">
        <v>0.152376934089716</v>
      </c>
      <c r="AE9">
        <v>3.4117119758169098E-2</v>
      </c>
      <c r="AF9">
        <v>1.95149392584716</v>
      </c>
      <c r="AG9">
        <v>9</v>
      </c>
      <c r="AH9">
        <v>179</v>
      </c>
      <c r="AI9" s="1">
        <v>42685.844756944447</v>
      </c>
    </row>
    <row r="10" spans="1:35" x14ac:dyDescent="0.25">
      <c r="A10">
        <v>149.99923548275899</v>
      </c>
      <c r="B10">
        <v>300</v>
      </c>
      <c r="C10">
        <v>24.1807824137931</v>
      </c>
      <c r="D10">
        <v>8.4672236551724094</v>
      </c>
      <c r="E10">
        <v>2.1499654482758599</v>
      </c>
      <c r="F10">
        <v>30.2359594137931</v>
      </c>
      <c r="G10">
        <v>2.1226810344827598</v>
      </c>
      <c r="H10">
        <v>20.5096902413793</v>
      </c>
      <c r="I10">
        <v>3.3032771724137899</v>
      </c>
      <c r="J10">
        <v>23.819907103448301</v>
      </c>
      <c r="K10">
        <v>5.1795981724137903</v>
      </c>
      <c r="L10">
        <v>25.062741896551699</v>
      </c>
      <c r="M10">
        <v>25.005349586206901</v>
      </c>
      <c r="N10">
        <v>0.316690586206897</v>
      </c>
      <c r="O10">
        <v>25.0526284482759</v>
      </c>
      <c r="P10">
        <v>25.035092758620699</v>
      </c>
      <c r="Q10">
        <v>0.38792648275862102</v>
      </c>
      <c r="R10">
        <v>25.002121310344801</v>
      </c>
      <c r="S10">
        <v>25.800151068965501</v>
      </c>
      <c r="T10">
        <v>145.507086931034</v>
      </c>
      <c r="U10">
        <v>145.637006068966</v>
      </c>
      <c r="V10">
        <v>25.3990009655172</v>
      </c>
      <c r="W10">
        <v>25.216105551724102</v>
      </c>
      <c r="X10">
        <v>2.0822335102439499E-2</v>
      </c>
      <c r="Y10">
        <v>7.2651917221161202E-3</v>
      </c>
      <c r="Z10">
        <v>1.2855693654221199E-2</v>
      </c>
      <c r="AA10">
        <v>7.6573321899121999E-3</v>
      </c>
      <c r="AB10">
        <v>6.6393841531675497E-3</v>
      </c>
      <c r="AC10">
        <v>1.18922289018802E-2</v>
      </c>
      <c r="AD10">
        <v>0.163460346520516</v>
      </c>
      <c r="AE10">
        <v>3.3876089730084498E-2</v>
      </c>
      <c r="AF10">
        <v>2.1840112942464298</v>
      </c>
      <c r="AG10">
        <v>10</v>
      </c>
      <c r="AH10">
        <v>179</v>
      </c>
      <c r="AI10" s="1">
        <v>42685.865601851852</v>
      </c>
    </row>
    <row r="11" spans="1:35" x14ac:dyDescent="0.25">
      <c r="A11">
        <v>150.00113865517201</v>
      </c>
      <c r="B11">
        <v>500</v>
      </c>
      <c r="C11">
        <v>24.810714896551701</v>
      </c>
      <c r="D11">
        <v>8.4554335862068992</v>
      </c>
      <c r="E11">
        <v>2.1786278620689701</v>
      </c>
      <c r="F11">
        <v>30.251696965517301</v>
      </c>
      <c r="G11">
        <v>1.8606261034482801</v>
      </c>
      <c r="H11">
        <v>21.1475181724138</v>
      </c>
      <c r="I11">
        <v>1.16588048275862</v>
      </c>
      <c r="J11">
        <v>23.660800344827599</v>
      </c>
      <c r="K11">
        <v>5.1760267586206901</v>
      </c>
      <c r="L11">
        <v>25.0664529655172</v>
      </c>
      <c r="M11">
        <v>25.003342172413799</v>
      </c>
      <c r="N11">
        <v>0.31446458620689699</v>
      </c>
      <c r="O11">
        <v>25.049356827586202</v>
      </c>
      <c r="P11">
        <v>25.020253689655199</v>
      </c>
      <c r="Q11">
        <v>0.38765506896551699</v>
      </c>
      <c r="R11">
        <v>25.003862896551698</v>
      </c>
      <c r="S11">
        <v>25.826118724137899</v>
      </c>
      <c r="T11">
        <v>145.52094137930999</v>
      </c>
      <c r="U11">
        <v>145.65295055172399</v>
      </c>
      <c r="V11">
        <v>25.397416344827601</v>
      </c>
      <c r="W11">
        <v>25.216043965517201</v>
      </c>
      <c r="X11">
        <v>2.2544586861003701E-2</v>
      </c>
      <c r="Y11">
        <v>8.0673113050410694E-3</v>
      </c>
      <c r="Z11">
        <v>1.1426580782477999E-2</v>
      </c>
      <c r="AA11">
        <v>6.5519339866615001E-3</v>
      </c>
      <c r="AB11">
        <v>6.40201476972859E-3</v>
      </c>
      <c r="AC11">
        <v>7.4326678293302204E-3</v>
      </c>
      <c r="AD11">
        <v>0.204421113089853</v>
      </c>
      <c r="AE11">
        <v>2.4089100745170299E-2</v>
      </c>
      <c r="AF11">
        <v>2.9883838224364201</v>
      </c>
      <c r="AG11">
        <v>11</v>
      </c>
      <c r="AH11">
        <v>179</v>
      </c>
      <c r="AI11" s="1">
        <v>42685.886435185188</v>
      </c>
    </row>
    <row r="12" spans="1:35" x14ac:dyDescent="0.25">
      <c r="A12">
        <v>149.999317551724</v>
      </c>
      <c r="B12">
        <v>1000</v>
      </c>
      <c r="C12">
        <v>18.6971146206897</v>
      </c>
      <c r="D12">
        <v>8.4595173793103395</v>
      </c>
      <c r="E12">
        <v>1.806133</v>
      </c>
      <c r="F12">
        <v>30.262838275862102</v>
      </c>
      <c r="G12">
        <v>1.76930906896552</v>
      </c>
      <c r="H12">
        <v>21.721562689655201</v>
      </c>
      <c r="I12">
        <v>3.56668824137931</v>
      </c>
      <c r="J12">
        <v>23.4948302758621</v>
      </c>
      <c r="K12">
        <v>5.1748200000000004</v>
      </c>
      <c r="L12">
        <v>25.058325413793099</v>
      </c>
      <c r="M12">
        <v>25.002311310344801</v>
      </c>
      <c r="N12">
        <v>0.31503613793103402</v>
      </c>
      <c r="O12">
        <v>25.042813413793102</v>
      </c>
      <c r="P12">
        <v>25.009071551724102</v>
      </c>
      <c r="Q12">
        <v>0.38821065517241399</v>
      </c>
      <c r="R12">
        <v>24.996929103448299</v>
      </c>
      <c r="S12">
        <v>25.839555862068998</v>
      </c>
      <c r="T12">
        <v>145.52514482758599</v>
      </c>
      <c r="U12">
        <v>145.660964965517</v>
      </c>
      <c r="V12">
        <v>25.390480344827601</v>
      </c>
      <c r="W12">
        <v>25.2127284482759</v>
      </c>
      <c r="X12">
        <v>2.1091499365373901E-2</v>
      </c>
      <c r="Y12">
        <v>8.9181289282332394E-3</v>
      </c>
      <c r="Z12">
        <v>6.4598033901703197E-2</v>
      </c>
      <c r="AA12">
        <v>6.3250426371102304E-3</v>
      </c>
      <c r="AB12">
        <v>6.6068151478492496E-3</v>
      </c>
      <c r="AC12">
        <v>1.0938281778657201E-2</v>
      </c>
      <c r="AD12">
        <v>0.24283057883154199</v>
      </c>
      <c r="AE12">
        <v>2.3334338768290701E-2</v>
      </c>
      <c r="AF12">
        <v>2.5094122763123998</v>
      </c>
      <c r="AG12">
        <v>12</v>
      </c>
      <c r="AH12">
        <v>179</v>
      </c>
      <c r="AI12" s="1">
        <v>42685.907280092593</v>
      </c>
    </row>
    <row r="13" spans="1:35" x14ac:dyDescent="0.25">
      <c r="A13">
        <v>150.00076031034499</v>
      </c>
      <c r="B13">
        <v>1000</v>
      </c>
      <c r="C13">
        <v>21.9523664482759</v>
      </c>
      <c r="D13">
        <v>8.2771003103448297</v>
      </c>
      <c r="E13">
        <v>2.0586747931034499</v>
      </c>
      <c r="F13">
        <v>35.1739666551724</v>
      </c>
      <c r="G13">
        <v>1.92656344827586</v>
      </c>
      <c r="H13">
        <v>25.518908413793099</v>
      </c>
      <c r="I13">
        <v>2.4618702413793101</v>
      </c>
      <c r="J13">
        <v>23.289511793103401</v>
      </c>
      <c r="K13">
        <v>5.1917373448275903</v>
      </c>
      <c r="L13">
        <v>25.058395965517199</v>
      </c>
      <c r="M13">
        <v>24.9985404482759</v>
      </c>
      <c r="N13">
        <v>0.314019620689655</v>
      </c>
      <c r="O13">
        <v>25.040941586206898</v>
      </c>
      <c r="P13">
        <v>25.0157016206897</v>
      </c>
      <c r="Q13">
        <v>0.38798424137930998</v>
      </c>
      <c r="R13">
        <v>24.989430896551699</v>
      </c>
      <c r="S13">
        <v>25.972958034482801</v>
      </c>
      <c r="T13">
        <v>145.56441896551701</v>
      </c>
      <c r="U13">
        <v>145.705261172414</v>
      </c>
      <c r="V13">
        <v>25.3851832068965</v>
      </c>
      <c r="W13">
        <v>25.206434241379299</v>
      </c>
      <c r="X13">
        <v>2.1843254883249799E-2</v>
      </c>
      <c r="Y13">
        <v>9.3436530146425601E-3</v>
      </c>
      <c r="Z13">
        <v>7.06882345017181E-2</v>
      </c>
      <c r="AA13">
        <v>8.2044587241934201E-3</v>
      </c>
      <c r="AB13">
        <v>6.9164833735008303E-3</v>
      </c>
      <c r="AC13">
        <v>1.39897063346695E-2</v>
      </c>
      <c r="AD13">
        <v>0.176949281043006</v>
      </c>
      <c r="AE13">
        <v>2.46870028179129E-2</v>
      </c>
      <c r="AF13">
        <v>4.0202461353733403</v>
      </c>
      <c r="AG13">
        <v>13</v>
      </c>
      <c r="AH13">
        <v>179</v>
      </c>
      <c r="AI13" s="1">
        <v>42685.928113425929</v>
      </c>
    </row>
    <row r="14" spans="1:35" x14ac:dyDescent="0.25">
      <c r="A14">
        <v>150.00021455172401</v>
      </c>
      <c r="B14">
        <v>500</v>
      </c>
      <c r="C14">
        <v>29.548890586206898</v>
      </c>
      <c r="D14">
        <v>8.2840718965517208</v>
      </c>
      <c r="E14">
        <v>2.5274308620689601</v>
      </c>
      <c r="F14">
        <v>34.909335620689703</v>
      </c>
      <c r="G14">
        <v>1.91173151724138</v>
      </c>
      <c r="H14">
        <v>24.790560689655202</v>
      </c>
      <c r="I14">
        <v>0.33776837931034498</v>
      </c>
      <c r="J14">
        <v>23.1333506551724</v>
      </c>
      <c r="K14">
        <v>5.1788254137931</v>
      </c>
      <c r="L14">
        <v>25.0607669310345</v>
      </c>
      <c r="M14">
        <v>24.9948837241379</v>
      </c>
      <c r="N14">
        <v>0.31607334482758598</v>
      </c>
      <c r="O14">
        <v>25.043486241379298</v>
      </c>
      <c r="P14">
        <v>25.015994586206901</v>
      </c>
      <c r="Q14">
        <v>0.38742982758620698</v>
      </c>
      <c r="R14">
        <v>24.9902013448276</v>
      </c>
      <c r="S14">
        <v>25.947944344827601</v>
      </c>
      <c r="T14">
        <v>145.57485224137901</v>
      </c>
      <c r="U14">
        <v>145.71229765517199</v>
      </c>
      <c r="V14">
        <v>25.385146241379299</v>
      </c>
      <c r="W14">
        <v>25.206353344827601</v>
      </c>
      <c r="X14">
        <v>2.3100345949743799E-2</v>
      </c>
      <c r="Y14">
        <v>7.3464240879225701E-3</v>
      </c>
      <c r="Z14">
        <v>1.83290255445538E-2</v>
      </c>
      <c r="AA14">
        <v>5.7495708905821001E-3</v>
      </c>
      <c r="AB14">
        <v>6.89062710459795E-3</v>
      </c>
      <c r="AC14">
        <v>1.1029162286592901E-2</v>
      </c>
      <c r="AD14">
        <v>0.18767772842657801</v>
      </c>
      <c r="AE14">
        <v>2.4815325292325399E-2</v>
      </c>
      <c r="AF14">
        <v>6.6112740014361702</v>
      </c>
      <c r="AG14">
        <v>14</v>
      </c>
      <c r="AH14">
        <v>179</v>
      </c>
      <c r="AI14" s="1">
        <v>42685.948958333334</v>
      </c>
    </row>
    <row r="15" spans="1:35" x14ac:dyDescent="0.25">
      <c r="A15">
        <v>149.99992106896599</v>
      </c>
      <c r="B15">
        <v>300</v>
      </c>
      <c r="C15">
        <v>12.642757586206899</v>
      </c>
      <c r="D15">
        <v>8.3312170000000005</v>
      </c>
      <c r="E15">
        <v>1.0291256896551699</v>
      </c>
      <c r="F15">
        <v>34.713144896551697</v>
      </c>
      <c r="G15">
        <v>2.1760745862069002</v>
      </c>
      <c r="H15">
        <v>23.323075034482802</v>
      </c>
      <c r="I15">
        <v>2.31444355172414</v>
      </c>
      <c r="J15">
        <v>23.009982793103401</v>
      </c>
      <c r="K15">
        <v>5.1810159310344801</v>
      </c>
      <c r="L15">
        <v>25.0592044137931</v>
      </c>
      <c r="M15">
        <v>24.998160655172398</v>
      </c>
      <c r="N15">
        <v>0.31575896551724097</v>
      </c>
      <c r="O15">
        <v>25.0404750344828</v>
      </c>
      <c r="P15">
        <v>25.025071724137899</v>
      </c>
      <c r="Q15">
        <v>0.38755862068965502</v>
      </c>
      <c r="R15">
        <v>24.985090620689601</v>
      </c>
      <c r="S15">
        <v>25.888132689655201</v>
      </c>
      <c r="T15">
        <v>145.55733513793101</v>
      </c>
      <c r="U15">
        <v>145.687924586207</v>
      </c>
      <c r="V15">
        <v>25.378394931034499</v>
      </c>
      <c r="W15">
        <v>25.2026608275862</v>
      </c>
      <c r="X15">
        <v>2.24709763079456E-2</v>
      </c>
      <c r="Y15">
        <v>5.7075517680472403E-3</v>
      </c>
      <c r="Z15">
        <v>2.0622749023911102E-2</v>
      </c>
      <c r="AA15">
        <v>7.0270514951953703E-3</v>
      </c>
      <c r="AB15">
        <v>5.8991844056284796E-3</v>
      </c>
      <c r="AC15">
        <v>4.5361269413905697E-2</v>
      </c>
      <c r="AD15">
        <v>0.17307367802732601</v>
      </c>
      <c r="AE15">
        <v>2.1533746779684199E-2</v>
      </c>
      <c r="AF15">
        <v>3.0768929398239302</v>
      </c>
      <c r="AG15">
        <v>15</v>
      </c>
      <c r="AH15">
        <v>179</v>
      </c>
      <c r="AI15" s="1">
        <v>42685.96979166667</v>
      </c>
    </row>
    <row r="16" spans="1:35" x14ac:dyDescent="0.25">
      <c r="A16">
        <v>150.000384103448</v>
      </c>
      <c r="B16">
        <v>150</v>
      </c>
      <c r="C16">
        <v>28.617809103448302</v>
      </c>
      <c r="D16">
        <v>8.2811016896551699</v>
      </c>
      <c r="E16">
        <v>1.4198515517241399</v>
      </c>
      <c r="F16">
        <v>34.617206413793099</v>
      </c>
      <c r="G16">
        <v>2.2381340000000001</v>
      </c>
      <c r="H16">
        <v>21.5434987586207</v>
      </c>
      <c r="I16">
        <v>0.90029910344827602</v>
      </c>
      <c r="J16">
        <v>22.874229137931</v>
      </c>
      <c r="K16">
        <v>5.1989814827586196</v>
      </c>
      <c r="L16">
        <v>25.055455310344801</v>
      </c>
      <c r="M16">
        <v>24.991194206896601</v>
      </c>
      <c r="N16">
        <v>0.31573282758620702</v>
      </c>
      <c r="O16">
        <v>25.0403990344828</v>
      </c>
      <c r="P16">
        <v>25.028934689655198</v>
      </c>
      <c r="Q16">
        <v>0.38814768965517199</v>
      </c>
      <c r="R16">
        <v>24.987369137931001</v>
      </c>
      <c r="S16">
        <v>25.822444655172401</v>
      </c>
      <c r="T16">
        <v>145.528140896552</v>
      </c>
      <c r="U16">
        <v>145.649800793103</v>
      </c>
      <c r="V16">
        <v>25.372130862069</v>
      </c>
      <c r="W16">
        <v>25.191197137930999</v>
      </c>
      <c r="X16">
        <v>2.10950334288806E-2</v>
      </c>
      <c r="Y16">
        <v>6.1410618342122303E-3</v>
      </c>
      <c r="Z16">
        <v>2.2289338196179301E-2</v>
      </c>
      <c r="AA16">
        <v>6.4797491508619999E-3</v>
      </c>
      <c r="AB16">
        <v>7.7672477998933301E-3</v>
      </c>
      <c r="AC16">
        <v>2.9821229975068201E-2</v>
      </c>
      <c r="AD16">
        <v>0.15896947899533601</v>
      </c>
      <c r="AE16">
        <v>3.69377046763886E-2</v>
      </c>
      <c r="AF16">
        <v>4.11723422619992</v>
      </c>
      <c r="AG16">
        <v>16</v>
      </c>
      <c r="AH16">
        <v>179</v>
      </c>
      <c r="AI16" s="1">
        <v>42685.990636574075</v>
      </c>
    </row>
    <row r="17" spans="1:35" x14ac:dyDescent="0.25">
      <c r="A17">
        <v>150.001087655172</v>
      </c>
      <c r="B17">
        <v>100</v>
      </c>
      <c r="C17">
        <v>51.761263655172399</v>
      </c>
      <c r="D17">
        <v>8.4589722758620702</v>
      </c>
      <c r="E17">
        <v>1.7871363793103501</v>
      </c>
      <c r="F17">
        <v>34.663622344827601</v>
      </c>
      <c r="G17">
        <v>2.7529115517241398</v>
      </c>
      <c r="H17">
        <v>20.7749468965517</v>
      </c>
      <c r="I17">
        <v>0.28114251724138001</v>
      </c>
      <c r="J17">
        <v>22.733533896551702</v>
      </c>
      <c r="K17">
        <v>5.1812332758620698</v>
      </c>
      <c r="L17">
        <v>25.052427655172401</v>
      </c>
      <c r="M17">
        <v>24.986761586206899</v>
      </c>
      <c r="N17">
        <v>0.31457662068965497</v>
      </c>
      <c r="O17">
        <v>25.034588206896501</v>
      </c>
      <c r="P17">
        <v>25.0463454482759</v>
      </c>
      <c r="Q17">
        <v>0.38597599999999999</v>
      </c>
      <c r="R17">
        <v>24.9802997241379</v>
      </c>
      <c r="S17">
        <v>25.791430137930998</v>
      </c>
      <c r="T17">
        <v>145.50686486206899</v>
      </c>
      <c r="U17">
        <v>145.62792755172401</v>
      </c>
      <c r="V17">
        <v>25.3685493103448</v>
      </c>
      <c r="W17">
        <v>25.190490172413799</v>
      </c>
      <c r="X17">
        <v>3.0635873113875101E-2</v>
      </c>
      <c r="Y17">
        <v>7.3182001616834396E-3</v>
      </c>
      <c r="Z17">
        <v>2.75000917025255E-2</v>
      </c>
      <c r="AA17">
        <v>7.37940307228301E-3</v>
      </c>
      <c r="AB17">
        <v>7.27047338211182E-3</v>
      </c>
      <c r="AC17">
        <v>2.2907685764703901E-2</v>
      </c>
      <c r="AD17">
        <v>0.15280261310380999</v>
      </c>
      <c r="AE17">
        <v>3.4438780199509501E-2</v>
      </c>
      <c r="AF17">
        <v>5.5518528610702402</v>
      </c>
      <c r="AG17">
        <v>17</v>
      </c>
      <c r="AH17">
        <v>179</v>
      </c>
      <c r="AI17" s="1">
        <v>42686.011469907404</v>
      </c>
    </row>
    <row r="18" spans="1:35" x14ac:dyDescent="0.25">
      <c r="A18">
        <v>149.998394137931</v>
      </c>
      <c r="B18">
        <v>100</v>
      </c>
      <c r="C18">
        <v>51.647486379310301</v>
      </c>
      <c r="D18">
        <v>8.4791860689655199</v>
      </c>
      <c r="E18">
        <v>-2</v>
      </c>
      <c r="F18">
        <v>34.693483793103503</v>
      </c>
      <c r="G18">
        <v>2.7381125172413801</v>
      </c>
      <c r="H18">
        <v>20.7726401034483</v>
      </c>
      <c r="I18">
        <v>2.4692961034482801</v>
      </c>
      <c r="J18">
        <v>22.609132620689699</v>
      </c>
      <c r="K18">
        <v>5.1757051379310299</v>
      </c>
      <c r="L18">
        <v>25.043453689655198</v>
      </c>
      <c r="M18">
        <v>24.983641896551699</v>
      </c>
      <c r="N18">
        <v>0.31763348275862102</v>
      </c>
      <c r="O18">
        <v>25.030122896551699</v>
      </c>
      <c r="P18">
        <v>25.039807586206901</v>
      </c>
      <c r="Q18">
        <v>0.38867886206896601</v>
      </c>
      <c r="R18">
        <v>24.976160068965498</v>
      </c>
      <c r="S18">
        <v>25.7824758275862</v>
      </c>
      <c r="T18">
        <v>145.513541896552</v>
      </c>
      <c r="U18">
        <v>145.63556855172399</v>
      </c>
      <c r="V18">
        <v>25.364836206896602</v>
      </c>
      <c r="W18">
        <v>25.186340724137899</v>
      </c>
      <c r="X18">
        <v>2.8832219891373499E-2</v>
      </c>
      <c r="Y18">
        <v>7.0871369761182097E-3</v>
      </c>
      <c r="Z18">
        <v>0</v>
      </c>
      <c r="AA18">
        <v>6.7665149418323703E-3</v>
      </c>
      <c r="AB18">
        <v>6.99471165814914E-3</v>
      </c>
      <c r="AC18">
        <v>6.9917537011144498E-4</v>
      </c>
      <c r="AD18">
        <v>0.12970528301001399</v>
      </c>
      <c r="AE18">
        <v>2.2443933564901E-2</v>
      </c>
      <c r="AF18">
        <v>4.4991021640542002</v>
      </c>
      <c r="AG18">
        <v>18</v>
      </c>
      <c r="AH18">
        <v>179</v>
      </c>
      <c r="AI18" s="1">
        <v>42686.03230324074</v>
      </c>
    </row>
    <row r="19" spans="1:35" x14ac:dyDescent="0.25">
      <c r="A19">
        <v>149.99942965517201</v>
      </c>
      <c r="B19">
        <v>150</v>
      </c>
      <c r="C19">
        <v>28.484985999999999</v>
      </c>
      <c r="D19">
        <v>8.2681918965517305</v>
      </c>
      <c r="E19">
        <v>-2</v>
      </c>
      <c r="F19">
        <v>34.7123823103448</v>
      </c>
      <c r="G19">
        <v>2.1974415862068999</v>
      </c>
      <c r="H19">
        <v>21.4434111724138</v>
      </c>
      <c r="I19">
        <v>1.37967544827586</v>
      </c>
      <c r="J19">
        <v>22.481509965517201</v>
      </c>
      <c r="K19">
        <v>5.1709808275862104</v>
      </c>
      <c r="L19">
        <v>25.0443814482759</v>
      </c>
      <c r="M19">
        <v>24.981856862069002</v>
      </c>
      <c r="N19">
        <v>0.31585024137931</v>
      </c>
      <c r="O19">
        <v>25.029064999999999</v>
      </c>
      <c r="P19">
        <v>25.014828137931001</v>
      </c>
      <c r="Q19">
        <v>0.387112862068966</v>
      </c>
      <c r="R19">
        <v>24.970327586206899</v>
      </c>
      <c r="S19">
        <v>25.804514241379302</v>
      </c>
      <c r="T19">
        <v>145.53598913793101</v>
      </c>
      <c r="U19">
        <v>145.65840106896499</v>
      </c>
      <c r="V19">
        <v>25.369683137930998</v>
      </c>
      <c r="W19">
        <v>25.1973777586207</v>
      </c>
      <c r="X19">
        <v>2.24525897448258E-2</v>
      </c>
      <c r="Y19">
        <v>7.8232679053101602E-3</v>
      </c>
      <c r="Z19">
        <v>0</v>
      </c>
      <c r="AA19">
        <v>5.42983405477234E-3</v>
      </c>
      <c r="AB19">
        <v>7.3556918775766998E-3</v>
      </c>
      <c r="AC19">
        <v>2.3151604345121601E-2</v>
      </c>
      <c r="AD19">
        <v>0.172915476737517</v>
      </c>
      <c r="AE19">
        <v>3.2234611125068001E-2</v>
      </c>
      <c r="AF19">
        <v>6.1924446187338296</v>
      </c>
      <c r="AG19">
        <v>19</v>
      </c>
      <c r="AH19">
        <v>179</v>
      </c>
      <c r="AI19" s="1">
        <v>42686.053148148145</v>
      </c>
    </row>
    <row r="20" spans="1:35" x14ac:dyDescent="0.25">
      <c r="A20">
        <v>150.00117813793099</v>
      </c>
      <c r="B20">
        <v>300</v>
      </c>
      <c r="C20">
        <v>12.609027448275899</v>
      </c>
      <c r="D20">
        <v>8.2854524137931005</v>
      </c>
      <c r="E20">
        <v>2.5203575862069001</v>
      </c>
      <c r="F20">
        <v>34.7480320689655</v>
      </c>
      <c r="G20">
        <v>1.6279894827586201</v>
      </c>
      <c r="H20">
        <v>22.953326103448301</v>
      </c>
      <c r="I20">
        <v>0.178362827586207</v>
      </c>
      <c r="J20">
        <v>22.379500034482799</v>
      </c>
      <c r="K20">
        <v>5.1771738965517198</v>
      </c>
      <c r="L20">
        <v>25.049790896551698</v>
      </c>
      <c r="M20">
        <v>24.9837177241379</v>
      </c>
      <c r="N20">
        <v>0.31626982758620698</v>
      </c>
      <c r="O20">
        <v>25.028191413793099</v>
      </c>
      <c r="P20">
        <v>24.988405620689701</v>
      </c>
      <c r="Q20">
        <v>0.38751517241379302</v>
      </c>
      <c r="R20">
        <v>24.974841517241401</v>
      </c>
      <c r="S20">
        <v>25.8648129310345</v>
      </c>
      <c r="T20">
        <v>145.55691213793099</v>
      </c>
      <c r="U20">
        <v>145.68475862068999</v>
      </c>
      <c r="V20">
        <v>25.375318931034499</v>
      </c>
      <c r="W20">
        <v>25.195927137931001</v>
      </c>
      <c r="X20">
        <v>2.3564754122908298E-2</v>
      </c>
      <c r="Y20">
        <v>8.2282164155183003E-3</v>
      </c>
      <c r="Z20">
        <v>2.4275013933220801E-2</v>
      </c>
      <c r="AA20">
        <v>7.8679192159848699E-3</v>
      </c>
      <c r="AB20">
        <v>7.8010001345292599E-3</v>
      </c>
      <c r="AC20">
        <v>3.1863955443301901E-2</v>
      </c>
      <c r="AD20">
        <v>0.20555404184071999</v>
      </c>
      <c r="AE20">
        <v>3.8958035793984699E-2</v>
      </c>
      <c r="AF20">
        <v>6.1021626711348702</v>
      </c>
      <c r="AG20">
        <v>20</v>
      </c>
      <c r="AH20">
        <v>179</v>
      </c>
      <c r="AI20" s="1">
        <v>42686.073981481481</v>
      </c>
    </row>
    <row r="21" spans="1:35" x14ac:dyDescent="0.25">
      <c r="A21">
        <v>150.001141827586</v>
      </c>
      <c r="B21">
        <v>500</v>
      </c>
      <c r="C21">
        <v>29.8305498275862</v>
      </c>
      <c r="D21">
        <v>8.2525768275862106</v>
      </c>
      <c r="E21">
        <v>2.1531133793103399</v>
      </c>
      <c r="F21">
        <v>34.771336137931002</v>
      </c>
      <c r="G21">
        <v>1.3745750689655201</v>
      </c>
      <c r="H21">
        <v>24.658184793103501</v>
      </c>
      <c r="I21">
        <v>-0.22917727586206901</v>
      </c>
      <c r="J21">
        <v>22.354706068965498</v>
      </c>
      <c r="K21">
        <v>5.1815127931034501</v>
      </c>
      <c r="L21">
        <v>25.050642689655199</v>
      </c>
      <c r="M21">
        <v>24.983565896551699</v>
      </c>
      <c r="N21">
        <v>0.31608924137930999</v>
      </c>
      <c r="O21">
        <v>25.030334551724099</v>
      </c>
      <c r="P21">
        <v>24.978862034482798</v>
      </c>
      <c r="Q21">
        <v>0.38730527586206898</v>
      </c>
      <c r="R21">
        <v>24.972948137930999</v>
      </c>
      <c r="S21">
        <v>25.925199413793099</v>
      </c>
      <c r="T21">
        <v>145.57989710344799</v>
      </c>
      <c r="U21">
        <v>145.706948068966</v>
      </c>
      <c r="V21">
        <v>25.373260413793101</v>
      </c>
      <c r="W21">
        <v>25.1980572068966</v>
      </c>
      <c r="X21">
        <v>2.4894437951443599E-2</v>
      </c>
      <c r="Y21">
        <v>8.2244172492831995E-3</v>
      </c>
      <c r="Z21">
        <v>2.3301543194961701E-2</v>
      </c>
      <c r="AA21">
        <v>6.1366669677533504E-3</v>
      </c>
      <c r="AB21">
        <v>5.36948073218756E-3</v>
      </c>
      <c r="AC21">
        <v>3.7489365802666298E-2</v>
      </c>
      <c r="AD21">
        <v>0.22372923227934799</v>
      </c>
      <c r="AE21">
        <v>1.9399156866246201E-2</v>
      </c>
      <c r="AF21">
        <v>411.97712386823702</v>
      </c>
      <c r="AG21">
        <v>21</v>
      </c>
      <c r="AH21">
        <v>179</v>
      </c>
      <c r="AI21" s="1">
        <v>42686.094826388886</v>
      </c>
    </row>
    <row r="22" spans="1:35" x14ac:dyDescent="0.25">
      <c r="A22">
        <v>149.99990631034501</v>
      </c>
      <c r="B22">
        <v>1000</v>
      </c>
      <c r="C22">
        <v>22.446835034482799</v>
      </c>
      <c r="D22">
        <v>8.2591903793103505</v>
      </c>
      <c r="E22">
        <v>2.1058373448275902</v>
      </c>
      <c r="F22">
        <v>34.793415344827601</v>
      </c>
      <c r="G22">
        <v>1.47826396551724</v>
      </c>
      <c r="H22">
        <v>25.111099551724099</v>
      </c>
      <c r="I22">
        <v>-0.317804793103448</v>
      </c>
      <c r="J22">
        <v>22.264079862069</v>
      </c>
      <c r="K22">
        <v>5.1748101379310301</v>
      </c>
      <c r="L22">
        <v>25.0508542758621</v>
      </c>
      <c r="M22">
        <v>24.983772034482701</v>
      </c>
      <c r="N22">
        <v>0.31468655172413801</v>
      </c>
      <c r="O22">
        <v>25.023601275862099</v>
      </c>
      <c r="P22">
        <v>24.976778517241399</v>
      </c>
      <c r="Q22">
        <v>0.38635496551724102</v>
      </c>
      <c r="R22">
        <v>24.972318724137899</v>
      </c>
      <c r="S22">
        <v>25.943950000000001</v>
      </c>
      <c r="T22">
        <v>145.59566786206901</v>
      </c>
      <c r="U22">
        <v>145.71993389655199</v>
      </c>
      <c r="V22">
        <v>25.371587655172402</v>
      </c>
      <c r="W22">
        <v>25.1970118965517</v>
      </c>
      <c r="X22">
        <v>2.2015050450001902E-2</v>
      </c>
      <c r="Y22">
        <v>8.1055199293262707E-3</v>
      </c>
      <c r="Z22">
        <v>0.494877178122476</v>
      </c>
      <c r="AA22">
        <v>6.4096875778158697E-3</v>
      </c>
      <c r="AB22">
        <v>6.1344580246271404E-3</v>
      </c>
      <c r="AC22">
        <v>1.04631016533489E-2</v>
      </c>
      <c r="AD22">
        <v>0.25467305905607801</v>
      </c>
      <c r="AE22">
        <v>2.0627345107040101E-2</v>
      </c>
      <c r="AF22">
        <v>8.7949886663482104</v>
      </c>
      <c r="AG22">
        <v>22</v>
      </c>
      <c r="AH22">
        <v>179</v>
      </c>
      <c r="AI22" s="1">
        <v>42686.115659722222</v>
      </c>
    </row>
    <row r="23" spans="1:35" x14ac:dyDescent="0.25">
      <c r="A23">
        <v>150.00071662069001</v>
      </c>
      <c r="B23">
        <v>1000</v>
      </c>
      <c r="C23">
        <v>25.725951965517201</v>
      </c>
      <c r="D23">
        <v>8.0345721724137906</v>
      </c>
      <c r="E23">
        <v>2.59396</v>
      </c>
      <c r="F23">
        <v>39.796743965517202</v>
      </c>
      <c r="G23">
        <v>1.5656760000000001</v>
      </c>
      <c r="H23">
        <v>28.870798103448301</v>
      </c>
      <c r="I23">
        <v>-0.63249603448275904</v>
      </c>
      <c r="J23">
        <v>22.1755579655172</v>
      </c>
      <c r="K23">
        <v>5.1747981379310399</v>
      </c>
      <c r="L23">
        <v>25.0478538965517</v>
      </c>
      <c r="M23">
        <v>24.978948793103498</v>
      </c>
      <c r="N23">
        <v>0.31404679310344802</v>
      </c>
      <c r="O23">
        <v>25.026981413793099</v>
      </c>
      <c r="P23">
        <v>24.985253206896498</v>
      </c>
      <c r="Q23">
        <v>0.38667979310344802</v>
      </c>
      <c r="R23">
        <v>24.9685317241379</v>
      </c>
      <c r="S23">
        <v>26.080867793103501</v>
      </c>
      <c r="T23">
        <v>145.62972817241399</v>
      </c>
      <c r="U23">
        <v>145.75707113793101</v>
      </c>
      <c r="V23">
        <v>25.371476068965499</v>
      </c>
      <c r="W23">
        <v>25.199826206896599</v>
      </c>
      <c r="X23">
        <v>1.8364433483734201E-2</v>
      </c>
      <c r="Y23">
        <v>8.2299081621227208E-3</v>
      </c>
      <c r="Z23">
        <v>0.50182395202922303</v>
      </c>
      <c r="AA23">
        <v>7.0605398788380399E-3</v>
      </c>
      <c r="AB23">
        <v>5.9849395496450698E-3</v>
      </c>
      <c r="AC23">
        <v>1.1709309306922501E-2</v>
      </c>
      <c r="AD23">
        <v>0.20827181771634001</v>
      </c>
      <c r="AE23">
        <v>1.79756310028816E-2</v>
      </c>
      <c r="AF23">
        <v>11.0243488493402</v>
      </c>
      <c r="AG23">
        <v>23</v>
      </c>
      <c r="AH23">
        <v>179</v>
      </c>
      <c r="AI23" s="1">
        <v>42686.136504629627</v>
      </c>
    </row>
    <row r="24" spans="1:35" x14ac:dyDescent="0.25">
      <c r="A24">
        <v>149.998910827586</v>
      </c>
      <c r="B24">
        <v>500</v>
      </c>
      <c r="C24">
        <v>33.927725034482698</v>
      </c>
      <c r="D24">
        <v>8.0465095172413807</v>
      </c>
      <c r="E24">
        <v>2.4701035172413799</v>
      </c>
      <c r="F24">
        <v>39.811061241379299</v>
      </c>
      <c r="G24">
        <v>1.6890605862068999</v>
      </c>
      <c r="H24">
        <v>28.071214137931001</v>
      </c>
      <c r="I24">
        <v>1.4012778275862099</v>
      </c>
      <c r="J24">
        <v>22.138120000000001</v>
      </c>
      <c r="K24">
        <v>5.1561528965517196</v>
      </c>
      <c r="L24">
        <v>25.0414787241379</v>
      </c>
      <c r="M24">
        <v>24.9790844137931</v>
      </c>
      <c r="N24">
        <v>0.313272620689655</v>
      </c>
      <c r="O24">
        <v>25.022787482758599</v>
      </c>
      <c r="P24">
        <v>24.986408896551701</v>
      </c>
      <c r="Q24">
        <v>0.38638248275862103</v>
      </c>
      <c r="R24">
        <v>24.9653849310345</v>
      </c>
      <c r="S24">
        <v>26.048401689655201</v>
      </c>
      <c r="T24">
        <v>145.63295613793099</v>
      </c>
      <c r="U24">
        <v>145.760810034483</v>
      </c>
      <c r="V24">
        <v>25.371509551724099</v>
      </c>
      <c r="W24">
        <v>25.199046275862099</v>
      </c>
      <c r="X24">
        <v>1.8226049445956499E-2</v>
      </c>
      <c r="Y24">
        <v>8.3468757866566792E-3</v>
      </c>
      <c r="Z24">
        <v>2.3383922010324701E-2</v>
      </c>
      <c r="AA24">
        <v>6.8414617516217103E-3</v>
      </c>
      <c r="AB24">
        <v>7.0962273858597002E-3</v>
      </c>
      <c r="AC24">
        <v>1.06787808819011E-2</v>
      </c>
      <c r="AD24">
        <v>0.20719753485884601</v>
      </c>
      <c r="AE24">
        <v>1.9763440910311E-2</v>
      </c>
      <c r="AF24">
        <v>6.1069356398032797</v>
      </c>
      <c r="AG24">
        <v>24</v>
      </c>
      <c r="AH24">
        <v>179</v>
      </c>
      <c r="AI24" s="1">
        <v>42686.157337962963</v>
      </c>
    </row>
    <row r="25" spans="1:35" x14ac:dyDescent="0.25">
      <c r="A25">
        <v>150.00057082758599</v>
      </c>
      <c r="B25">
        <v>300</v>
      </c>
      <c r="C25">
        <v>14.3417812758621</v>
      </c>
      <c r="D25">
        <v>8.0807911379310298</v>
      </c>
      <c r="E25">
        <v>2.8978604482758601</v>
      </c>
      <c r="F25">
        <v>39.842250448275898</v>
      </c>
      <c r="G25">
        <v>2.1649663448275902</v>
      </c>
      <c r="H25">
        <v>26.3979506896552</v>
      </c>
      <c r="I25">
        <v>-0.47032272413793103</v>
      </c>
      <c r="J25">
        <v>22.1021905172414</v>
      </c>
      <c r="K25">
        <v>5.14932486206897</v>
      </c>
      <c r="L25">
        <v>25.0479244482759</v>
      </c>
      <c r="M25">
        <v>24.980017482758601</v>
      </c>
      <c r="N25">
        <v>0.31431110344827601</v>
      </c>
      <c r="O25">
        <v>25.019700310344799</v>
      </c>
      <c r="P25">
        <v>25.0044706896552</v>
      </c>
      <c r="Q25">
        <v>0.38529958620689703</v>
      </c>
      <c r="R25">
        <v>24.966524344827601</v>
      </c>
      <c r="S25">
        <v>25.9898472758621</v>
      </c>
      <c r="T25">
        <v>145.61432251724099</v>
      </c>
      <c r="U25">
        <v>145.74171448275899</v>
      </c>
      <c r="V25">
        <v>25.372535793103399</v>
      </c>
      <c r="W25">
        <v>25.200353344827601</v>
      </c>
      <c r="X25">
        <v>3.4118255051530703E-2</v>
      </c>
      <c r="Y25">
        <v>1.1164406298108699E-2</v>
      </c>
      <c r="Z25">
        <v>3.3426161364435603E-2</v>
      </c>
      <c r="AA25">
        <v>8.4290401695924604E-3</v>
      </c>
      <c r="AB25">
        <v>7.5738192873773796E-3</v>
      </c>
      <c r="AC25">
        <v>3.8078678710496201E-2</v>
      </c>
      <c r="AD25">
        <v>0.165961376695309</v>
      </c>
      <c r="AE25">
        <v>1.8609417426601899E-2</v>
      </c>
      <c r="AF25">
        <v>8.0255747961478399</v>
      </c>
      <c r="AG25">
        <v>25</v>
      </c>
      <c r="AH25">
        <v>179</v>
      </c>
      <c r="AI25" s="1">
        <v>42686.178182870368</v>
      </c>
    </row>
    <row r="26" spans="1:35" x14ac:dyDescent="0.25">
      <c r="A26">
        <v>150.00104817241399</v>
      </c>
      <c r="B26">
        <v>150</v>
      </c>
      <c r="C26">
        <v>32.2844807241379</v>
      </c>
      <c r="D26">
        <v>8.0551408965517197</v>
      </c>
      <c r="E26">
        <v>3.04327879310345</v>
      </c>
      <c r="F26">
        <v>39.863097793103499</v>
      </c>
      <c r="G26">
        <v>2.17806786206897</v>
      </c>
      <c r="H26">
        <v>24.521797413793099</v>
      </c>
      <c r="I26">
        <v>0.54216306896551703</v>
      </c>
      <c r="J26">
        <v>22.075846172413801</v>
      </c>
      <c r="K26">
        <v>5.1776412413793098</v>
      </c>
      <c r="L26">
        <v>25.041695793103401</v>
      </c>
      <c r="M26">
        <v>24.9772127241379</v>
      </c>
      <c r="N26">
        <v>0.31546613793103501</v>
      </c>
      <c r="O26">
        <v>25.026194689655199</v>
      </c>
      <c r="P26">
        <v>25.011686620689598</v>
      </c>
      <c r="Q26">
        <v>0.38673272413793103</v>
      </c>
      <c r="R26">
        <v>24.9663072758621</v>
      </c>
      <c r="S26">
        <v>25.916461758620699</v>
      </c>
      <c r="T26">
        <v>145.57867127586201</v>
      </c>
      <c r="U26">
        <v>145.706852413793</v>
      </c>
      <c r="V26">
        <v>25.3725593448276</v>
      </c>
      <c r="W26">
        <v>25.198740965517199</v>
      </c>
      <c r="X26">
        <v>2.5326963359743802E-2</v>
      </c>
      <c r="Y26">
        <v>5.7307396460085803E-3</v>
      </c>
      <c r="Z26">
        <v>2.4521064140242601E-2</v>
      </c>
      <c r="AA26">
        <v>6.6129116459043404E-3</v>
      </c>
      <c r="AB26">
        <v>6.65843148632314E-3</v>
      </c>
      <c r="AC26">
        <v>3.0457684260523199E-2</v>
      </c>
      <c r="AD26">
        <v>0.15078911457571401</v>
      </c>
      <c r="AE26">
        <v>3.3034134499108601E-2</v>
      </c>
      <c r="AF26">
        <v>5.6138987268751599</v>
      </c>
      <c r="AG26">
        <v>26</v>
      </c>
      <c r="AH26">
        <v>179</v>
      </c>
      <c r="AI26" s="1">
        <v>42686.199016203704</v>
      </c>
    </row>
    <row r="27" spans="1:35" x14ac:dyDescent="0.25">
      <c r="A27">
        <v>150.00016937930999</v>
      </c>
      <c r="B27">
        <v>100</v>
      </c>
      <c r="C27">
        <v>58.315004413793098</v>
      </c>
      <c r="D27">
        <v>8.28160062068965</v>
      </c>
      <c r="E27">
        <v>3.2963084137931</v>
      </c>
      <c r="F27">
        <v>39.889486758620698</v>
      </c>
      <c r="G27">
        <v>2.61065775862069</v>
      </c>
      <c r="H27">
        <v>23.704827137931002</v>
      </c>
      <c r="I27">
        <v>0.920517275862069</v>
      </c>
      <c r="J27">
        <v>22.0820921034483</v>
      </c>
      <c r="K27">
        <v>5.1542077241379296</v>
      </c>
      <c r="L27">
        <v>25.0456727586207</v>
      </c>
      <c r="M27">
        <v>24.981677793103401</v>
      </c>
      <c r="N27">
        <v>0.31504479310344802</v>
      </c>
      <c r="O27">
        <v>25.022825448275899</v>
      </c>
      <c r="P27">
        <v>25.0276216551724</v>
      </c>
      <c r="Q27">
        <v>0.38613789655172398</v>
      </c>
      <c r="R27">
        <v>24.963854896551702</v>
      </c>
      <c r="S27">
        <v>25.884491103448301</v>
      </c>
      <c r="T27">
        <v>145.55288544827599</v>
      </c>
      <c r="U27">
        <v>145.67904393103399</v>
      </c>
      <c r="V27">
        <v>25.373195310344801</v>
      </c>
      <c r="W27">
        <v>25.1954873793104</v>
      </c>
      <c r="X27">
        <v>3.7834613394223102E-2</v>
      </c>
      <c r="Y27">
        <v>7.3265307119448203E-3</v>
      </c>
      <c r="Z27">
        <v>1.9946156246578001E-2</v>
      </c>
      <c r="AA27">
        <v>7.0667737448792903E-3</v>
      </c>
      <c r="AB27">
        <v>7.03961575976704E-3</v>
      </c>
      <c r="AC27">
        <v>2.2316477173988901E-2</v>
      </c>
      <c r="AD27">
        <v>0.13712321499249899</v>
      </c>
      <c r="AE27">
        <v>2.8089571347371001E-2</v>
      </c>
      <c r="AF27">
        <v>5.0554770446567501</v>
      </c>
      <c r="AG27">
        <v>27</v>
      </c>
      <c r="AH27">
        <v>179</v>
      </c>
      <c r="AI27" s="1">
        <v>42686.219849537039</v>
      </c>
    </row>
    <row r="28" spans="1:35" x14ac:dyDescent="0.25">
      <c r="A28">
        <v>149.99878662069</v>
      </c>
      <c r="B28">
        <v>100</v>
      </c>
      <c r="C28">
        <v>58.362898931034501</v>
      </c>
      <c r="D28">
        <v>8.2813615862069003</v>
      </c>
      <c r="E28">
        <v>3.3042803793103399</v>
      </c>
      <c r="F28">
        <v>39.917496724137898</v>
      </c>
      <c r="G28">
        <v>3.02831734482759</v>
      </c>
      <c r="H28">
        <v>23.864855275862102</v>
      </c>
      <c r="I28">
        <v>-0.224383</v>
      </c>
      <c r="J28">
        <v>22.083802655172398</v>
      </c>
      <c r="K28">
        <v>5.1626662068965503</v>
      </c>
      <c r="L28">
        <v>25.0443652068966</v>
      </c>
      <c r="M28">
        <v>24.977516413793101</v>
      </c>
      <c r="N28">
        <v>0.31306089655172398</v>
      </c>
      <c r="O28">
        <v>25.0166727586207</v>
      </c>
      <c r="P28">
        <v>25.041397344827601</v>
      </c>
      <c r="Q28">
        <v>0.38598331034482802</v>
      </c>
      <c r="R28">
        <v>24.9641966896552</v>
      </c>
      <c r="S28">
        <v>25.890162413793099</v>
      </c>
      <c r="T28">
        <v>145.55654534482801</v>
      </c>
      <c r="U28">
        <v>145.68465872413799</v>
      </c>
      <c r="V28">
        <v>25.375086827586198</v>
      </c>
      <c r="W28">
        <v>25.198818689655202</v>
      </c>
      <c r="X28">
        <v>2.7026466940740099E-2</v>
      </c>
      <c r="Y28">
        <v>8.6653540339306102E-3</v>
      </c>
      <c r="Z28">
        <v>0.95313262988015202</v>
      </c>
      <c r="AA28">
        <v>7.3959272885868897E-3</v>
      </c>
      <c r="AB28">
        <v>7.15746178413841E-3</v>
      </c>
      <c r="AC28">
        <v>1.3560943144181601E-3</v>
      </c>
      <c r="AD28">
        <v>0.14153860763247</v>
      </c>
      <c r="AE28">
        <v>1.7362827029451001E-2</v>
      </c>
      <c r="AF28">
        <v>6.0508260421210798</v>
      </c>
      <c r="AG28">
        <v>28</v>
      </c>
      <c r="AH28">
        <v>179</v>
      </c>
      <c r="AI28" s="1">
        <v>42686.240694444445</v>
      </c>
    </row>
    <row r="29" spans="1:35" x14ac:dyDescent="0.25">
      <c r="A29">
        <v>150.00004737930999</v>
      </c>
      <c r="B29">
        <v>150</v>
      </c>
      <c r="C29">
        <v>32.174904620689702</v>
      </c>
      <c r="D29">
        <v>8.0600381724137904</v>
      </c>
      <c r="E29">
        <v>3.0425712758620702</v>
      </c>
      <c r="F29">
        <v>39.942578758620698</v>
      </c>
      <c r="G29">
        <v>2.50493196551724</v>
      </c>
      <c r="H29">
        <v>24.4906314137931</v>
      </c>
      <c r="I29">
        <v>2.4372499655172399</v>
      </c>
      <c r="J29">
        <v>22.027631137930999</v>
      </c>
      <c r="K29">
        <v>5.1536796896551698</v>
      </c>
      <c r="L29">
        <v>25.038511</v>
      </c>
      <c r="M29">
        <v>24.978644965517201</v>
      </c>
      <c r="N29">
        <v>0.312960344827586</v>
      </c>
      <c r="O29">
        <v>25.0191957586207</v>
      </c>
      <c r="P29">
        <v>25.0203622068965</v>
      </c>
      <c r="Q29">
        <v>0.38533899999999999</v>
      </c>
      <c r="R29">
        <v>24.965683379310299</v>
      </c>
      <c r="S29">
        <v>25.9170533448276</v>
      </c>
      <c r="T29">
        <v>145.58129624137899</v>
      </c>
      <c r="U29">
        <v>145.707965793103</v>
      </c>
      <c r="V29">
        <v>25.3739211034483</v>
      </c>
      <c r="W29">
        <v>25.198418724137898</v>
      </c>
      <c r="X29">
        <v>2.2074384902693402E-2</v>
      </c>
      <c r="Y29">
        <v>8.3455833291155596E-3</v>
      </c>
      <c r="Z29">
        <v>1.9555003711725302E-2</v>
      </c>
      <c r="AA29">
        <v>7.7566241520752102E-3</v>
      </c>
      <c r="AB29">
        <v>6.1134133321653896E-3</v>
      </c>
      <c r="AC29">
        <v>2.1815153497671502E-2</v>
      </c>
      <c r="AD29">
        <v>0.14709838375498099</v>
      </c>
      <c r="AE29">
        <v>2.86910756723073E-2</v>
      </c>
      <c r="AF29">
        <v>9.2858374619300896</v>
      </c>
      <c r="AG29">
        <v>29</v>
      </c>
      <c r="AH29">
        <v>179</v>
      </c>
      <c r="AI29" s="1">
        <v>42686.26152777778</v>
      </c>
    </row>
    <row r="30" spans="1:35" x14ac:dyDescent="0.25">
      <c r="A30">
        <v>150.00018058620699</v>
      </c>
      <c r="B30">
        <v>300</v>
      </c>
      <c r="C30">
        <v>14.2602617931034</v>
      </c>
      <c r="D30">
        <v>8.0831558620689705</v>
      </c>
      <c r="E30">
        <v>2.8834921724137899</v>
      </c>
      <c r="F30">
        <v>39.964373482758603</v>
      </c>
      <c r="G30">
        <v>2.1312061034482799</v>
      </c>
      <c r="H30">
        <v>26.588922</v>
      </c>
      <c r="I30">
        <v>-0.12778624137930999</v>
      </c>
      <c r="J30">
        <v>21.950871862069</v>
      </c>
      <c r="K30">
        <v>5.1642797586206903</v>
      </c>
      <c r="L30">
        <v>25.0428080344828</v>
      </c>
      <c r="M30">
        <v>24.9761708965517</v>
      </c>
      <c r="N30">
        <v>0.31421575862069001</v>
      </c>
      <c r="O30">
        <v>25.020009517241402</v>
      </c>
      <c r="P30">
        <v>25.002815758620699</v>
      </c>
      <c r="Q30">
        <v>0.38623965517241399</v>
      </c>
      <c r="R30">
        <v>24.963193034482799</v>
      </c>
      <c r="S30">
        <v>25.991160724137899</v>
      </c>
      <c r="T30">
        <v>145.60587599999999</v>
      </c>
      <c r="U30">
        <v>145.73411141379299</v>
      </c>
      <c r="V30">
        <v>25.3708095517242</v>
      </c>
      <c r="W30">
        <v>25.195599999999999</v>
      </c>
      <c r="X30">
        <v>4.3388007078315499E-2</v>
      </c>
      <c r="Y30">
        <v>8.3673541932722008E-3</v>
      </c>
      <c r="Z30">
        <v>3.9200486518047403E-2</v>
      </c>
      <c r="AA30">
        <v>7.0911198314878004E-3</v>
      </c>
      <c r="AB30">
        <v>6.8478646597206396E-3</v>
      </c>
      <c r="AC30">
        <v>3.1389181975300003E-2</v>
      </c>
      <c r="AD30">
        <v>0.17438135529578799</v>
      </c>
      <c r="AE30">
        <v>3.3320616888723599E-2</v>
      </c>
      <c r="AF30">
        <v>16.6960942662677</v>
      </c>
      <c r="AG30">
        <v>30</v>
      </c>
      <c r="AH30">
        <v>178</v>
      </c>
      <c r="AI30" s="1">
        <v>42686.282256944447</v>
      </c>
    </row>
    <row r="31" spans="1:35" x14ac:dyDescent="0.25">
      <c r="A31">
        <v>149.99928813793099</v>
      </c>
      <c r="B31">
        <v>500</v>
      </c>
      <c r="C31">
        <v>33.666465103448303</v>
      </c>
      <c r="D31">
        <v>8.0600441724137895</v>
      </c>
      <c r="E31">
        <v>2.4796942758620699</v>
      </c>
      <c r="F31">
        <v>39.988241310344797</v>
      </c>
      <c r="G31">
        <v>1.75108334482759</v>
      </c>
      <c r="H31">
        <v>27.934368965517201</v>
      </c>
      <c r="I31">
        <v>1.4070998965517201</v>
      </c>
      <c r="J31">
        <v>21.920082655172401</v>
      </c>
      <c r="K31">
        <v>5.15314096551724</v>
      </c>
      <c r="L31">
        <v>25.040892827586202</v>
      </c>
      <c r="M31">
        <v>24.978791517241401</v>
      </c>
      <c r="N31">
        <v>0.31489244827586199</v>
      </c>
      <c r="O31">
        <v>25.021463517241401</v>
      </c>
      <c r="P31">
        <v>24.986837517241401</v>
      </c>
      <c r="Q31">
        <v>0.38414475862068997</v>
      </c>
      <c r="R31">
        <v>24.9610878965517</v>
      </c>
      <c r="S31">
        <v>26.044754517241401</v>
      </c>
      <c r="T31">
        <v>145.62759134482801</v>
      </c>
      <c r="U31">
        <v>145.755697310345</v>
      </c>
      <c r="V31">
        <v>25.3665917931034</v>
      </c>
      <c r="W31">
        <v>25.189132586206899</v>
      </c>
      <c r="X31">
        <v>2.3917609389610298E-2</v>
      </c>
      <c r="Y31">
        <v>8.0308409622675998E-3</v>
      </c>
      <c r="Z31">
        <v>2.4983526613798199E-2</v>
      </c>
      <c r="AA31">
        <v>5.62239635723784E-3</v>
      </c>
      <c r="AB31">
        <v>5.4299158854058003E-3</v>
      </c>
      <c r="AC31">
        <v>3.6837279419444001E-2</v>
      </c>
      <c r="AD31">
        <v>0.204109261169098</v>
      </c>
      <c r="AE31">
        <v>1.6763009209956201E-2</v>
      </c>
      <c r="AF31">
        <v>13.2733283079745</v>
      </c>
      <c r="AG31">
        <v>31</v>
      </c>
      <c r="AH31">
        <v>179</v>
      </c>
      <c r="AI31" s="1">
        <v>42686.303090277775</v>
      </c>
    </row>
    <row r="32" spans="1:35" x14ac:dyDescent="0.25">
      <c r="A32">
        <v>149.99977799999999</v>
      </c>
      <c r="B32">
        <v>1000</v>
      </c>
      <c r="C32">
        <v>25.419831241379299</v>
      </c>
      <c r="D32">
        <v>8.0346690689655205</v>
      </c>
      <c r="E32">
        <v>2.5764953103448298</v>
      </c>
      <c r="F32">
        <v>40.009616793103397</v>
      </c>
      <c r="G32">
        <v>1.5147976206896601</v>
      </c>
      <c r="H32">
        <v>28.668642379310299</v>
      </c>
      <c r="I32">
        <v>0.53121758620689696</v>
      </c>
      <c r="J32">
        <v>21.8907667586207</v>
      </c>
      <c r="K32">
        <v>5.1338409310344799</v>
      </c>
      <c r="L32">
        <v>25.038830999999998</v>
      </c>
      <c r="M32">
        <v>24.974212206896599</v>
      </c>
      <c r="N32">
        <v>0.31384258620689598</v>
      </c>
      <c r="O32">
        <v>25.021219413793101</v>
      </c>
      <c r="P32">
        <v>24.9765180689655</v>
      </c>
      <c r="Q32">
        <v>0.38505610344827601</v>
      </c>
      <c r="R32">
        <v>24.963410068965501</v>
      </c>
      <c r="S32">
        <v>26.071896379310299</v>
      </c>
      <c r="T32">
        <v>145.64732668965499</v>
      </c>
      <c r="U32">
        <v>145.77235410344801</v>
      </c>
      <c r="V32">
        <v>25.368206344827598</v>
      </c>
      <c r="W32">
        <v>25.191368206896598</v>
      </c>
      <c r="X32">
        <v>2.0034585465279399E-2</v>
      </c>
      <c r="Y32">
        <v>8.5548469529995504E-3</v>
      </c>
      <c r="Z32">
        <v>0.516439421964907</v>
      </c>
      <c r="AA32">
        <v>7.0123150712203403E-3</v>
      </c>
      <c r="AB32">
        <v>6.8297053619597696E-3</v>
      </c>
      <c r="AC32">
        <v>1.03220819060981E-2</v>
      </c>
      <c r="AD32">
        <v>0.24865630438847799</v>
      </c>
      <c r="AE32">
        <v>2.07412887421373E-2</v>
      </c>
      <c r="AF32">
        <v>24.6613669835167</v>
      </c>
      <c r="AG32">
        <v>32</v>
      </c>
      <c r="AH32">
        <v>179</v>
      </c>
      <c r="AI32" s="1">
        <v>42686.323935185188</v>
      </c>
    </row>
    <row r="33" spans="1:35" x14ac:dyDescent="0.25">
      <c r="A33">
        <v>150.001160206897</v>
      </c>
      <c r="B33">
        <v>1000</v>
      </c>
      <c r="C33">
        <v>28.520851862069001</v>
      </c>
      <c r="D33">
        <v>7.8595418965517201</v>
      </c>
      <c r="E33">
        <v>-2</v>
      </c>
      <c r="F33">
        <v>45.033193137931001</v>
      </c>
      <c r="G33">
        <v>1.8302673448275899</v>
      </c>
      <c r="H33">
        <v>32.529422206896598</v>
      </c>
      <c r="I33">
        <v>-0.724999965517241</v>
      </c>
      <c r="J33">
        <v>21.888528137931001</v>
      </c>
      <c r="K33">
        <v>5.1785731379310302</v>
      </c>
      <c r="L33">
        <v>25.0442945517241</v>
      </c>
      <c r="M33">
        <v>24.9753571034483</v>
      </c>
      <c r="N33">
        <v>0.31543982758620698</v>
      </c>
      <c r="O33">
        <v>25.013856862069002</v>
      </c>
      <c r="P33">
        <v>24.982795448275901</v>
      </c>
      <c r="Q33">
        <v>0.38584948275862102</v>
      </c>
      <c r="R33">
        <v>24.959009931034501</v>
      </c>
      <c r="S33">
        <v>26.208955</v>
      </c>
      <c r="T33">
        <v>145.683512172414</v>
      </c>
      <c r="U33">
        <v>145.81012010344801</v>
      </c>
      <c r="V33">
        <v>25.370157793103498</v>
      </c>
      <c r="W33">
        <v>25.1944235172414</v>
      </c>
      <c r="X33">
        <v>3.9931707202920698E-2</v>
      </c>
      <c r="Y33">
        <v>7.5247515435000797E-3</v>
      </c>
      <c r="Z33">
        <v>0</v>
      </c>
      <c r="AA33">
        <v>6.0641714236922602E-3</v>
      </c>
      <c r="AB33">
        <v>5.9520906945844301E-3</v>
      </c>
      <c r="AC33">
        <v>1.1867883089900401E-2</v>
      </c>
      <c r="AD33">
        <v>0.213845276371184</v>
      </c>
      <c r="AE33">
        <v>2.0499686624465899E-2</v>
      </c>
      <c r="AF33">
        <v>5.2722753416096797</v>
      </c>
      <c r="AG33">
        <v>33</v>
      </c>
      <c r="AH33">
        <v>179</v>
      </c>
      <c r="AI33" s="1">
        <v>42686.344768518517</v>
      </c>
    </row>
    <row r="34" spans="1:35" x14ac:dyDescent="0.25">
      <c r="A34">
        <v>150.000197862069</v>
      </c>
      <c r="B34">
        <v>500</v>
      </c>
      <c r="C34">
        <v>37.813766034482803</v>
      </c>
      <c r="D34">
        <v>7.8461577241379299</v>
      </c>
      <c r="E34">
        <v>2.7985030000000002</v>
      </c>
      <c r="F34">
        <v>45.044601275862099</v>
      </c>
      <c r="G34">
        <v>1.9615600689655199</v>
      </c>
      <c r="H34">
        <v>31.6472228965517</v>
      </c>
      <c r="I34">
        <v>0.40277268965517199</v>
      </c>
      <c r="J34">
        <v>21.882700724137901</v>
      </c>
      <c r="K34">
        <v>5.1337962413793097</v>
      </c>
      <c r="L34">
        <v>25.043784689655201</v>
      </c>
      <c r="M34">
        <v>24.978352000000001</v>
      </c>
      <c r="N34">
        <v>0.31326806896551701</v>
      </c>
      <c r="O34">
        <v>25.021696793103501</v>
      </c>
      <c r="P34">
        <v>24.9972274482759</v>
      </c>
      <c r="Q34">
        <v>0.38540986206896499</v>
      </c>
      <c r="R34">
        <v>24.9655531034483</v>
      </c>
      <c r="S34">
        <v>26.184504172413799</v>
      </c>
      <c r="T34">
        <v>145.68724165517199</v>
      </c>
      <c r="U34">
        <v>145.81198175862099</v>
      </c>
      <c r="V34">
        <v>25.3767036206897</v>
      </c>
      <c r="W34">
        <v>25.196787896551701</v>
      </c>
      <c r="X34">
        <v>2.5709983913831301E-2</v>
      </c>
      <c r="Y34">
        <v>8.6044425363473506E-3</v>
      </c>
      <c r="Z34">
        <v>2.9838737629615499E-2</v>
      </c>
      <c r="AA34">
        <v>7.5254379113116401E-3</v>
      </c>
      <c r="AB34">
        <v>8.9202299295310095E-3</v>
      </c>
      <c r="AC34">
        <v>1.1387224212135399E-2</v>
      </c>
      <c r="AD34">
        <v>0.19432603838590901</v>
      </c>
      <c r="AE34">
        <v>1.83012853376784E-2</v>
      </c>
      <c r="AF34">
        <v>13.6171220390648</v>
      </c>
      <c r="AG34">
        <v>34</v>
      </c>
      <c r="AH34">
        <v>179</v>
      </c>
      <c r="AI34" s="1">
        <v>42686.365601851852</v>
      </c>
    </row>
    <row r="35" spans="1:35" x14ac:dyDescent="0.25">
      <c r="A35">
        <v>150.00125389655199</v>
      </c>
      <c r="B35">
        <v>300</v>
      </c>
      <c r="C35">
        <v>15.924305620689699</v>
      </c>
      <c r="D35">
        <v>7.8832725172413802</v>
      </c>
      <c r="E35">
        <v>3.2426457586206898</v>
      </c>
      <c r="F35">
        <v>45.070607827586201</v>
      </c>
      <c r="G35">
        <v>2.3403252758620701</v>
      </c>
      <c r="H35">
        <v>29.7494953793103</v>
      </c>
      <c r="I35">
        <v>0.48635172413793099</v>
      </c>
      <c r="J35">
        <v>21.956823551724099</v>
      </c>
      <c r="K35">
        <v>5.1577408620689704</v>
      </c>
      <c r="L35">
        <v>25.0448589655172</v>
      </c>
      <c r="M35">
        <v>24.979681206896601</v>
      </c>
      <c r="N35">
        <v>0.31414751724137902</v>
      </c>
      <c r="O35">
        <v>25.0277247586207</v>
      </c>
      <c r="P35">
        <v>25.020394862069001</v>
      </c>
      <c r="Q35">
        <v>0.38515106896551699</v>
      </c>
      <c r="R35">
        <v>24.968309413793101</v>
      </c>
      <c r="S35">
        <v>26.116992137931</v>
      </c>
      <c r="T35">
        <v>145.662615551724</v>
      </c>
      <c r="U35">
        <v>145.78865099999999</v>
      </c>
      <c r="V35">
        <v>25.3786765862069</v>
      </c>
      <c r="W35">
        <v>25.198959655172398</v>
      </c>
      <c r="X35">
        <v>2.32328326499328E-2</v>
      </c>
      <c r="Y35">
        <v>7.2704027067470398E-3</v>
      </c>
      <c r="Z35">
        <v>2.9833227060314101E-2</v>
      </c>
      <c r="AA35">
        <v>5.5433406600303896E-3</v>
      </c>
      <c r="AB35">
        <v>7.6356329269877798E-3</v>
      </c>
      <c r="AC35">
        <v>4.0794244993526803E-2</v>
      </c>
      <c r="AD35">
        <v>0.146091586482722</v>
      </c>
      <c r="AE35">
        <v>2.0437427217865501E-2</v>
      </c>
      <c r="AF35">
        <v>3.91532956555083</v>
      </c>
      <c r="AG35">
        <v>35</v>
      </c>
      <c r="AH35">
        <v>179</v>
      </c>
      <c r="AI35" s="1">
        <v>42686.386446759258</v>
      </c>
    </row>
    <row r="36" spans="1:35" x14ac:dyDescent="0.25">
      <c r="A36">
        <v>149.99952965517201</v>
      </c>
      <c r="B36">
        <v>150</v>
      </c>
      <c r="C36">
        <v>35.949336586206897</v>
      </c>
      <c r="D36">
        <v>7.8621443103448296</v>
      </c>
      <c r="E36">
        <v>3.4191992413793102</v>
      </c>
      <c r="F36">
        <v>45.092889655172399</v>
      </c>
      <c r="G36">
        <v>2.6511901379310299</v>
      </c>
      <c r="H36">
        <v>27.6154867931034</v>
      </c>
      <c r="I36">
        <v>0.64136268965517196</v>
      </c>
      <c r="J36">
        <v>22.2093076206897</v>
      </c>
      <c r="K36">
        <v>5.13521772413793</v>
      </c>
      <c r="L36">
        <v>25.0584069655172</v>
      </c>
      <c r="M36">
        <v>24.993863655172401</v>
      </c>
      <c r="N36">
        <v>0.31469565517241399</v>
      </c>
      <c r="O36">
        <v>25.033714586206901</v>
      </c>
      <c r="P36">
        <v>25.040643068965501</v>
      </c>
      <c r="Q36">
        <v>0.38460575862069002</v>
      </c>
      <c r="R36">
        <v>24.9791929655172</v>
      </c>
      <c r="S36">
        <v>26.050100310344799</v>
      </c>
      <c r="T36">
        <v>145.618225034483</v>
      </c>
      <c r="U36">
        <v>145.743992758621</v>
      </c>
      <c r="V36">
        <v>25.3953351034483</v>
      </c>
      <c r="W36">
        <v>25.217954655172399</v>
      </c>
      <c r="X36">
        <v>3.1640430942513398E-2</v>
      </c>
      <c r="Y36">
        <v>9.3272088889483195E-3</v>
      </c>
      <c r="Z36">
        <v>0.973931863218362</v>
      </c>
      <c r="AA36">
        <v>8.4777595248548797E-3</v>
      </c>
      <c r="AB36">
        <v>8.52868137433631E-3</v>
      </c>
      <c r="AC36">
        <v>3.0633180953227E-2</v>
      </c>
      <c r="AD36">
        <v>0.153123662530738</v>
      </c>
      <c r="AE36">
        <v>3.2199535088080301E-2</v>
      </c>
      <c r="AF36">
        <v>15.5317983086618</v>
      </c>
      <c r="AG36">
        <v>36</v>
      </c>
      <c r="AH36">
        <v>179</v>
      </c>
      <c r="AI36" s="1">
        <v>42686.407280092593</v>
      </c>
    </row>
    <row r="37" spans="1:35" x14ac:dyDescent="0.25">
      <c r="A37">
        <v>150.00013624137901</v>
      </c>
      <c r="B37">
        <v>100</v>
      </c>
      <c r="C37">
        <v>65.044517931034505</v>
      </c>
      <c r="D37">
        <v>8.1190560344827603</v>
      </c>
      <c r="E37">
        <v>3.71746086206897</v>
      </c>
      <c r="F37">
        <v>45.1212450689655</v>
      </c>
      <c r="G37">
        <v>3.4240958965517199</v>
      </c>
      <c r="H37">
        <v>27.214130586206899</v>
      </c>
      <c r="I37">
        <v>1.45760213793104</v>
      </c>
      <c r="J37">
        <v>22.440360379310299</v>
      </c>
      <c r="K37">
        <v>5.1258413103448301</v>
      </c>
      <c r="L37">
        <v>25.061298724137899</v>
      </c>
      <c r="M37">
        <v>24.9985024827586</v>
      </c>
      <c r="N37">
        <v>0.31482893103448301</v>
      </c>
      <c r="O37">
        <v>25.042222034482801</v>
      </c>
      <c r="P37">
        <v>25.084922241379299</v>
      </c>
      <c r="Q37">
        <v>0.38741500000000001</v>
      </c>
      <c r="R37">
        <v>24.986001931034501</v>
      </c>
      <c r="S37">
        <v>26.034035655172399</v>
      </c>
      <c r="T37">
        <v>145.59319958620699</v>
      </c>
      <c r="U37">
        <v>145.71258437930999</v>
      </c>
      <c r="V37">
        <v>25.397372758620701</v>
      </c>
      <c r="W37">
        <v>25.217134413793101</v>
      </c>
      <c r="X37">
        <v>4.4182618209680301E-2</v>
      </c>
      <c r="Y37">
        <v>9.4992654833192507E-3</v>
      </c>
      <c r="Z37">
        <v>2.0982760492355802E-2</v>
      </c>
      <c r="AA37">
        <v>7.0476867622588004E-3</v>
      </c>
      <c r="AB37">
        <v>6.6272947944446096E-3</v>
      </c>
      <c r="AC37">
        <v>2.3000295500214998E-2</v>
      </c>
      <c r="AD37">
        <v>0.110829119402408</v>
      </c>
      <c r="AE37">
        <v>2.8741652270015398E-2</v>
      </c>
      <c r="AF37">
        <v>7.3747583634889402</v>
      </c>
      <c r="AG37">
        <v>37</v>
      </c>
      <c r="AH37">
        <v>179</v>
      </c>
      <c r="AI37" s="1">
        <v>42686.428124999999</v>
      </c>
    </row>
    <row r="38" spans="1:35" x14ac:dyDescent="0.25">
      <c r="A38">
        <v>149.999837448276</v>
      </c>
      <c r="B38">
        <v>100</v>
      </c>
      <c r="C38">
        <v>65.168688137930999</v>
      </c>
      <c r="D38">
        <v>8.1131478620689705</v>
      </c>
      <c r="E38">
        <v>3.72026579310345</v>
      </c>
      <c r="F38">
        <v>45.142724482758602</v>
      </c>
      <c r="G38">
        <v>3.5386043103448301</v>
      </c>
      <c r="H38">
        <v>27.2131992413793</v>
      </c>
      <c r="I38">
        <v>1.0295277931034501</v>
      </c>
      <c r="J38">
        <v>22.7927124482759</v>
      </c>
      <c r="K38">
        <v>5.1464179999999997</v>
      </c>
      <c r="L38">
        <v>25.064358862069</v>
      </c>
      <c r="M38">
        <v>25.000862620689698</v>
      </c>
      <c r="N38">
        <v>0.314448965517241</v>
      </c>
      <c r="O38">
        <v>25.044148137931</v>
      </c>
      <c r="P38">
        <v>25.0923933103448</v>
      </c>
      <c r="Q38">
        <v>0.3876</v>
      </c>
      <c r="R38">
        <v>24.9917151034483</v>
      </c>
      <c r="S38">
        <v>26.0398862413793</v>
      </c>
      <c r="T38">
        <v>145.58793541379299</v>
      </c>
      <c r="U38">
        <v>145.70577358620699</v>
      </c>
      <c r="V38">
        <v>25.397503034482799</v>
      </c>
      <c r="W38">
        <v>25.211986551724099</v>
      </c>
      <c r="X38">
        <v>3.3982436561398502E-2</v>
      </c>
      <c r="Y38">
        <v>8.0206296220004802E-3</v>
      </c>
      <c r="Z38">
        <v>2.3642704175111402E-2</v>
      </c>
      <c r="AA38">
        <v>6.4847353826342699E-3</v>
      </c>
      <c r="AB38">
        <v>7.2378307648524902E-3</v>
      </c>
      <c r="AC38">
        <v>1.58240117400881E-3</v>
      </c>
      <c r="AD38">
        <v>9.2192026642472905E-2</v>
      </c>
      <c r="AE38">
        <v>1.6287389650933001E-2</v>
      </c>
      <c r="AF38">
        <v>4.8463759623626697</v>
      </c>
      <c r="AG38">
        <v>38</v>
      </c>
      <c r="AH38">
        <v>179</v>
      </c>
      <c r="AI38" s="1">
        <v>42686.448958333334</v>
      </c>
    </row>
    <row r="39" spans="1:35" x14ac:dyDescent="0.25">
      <c r="A39">
        <v>150.001456931034</v>
      </c>
      <c r="B39">
        <v>150</v>
      </c>
      <c r="C39">
        <v>35.974992344827598</v>
      </c>
      <c r="D39">
        <v>7.8638959655172398</v>
      </c>
      <c r="E39">
        <v>-2</v>
      </c>
      <c r="F39">
        <v>45.162162931034501</v>
      </c>
      <c r="G39">
        <v>3.26842365517241</v>
      </c>
      <c r="H39">
        <v>28.331389413793101</v>
      </c>
      <c r="I39">
        <v>1.74737651724138</v>
      </c>
      <c r="J39">
        <v>23.1316066896552</v>
      </c>
      <c r="K39">
        <v>5.1692144827586199</v>
      </c>
      <c r="L39">
        <v>25.066691862069</v>
      </c>
      <c r="M39">
        <v>25.004823241379299</v>
      </c>
      <c r="N39">
        <v>0.31370044827586202</v>
      </c>
      <c r="O39">
        <v>25.0523192758621</v>
      </c>
      <c r="P39">
        <v>25.0884272413793</v>
      </c>
      <c r="Q39">
        <v>0.38734717241379302</v>
      </c>
      <c r="R39">
        <v>25.000488241379301</v>
      </c>
      <c r="S39">
        <v>26.089947689655201</v>
      </c>
      <c r="T39">
        <v>145.61347910344799</v>
      </c>
      <c r="U39">
        <v>145.74697289655199</v>
      </c>
      <c r="V39">
        <v>25.414769034482799</v>
      </c>
      <c r="W39">
        <v>25.231361034482799</v>
      </c>
      <c r="X39">
        <v>2.9075181882695499E-2</v>
      </c>
      <c r="Y39">
        <v>9.4035422180838296E-3</v>
      </c>
      <c r="Z39">
        <v>0</v>
      </c>
      <c r="AA39">
        <v>8.2422496964168097E-3</v>
      </c>
      <c r="AB39">
        <v>8.18046942181745E-3</v>
      </c>
      <c r="AC39">
        <v>2.1586204630860299E-2</v>
      </c>
      <c r="AD39">
        <v>0.11906109675413599</v>
      </c>
      <c r="AE39">
        <v>2.5730281387505199E-2</v>
      </c>
      <c r="AF39">
        <v>3.4229079857220901</v>
      </c>
      <c r="AG39">
        <v>39</v>
      </c>
      <c r="AH39">
        <v>179</v>
      </c>
      <c r="AI39" s="1">
        <v>42686.46980324074</v>
      </c>
    </row>
    <row r="40" spans="1:35" x14ac:dyDescent="0.25">
      <c r="A40">
        <v>149.99919751724099</v>
      </c>
      <c r="B40">
        <v>300</v>
      </c>
      <c r="C40">
        <v>15.853519103448299</v>
      </c>
      <c r="D40">
        <v>7.90049079310345</v>
      </c>
      <c r="E40">
        <v>3.2461269655172398</v>
      </c>
      <c r="F40">
        <v>45.184635310344802</v>
      </c>
      <c r="G40">
        <v>2.8198450689655199</v>
      </c>
      <c r="H40">
        <v>30.215613448275899</v>
      </c>
      <c r="I40">
        <v>3.4905461724137901</v>
      </c>
      <c r="J40">
        <v>23.4171903103448</v>
      </c>
      <c r="K40">
        <v>5.1663446206896504</v>
      </c>
      <c r="L40">
        <v>25.068710137930999</v>
      </c>
      <c r="M40">
        <v>25.012077275862101</v>
      </c>
      <c r="N40">
        <v>0.31420120689655201</v>
      </c>
      <c r="O40">
        <v>25.0588354482759</v>
      </c>
      <c r="P40">
        <v>25.0738972068966</v>
      </c>
      <c r="Q40">
        <v>0.38670713793103401</v>
      </c>
      <c r="R40">
        <v>25.007378724137901</v>
      </c>
      <c r="S40">
        <v>26.168867551724102</v>
      </c>
      <c r="T40">
        <v>145.640306551724</v>
      </c>
      <c r="U40">
        <v>145.77060731034501</v>
      </c>
      <c r="V40">
        <v>25.419426344827599</v>
      </c>
      <c r="W40">
        <v>25.234783620689701</v>
      </c>
      <c r="X40">
        <v>2.40719009509303E-2</v>
      </c>
      <c r="Y40">
        <v>7.1630743808058896E-3</v>
      </c>
      <c r="Z40">
        <v>2.4857295537674899E-2</v>
      </c>
      <c r="AA40">
        <v>5.4524207063591399E-3</v>
      </c>
      <c r="AB40">
        <v>5.85391559189121E-3</v>
      </c>
      <c r="AC40">
        <v>3.1070854331592901E-2</v>
      </c>
      <c r="AD40">
        <v>0.12536362024478501</v>
      </c>
      <c r="AE40">
        <v>3.4390107753368503E-2</v>
      </c>
      <c r="AF40">
        <v>2.3656264917415202</v>
      </c>
      <c r="AG40">
        <v>40</v>
      </c>
      <c r="AH40">
        <v>179</v>
      </c>
      <c r="AI40" s="1">
        <v>42686.490636574075</v>
      </c>
    </row>
    <row r="41" spans="1:35" x14ac:dyDescent="0.25">
      <c r="A41">
        <v>149.999262862069</v>
      </c>
      <c r="B41">
        <v>500</v>
      </c>
      <c r="C41">
        <v>37.495965862068999</v>
      </c>
      <c r="D41">
        <v>7.8703973103448304</v>
      </c>
      <c r="E41">
        <v>2.7995263448275902</v>
      </c>
      <c r="F41">
        <v>45.203964275862099</v>
      </c>
      <c r="G41">
        <v>2.8827063448275898</v>
      </c>
      <c r="H41">
        <v>32.150127758620698</v>
      </c>
      <c r="I41">
        <v>1.8889436206896599</v>
      </c>
      <c r="J41">
        <v>23.663629379310301</v>
      </c>
      <c r="K41">
        <v>5.1785096206896597</v>
      </c>
      <c r="L41">
        <v>25.076083724137899</v>
      </c>
      <c r="M41">
        <v>25.014963620689699</v>
      </c>
      <c r="N41">
        <v>0.31373327586206901</v>
      </c>
      <c r="O41">
        <v>25.060365344827598</v>
      </c>
      <c r="P41">
        <v>25.078215931034499</v>
      </c>
      <c r="Q41">
        <v>0.38581627586206901</v>
      </c>
      <c r="R41">
        <v>25.0148605862069</v>
      </c>
      <c r="S41">
        <v>26.2512683793104</v>
      </c>
      <c r="T41">
        <v>145.66521317241401</v>
      </c>
      <c r="U41">
        <v>145.796665034483</v>
      </c>
      <c r="V41">
        <v>25.4259139655172</v>
      </c>
      <c r="W41">
        <v>25.241316241379302</v>
      </c>
      <c r="X41">
        <v>2.5415751843659701E-2</v>
      </c>
      <c r="Y41">
        <v>7.3759200324254098E-3</v>
      </c>
      <c r="Z41">
        <v>3.1375009329185098E-2</v>
      </c>
      <c r="AA41">
        <v>7.8357637387740601E-3</v>
      </c>
      <c r="AB41">
        <v>7.4717292050756603E-3</v>
      </c>
      <c r="AC41">
        <v>3.4939205149496298E-2</v>
      </c>
      <c r="AD41">
        <v>0.12947869869643899</v>
      </c>
      <c r="AE41">
        <v>1.5756132782015798E-2</v>
      </c>
      <c r="AF41">
        <v>3.3256838248165899</v>
      </c>
      <c r="AG41">
        <v>41</v>
      </c>
      <c r="AH41">
        <v>179</v>
      </c>
      <c r="AI41" s="1">
        <v>42686.511481481481</v>
      </c>
    </row>
    <row r="42" spans="1:35" x14ac:dyDescent="0.25">
      <c r="A42">
        <v>149.998363655172</v>
      </c>
      <c r="B42">
        <v>1000</v>
      </c>
      <c r="C42">
        <v>28.224074241379299</v>
      </c>
      <c r="D42">
        <v>7.8655728620689596</v>
      </c>
      <c r="E42">
        <v>2.98177468965517</v>
      </c>
      <c r="F42">
        <v>45.224576655172399</v>
      </c>
      <c r="G42">
        <v>2.75790472413793</v>
      </c>
      <c r="H42">
        <v>32.701090206896502</v>
      </c>
      <c r="I42">
        <v>2.3904615517241399</v>
      </c>
      <c r="J42">
        <v>23.886723310344799</v>
      </c>
      <c r="K42">
        <v>5.1694484137931003</v>
      </c>
      <c r="L42">
        <v>25.082638034482802</v>
      </c>
      <c r="M42">
        <v>25.023150896551702</v>
      </c>
      <c r="N42">
        <v>0.31385779310344802</v>
      </c>
      <c r="O42">
        <v>25.0707286206897</v>
      </c>
      <c r="P42">
        <v>25.082458965517201</v>
      </c>
      <c r="Q42">
        <v>0.38514686206896598</v>
      </c>
      <c r="R42">
        <v>25.023688137931</v>
      </c>
      <c r="S42">
        <v>26.2831773448276</v>
      </c>
      <c r="T42">
        <v>145.68096720689701</v>
      </c>
      <c r="U42">
        <v>145.807031034483</v>
      </c>
      <c r="V42">
        <v>25.432209103448301</v>
      </c>
      <c r="W42">
        <v>25.246966965517199</v>
      </c>
      <c r="X42">
        <v>1.80913588174677E-2</v>
      </c>
      <c r="Y42">
        <v>7.3944928397443599E-3</v>
      </c>
      <c r="Z42">
        <v>0.36172266258803898</v>
      </c>
      <c r="AA42">
        <v>7.6542737037008203E-3</v>
      </c>
      <c r="AB42">
        <v>7.2349606856281397E-3</v>
      </c>
      <c r="AC42">
        <v>1.0308424494452E-2</v>
      </c>
      <c r="AD42">
        <v>0.140689457423718</v>
      </c>
      <c r="AE42">
        <v>1.95153640288886E-2</v>
      </c>
      <c r="AF42">
        <v>2.5061887151426001</v>
      </c>
      <c r="AG42">
        <v>42</v>
      </c>
      <c r="AH42">
        <v>179</v>
      </c>
      <c r="AI42" s="1">
        <v>42686.532314814816</v>
      </c>
    </row>
    <row r="43" spans="1:35" x14ac:dyDescent="0.25">
      <c r="A43">
        <v>150.000034724138</v>
      </c>
      <c r="B43">
        <v>1000</v>
      </c>
      <c r="C43">
        <v>31.407943275862099</v>
      </c>
      <c r="D43">
        <v>7.6747050000000003</v>
      </c>
      <c r="E43">
        <v>3.26409451724138</v>
      </c>
      <c r="F43">
        <v>50.270588724137902</v>
      </c>
      <c r="G43">
        <v>3.3307343448275901</v>
      </c>
      <c r="H43">
        <v>36.964113482758599</v>
      </c>
      <c r="I43">
        <v>2.9164272068965502</v>
      </c>
      <c r="J43">
        <v>24.141423689655198</v>
      </c>
      <c r="K43">
        <v>5.1617863793103398</v>
      </c>
      <c r="L43">
        <v>25.0868265862069</v>
      </c>
      <c r="M43">
        <v>25.0282944827586</v>
      </c>
      <c r="N43">
        <v>0.31355468965517203</v>
      </c>
      <c r="O43">
        <v>25.071602034482801</v>
      </c>
      <c r="P43">
        <v>25.110401344827601</v>
      </c>
      <c r="Q43">
        <v>0.38680151724137901</v>
      </c>
      <c r="R43">
        <v>25.025451344827601</v>
      </c>
      <c r="S43">
        <v>26.437695275862101</v>
      </c>
      <c r="T43">
        <v>145.71207451724101</v>
      </c>
      <c r="U43">
        <v>145.83568127586199</v>
      </c>
      <c r="V43">
        <v>25.434551689655201</v>
      </c>
      <c r="W43">
        <v>25.245842310344798</v>
      </c>
      <c r="X43">
        <v>2.3443249976765598E-2</v>
      </c>
      <c r="Y43">
        <v>7.7528276527287299E-3</v>
      </c>
      <c r="Z43">
        <v>0.31111063113972698</v>
      </c>
      <c r="AA43">
        <v>5.9722470753476699E-3</v>
      </c>
      <c r="AB43">
        <v>6.55703669711479E-3</v>
      </c>
      <c r="AC43">
        <v>1.0087824157165901E-2</v>
      </c>
      <c r="AD43">
        <v>0.126199359941187</v>
      </c>
      <c r="AE43">
        <v>1.8752697196811299E-2</v>
      </c>
      <c r="AF43">
        <v>2.18079804467998</v>
      </c>
      <c r="AG43">
        <v>43</v>
      </c>
      <c r="AH43">
        <v>179</v>
      </c>
      <c r="AI43" s="1">
        <v>42686.553148148145</v>
      </c>
    </row>
    <row r="44" spans="1:35" x14ac:dyDescent="0.25">
      <c r="A44">
        <v>150.000264758621</v>
      </c>
      <c r="B44">
        <v>500</v>
      </c>
      <c r="C44">
        <v>41.5666401034483</v>
      </c>
      <c r="D44">
        <v>7.6622126896551697</v>
      </c>
      <c r="E44">
        <v>3.1182884827586199</v>
      </c>
      <c r="F44">
        <v>50.285483448275897</v>
      </c>
      <c r="G44">
        <v>3.6560706206896598</v>
      </c>
      <c r="H44">
        <v>36.063461758620697</v>
      </c>
      <c r="I44">
        <v>1.9126751034482801</v>
      </c>
      <c r="J44">
        <v>24.436591310344799</v>
      </c>
      <c r="K44">
        <v>5.1359093448275903</v>
      </c>
      <c r="L44">
        <v>25.088937241379298</v>
      </c>
      <c r="M44">
        <v>25.028202206896601</v>
      </c>
      <c r="N44">
        <v>0.31566582758620698</v>
      </c>
      <c r="O44">
        <v>25.077434689655199</v>
      </c>
      <c r="P44">
        <v>25.1302488275862</v>
      </c>
      <c r="Q44">
        <v>0.38666758620689701</v>
      </c>
      <c r="R44">
        <v>25.0343060344828</v>
      </c>
      <c r="S44">
        <v>26.413937517241401</v>
      </c>
      <c r="T44">
        <v>145.709459965517</v>
      </c>
      <c r="U44">
        <v>145.84885231034499</v>
      </c>
      <c r="V44">
        <v>25.441199724137899</v>
      </c>
      <c r="W44">
        <v>25.2529582413793</v>
      </c>
      <c r="X44">
        <v>2.02506496777238E-2</v>
      </c>
      <c r="Y44">
        <v>7.9554117795881795E-3</v>
      </c>
      <c r="Z44">
        <v>2.2857689457405399E-2</v>
      </c>
      <c r="AA44">
        <v>8.2027496989520998E-3</v>
      </c>
      <c r="AB44">
        <v>7.0128575866891902E-3</v>
      </c>
      <c r="AC44">
        <v>1.4412194166733E-2</v>
      </c>
      <c r="AD44">
        <v>0.111536116643993</v>
      </c>
      <c r="AE44">
        <v>1.9644237757761199E-2</v>
      </c>
      <c r="AF44">
        <v>1.3868900219069</v>
      </c>
      <c r="AG44">
        <v>44</v>
      </c>
      <c r="AH44">
        <v>179</v>
      </c>
      <c r="AI44" s="1">
        <v>42686.573993055557</v>
      </c>
    </row>
    <row r="45" spans="1:35" x14ac:dyDescent="0.25">
      <c r="A45">
        <v>150.00013737930999</v>
      </c>
      <c r="B45">
        <v>300</v>
      </c>
      <c r="C45">
        <v>17.545821931034499</v>
      </c>
      <c r="D45">
        <v>7.7076758965517298</v>
      </c>
      <c r="E45">
        <v>-2</v>
      </c>
      <c r="F45">
        <v>50.300729344827602</v>
      </c>
      <c r="G45">
        <v>4.0270974827586201</v>
      </c>
      <c r="H45">
        <v>33.861991965517198</v>
      </c>
      <c r="I45">
        <v>4.2210587241379303</v>
      </c>
      <c r="J45">
        <v>24.7011503448276</v>
      </c>
      <c r="K45">
        <v>5.1712360000000004</v>
      </c>
      <c r="L45">
        <v>25.089127068965499</v>
      </c>
      <c r="M45">
        <v>25.034810689655199</v>
      </c>
      <c r="N45">
        <v>0.31520813793103503</v>
      </c>
      <c r="O45">
        <v>25.079447620689699</v>
      </c>
      <c r="P45">
        <v>25.149608241379301</v>
      </c>
      <c r="Q45">
        <v>0.38607703448275899</v>
      </c>
      <c r="R45">
        <v>25.034599034482799</v>
      </c>
      <c r="S45">
        <v>26.333573586206899</v>
      </c>
      <c r="T45">
        <v>145.686491862069</v>
      </c>
      <c r="U45">
        <v>145.82396931034501</v>
      </c>
      <c r="V45">
        <v>25.448218724137899</v>
      </c>
      <c r="W45">
        <v>25.258870620689699</v>
      </c>
      <c r="X45">
        <v>3.4234200358799899E-2</v>
      </c>
      <c r="Y45">
        <v>7.9880919138191706E-3</v>
      </c>
      <c r="Z45">
        <v>0</v>
      </c>
      <c r="AA45">
        <v>5.6601548234823202E-3</v>
      </c>
      <c r="AB45">
        <v>6.1817736797749297E-3</v>
      </c>
      <c r="AC45">
        <v>3.7505135068957397E-2</v>
      </c>
      <c r="AD45">
        <v>9.0393766430608799E-2</v>
      </c>
      <c r="AE45">
        <v>2.00490696524026E-2</v>
      </c>
      <c r="AF45">
        <v>1.56279485261082</v>
      </c>
      <c r="AG45">
        <v>45</v>
      </c>
      <c r="AH45">
        <v>179</v>
      </c>
      <c r="AI45" s="1">
        <v>42686.594826388886</v>
      </c>
    </row>
    <row r="46" spans="1:35" x14ac:dyDescent="0.25">
      <c r="A46">
        <v>149.999415413793</v>
      </c>
      <c r="B46">
        <v>150</v>
      </c>
      <c r="C46">
        <v>39.742873275862102</v>
      </c>
      <c r="D46">
        <v>7.6687381724137902</v>
      </c>
      <c r="E46">
        <v>3.8095413793103399</v>
      </c>
      <c r="F46">
        <v>50.317421379310296</v>
      </c>
      <c r="G46">
        <v>4.3669837586206901</v>
      </c>
      <c r="H46">
        <v>31.827073379310299</v>
      </c>
      <c r="I46">
        <v>3.6275758965517202</v>
      </c>
      <c r="J46">
        <v>24.894197275862101</v>
      </c>
      <c r="K46">
        <v>5.0834876206896498</v>
      </c>
      <c r="L46">
        <v>25.0890510344828</v>
      </c>
      <c r="M46">
        <v>25.032515586206902</v>
      </c>
      <c r="N46">
        <v>0.31467906896551701</v>
      </c>
      <c r="O46">
        <v>25.081536551724099</v>
      </c>
      <c r="P46">
        <v>25.167236793103498</v>
      </c>
      <c r="Q46">
        <v>0.38571993103448299</v>
      </c>
      <c r="R46">
        <v>25.0407245517241</v>
      </c>
      <c r="S46">
        <v>26.264647413793099</v>
      </c>
      <c r="T46">
        <v>145.63978793103499</v>
      </c>
      <c r="U46">
        <v>145.777857862069</v>
      </c>
      <c r="V46">
        <v>25.4498577241379</v>
      </c>
      <c r="W46">
        <v>25.2595464137931</v>
      </c>
      <c r="X46">
        <v>2.55749524492772E-2</v>
      </c>
      <c r="Y46">
        <v>5.7846990321423798E-3</v>
      </c>
      <c r="Z46">
        <v>2.21913444579066E-2</v>
      </c>
      <c r="AA46">
        <v>7.5802132087617203E-3</v>
      </c>
      <c r="AB46">
        <v>6.3323054562610696E-3</v>
      </c>
      <c r="AC46">
        <v>3.0628794060884802E-2</v>
      </c>
      <c r="AD46">
        <v>8.3657808014120497E-2</v>
      </c>
      <c r="AE46">
        <v>3.1411808854949201E-2</v>
      </c>
      <c r="AF46">
        <v>1.7087853040204299</v>
      </c>
      <c r="AG46">
        <v>46</v>
      </c>
      <c r="AH46">
        <v>179</v>
      </c>
      <c r="AI46" s="1">
        <v>42686.615671296298</v>
      </c>
    </row>
    <row r="47" spans="1:35" x14ac:dyDescent="0.25">
      <c r="A47">
        <v>150.00030093103501</v>
      </c>
      <c r="B47">
        <v>100</v>
      </c>
      <c r="C47">
        <v>71.912807379310394</v>
      </c>
      <c r="D47">
        <v>7.96522620689655</v>
      </c>
      <c r="E47">
        <v>4.1316507241379297</v>
      </c>
      <c r="F47">
        <v>50.340145586206901</v>
      </c>
      <c r="G47">
        <v>5.1567778965517199</v>
      </c>
      <c r="H47">
        <v>30.6697195517241</v>
      </c>
      <c r="I47">
        <v>4.3073610689655197</v>
      </c>
      <c r="J47">
        <v>24.9765869310345</v>
      </c>
      <c r="K47">
        <v>5.12662162068965</v>
      </c>
      <c r="L47">
        <v>25.090727586206899</v>
      </c>
      <c r="M47">
        <v>25.036915827586199</v>
      </c>
      <c r="N47">
        <v>0.31531399999999998</v>
      </c>
      <c r="O47">
        <v>25.0827519655172</v>
      </c>
      <c r="P47">
        <v>25.203861275862099</v>
      </c>
      <c r="Q47">
        <v>0.38570151724137902</v>
      </c>
      <c r="R47">
        <v>25.040800517241401</v>
      </c>
      <c r="S47">
        <v>26.222491344827599</v>
      </c>
      <c r="T47">
        <v>145.60776968965499</v>
      </c>
      <c r="U47">
        <v>145.744087965517</v>
      </c>
      <c r="V47">
        <v>25.446527862069001</v>
      </c>
      <c r="W47">
        <v>25.255457034482799</v>
      </c>
      <c r="X47">
        <v>4.4990296556393798E-2</v>
      </c>
      <c r="Y47">
        <v>7.1803635956398798E-3</v>
      </c>
      <c r="Z47">
        <v>2.3676932641626802E-2</v>
      </c>
      <c r="AA47">
        <v>8.0748359958040007E-3</v>
      </c>
      <c r="AB47">
        <v>6.4808368378073801E-3</v>
      </c>
      <c r="AC47">
        <v>2.3104338486921901E-2</v>
      </c>
      <c r="AD47">
        <v>7.3318000898123306E-2</v>
      </c>
      <c r="AE47">
        <v>2.8014137760201899E-2</v>
      </c>
      <c r="AF47">
        <v>1.30323539891236</v>
      </c>
      <c r="AG47">
        <v>47</v>
      </c>
      <c r="AH47">
        <v>179</v>
      </c>
      <c r="AI47" s="1">
        <v>42686.636504629627</v>
      </c>
    </row>
    <row r="48" spans="1:35" x14ac:dyDescent="0.25">
      <c r="A48">
        <v>150.00006686206899</v>
      </c>
      <c r="B48">
        <v>100</v>
      </c>
      <c r="C48">
        <v>71.877151724137903</v>
      </c>
      <c r="D48">
        <v>7.9662079310344804</v>
      </c>
      <c r="E48">
        <v>4.1269748965517197</v>
      </c>
      <c r="F48">
        <v>50.361976310344801</v>
      </c>
      <c r="G48">
        <v>5.0908804482758603</v>
      </c>
      <c r="H48">
        <v>30.614887</v>
      </c>
      <c r="I48">
        <v>3.72619013793103</v>
      </c>
      <c r="J48">
        <v>25.036080896551699</v>
      </c>
      <c r="K48">
        <v>5.0793120344827596</v>
      </c>
      <c r="L48">
        <v>25.0910641034483</v>
      </c>
      <c r="M48">
        <v>25.0358794482759</v>
      </c>
      <c r="N48">
        <v>0.31407165517241398</v>
      </c>
      <c r="O48">
        <v>25.0826325517241</v>
      </c>
      <c r="P48">
        <v>25.201935137930999</v>
      </c>
      <c r="Q48">
        <v>0.38513951724137901</v>
      </c>
      <c r="R48">
        <v>25.0411857241379</v>
      </c>
      <c r="S48">
        <v>26.222252517241401</v>
      </c>
      <c r="T48">
        <v>145.61196265517199</v>
      </c>
      <c r="U48">
        <v>145.74670837931001</v>
      </c>
      <c r="V48">
        <v>25.446554413793098</v>
      </c>
      <c r="W48">
        <v>25.252926551724102</v>
      </c>
      <c r="X48">
        <v>4.0632898525569699E-2</v>
      </c>
      <c r="Y48">
        <v>5.96241507376233E-3</v>
      </c>
      <c r="Z48">
        <v>2.03529666246915E-2</v>
      </c>
      <c r="AA48">
        <v>6.4655969690051796E-3</v>
      </c>
      <c r="AB48">
        <v>5.2763588940190802E-3</v>
      </c>
      <c r="AC48">
        <v>1.701766395884E-3</v>
      </c>
      <c r="AD48">
        <v>7.6560478539908994E-2</v>
      </c>
      <c r="AE48">
        <v>1.6059796105537101E-2</v>
      </c>
      <c r="AF48">
        <v>1.3585630399295601</v>
      </c>
      <c r="AG48">
        <v>48</v>
      </c>
      <c r="AH48">
        <v>179</v>
      </c>
      <c r="AI48" s="1">
        <v>42686.657349537039</v>
      </c>
    </row>
    <row r="49" spans="1:35" x14ac:dyDescent="0.25">
      <c r="A49">
        <v>149.99950393103501</v>
      </c>
      <c r="B49">
        <v>150</v>
      </c>
      <c r="C49">
        <v>39.663608379310297</v>
      </c>
      <c r="D49">
        <v>7.6636799310344799</v>
      </c>
      <c r="E49">
        <v>3.8057378965517201</v>
      </c>
      <c r="F49">
        <v>50.3707099655173</v>
      </c>
      <c r="G49">
        <v>4.4663475172413802</v>
      </c>
      <c r="H49">
        <v>31.753532034482799</v>
      </c>
      <c r="I49">
        <v>1.83748724137931</v>
      </c>
      <c r="J49">
        <v>25.067031413793099</v>
      </c>
      <c r="K49">
        <v>5.1098356206896502</v>
      </c>
      <c r="L49">
        <v>25.094683034482799</v>
      </c>
      <c r="M49">
        <v>25.032868172413799</v>
      </c>
      <c r="N49">
        <v>0.31617437931034498</v>
      </c>
      <c r="O49">
        <v>25.0795073793103</v>
      </c>
      <c r="P49">
        <v>25.168587793103502</v>
      </c>
      <c r="Q49">
        <v>0.38562210344827602</v>
      </c>
      <c r="R49">
        <v>25.0427157931035</v>
      </c>
      <c r="S49">
        <v>26.2644683103448</v>
      </c>
      <c r="T49">
        <v>145.63546120689699</v>
      </c>
      <c r="U49">
        <v>145.77441141379299</v>
      </c>
      <c r="V49">
        <v>25.4454205862069</v>
      </c>
      <c r="W49">
        <v>25.250226517241401</v>
      </c>
      <c r="X49">
        <v>2.83464946185439E-2</v>
      </c>
      <c r="Y49">
        <v>7.9634104825751697E-3</v>
      </c>
      <c r="Z49">
        <v>2.5148122614381301E-2</v>
      </c>
      <c r="AA49">
        <v>7.19540017284237E-3</v>
      </c>
      <c r="AB49">
        <v>6.4137032707445004E-3</v>
      </c>
      <c r="AC49">
        <v>2.1570270447015601E-2</v>
      </c>
      <c r="AD49">
        <v>7.9444928035264303E-2</v>
      </c>
      <c r="AE49">
        <v>2.54801329058949E-2</v>
      </c>
      <c r="AF49">
        <v>1.39635521018786</v>
      </c>
      <c r="AG49">
        <v>49</v>
      </c>
      <c r="AH49">
        <v>179</v>
      </c>
      <c r="AI49" s="1">
        <v>42686.678182870368</v>
      </c>
    </row>
    <row r="50" spans="1:35" x14ac:dyDescent="0.25">
      <c r="A50">
        <v>149.99913710344799</v>
      </c>
      <c r="B50">
        <v>300</v>
      </c>
      <c r="C50">
        <v>17.507421724137899</v>
      </c>
      <c r="D50">
        <v>7.7091195862069002</v>
      </c>
      <c r="E50">
        <v>3.5973454137931</v>
      </c>
      <c r="F50">
        <v>50.3852783793103</v>
      </c>
      <c r="G50">
        <v>4.0224351034482799</v>
      </c>
      <c r="H50">
        <v>33.843652724137897</v>
      </c>
      <c r="I50">
        <v>4.8529432413793101</v>
      </c>
      <c r="J50">
        <v>24.983927379310298</v>
      </c>
      <c r="K50">
        <v>5.1368802758620697</v>
      </c>
      <c r="L50">
        <v>25.083169620689699</v>
      </c>
      <c r="M50">
        <v>25.0298244482759</v>
      </c>
      <c r="N50">
        <v>0.31509524137931</v>
      </c>
      <c r="O50">
        <v>25.073539103448301</v>
      </c>
      <c r="P50">
        <v>25.143276241379301</v>
      </c>
      <c r="Q50">
        <v>0.38573324137930998</v>
      </c>
      <c r="R50">
        <v>25.032602344827598</v>
      </c>
      <c r="S50">
        <v>26.331511034482801</v>
      </c>
      <c r="T50">
        <v>145.67005499999999</v>
      </c>
      <c r="U50">
        <v>145.810543724138</v>
      </c>
      <c r="V50">
        <v>25.434369862069001</v>
      </c>
      <c r="W50">
        <v>25.240417793103401</v>
      </c>
      <c r="X50">
        <v>3.0470471189704099E-2</v>
      </c>
      <c r="Y50">
        <v>8.0837037094609304E-3</v>
      </c>
      <c r="Z50">
        <v>2.8813716689791501E-2</v>
      </c>
      <c r="AA50">
        <v>7.6062282705178803E-3</v>
      </c>
      <c r="AB50">
        <v>7.99509095202686E-3</v>
      </c>
      <c r="AC50">
        <v>3.1289563625648303E-2</v>
      </c>
      <c r="AD50">
        <v>9.9170213067072202E-2</v>
      </c>
      <c r="AE50">
        <v>3.2037258981892899E-2</v>
      </c>
      <c r="AF50">
        <v>1.44307075747122</v>
      </c>
      <c r="AG50">
        <v>50</v>
      </c>
      <c r="AH50">
        <v>179</v>
      </c>
      <c r="AI50" s="1">
        <v>42686.699016203704</v>
      </c>
    </row>
    <row r="51" spans="1:35" x14ac:dyDescent="0.25">
      <c r="A51">
        <v>150.000886586207</v>
      </c>
      <c r="B51">
        <v>500</v>
      </c>
      <c r="C51">
        <v>41.425619724137903</v>
      </c>
      <c r="D51">
        <v>7.65391462068966</v>
      </c>
      <c r="E51">
        <v>3.1213145862068998</v>
      </c>
      <c r="F51">
        <v>50.414581724137904</v>
      </c>
      <c r="G51">
        <v>3.6952536551724098</v>
      </c>
      <c r="H51">
        <v>36.047784379310301</v>
      </c>
      <c r="I51">
        <v>2.3227656551724101</v>
      </c>
      <c r="J51">
        <v>24.866448344827599</v>
      </c>
      <c r="K51">
        <v>5.1217592068965496</v>
      </c>
      <c r="L51">
        <v>25.0857794482759</v>
      </c>
      <c r="M51">
        <v>25.025071724137899</v>
      </c>
      <c r="N51">
        <v>0.315709137931035</v>
      </c>
      <c r="O51">
        <v>25.073848241379299</v>
      </c>
      <c r="P51">
        <v>25.1284312068966</v>
      </c>
      <c r="Q51">
        <v>0.38536399999999998</v>
      </c>
      <c r="R51">
        <v>25.0332752413793</v>
      </c>
      <c r="S51">
        <v>26.416629689655199</v>
      </c>
      <c r="T51">
        <v>145.70487286206901</v>
      </c>
      <c r="U51">
        <v>145.84679386206901</v>
      </c>
      <c r="V51">
        <v>25.430411862069001</v>
      </c>
      <c r="W51">
        <v>25.238624999999999</v>
      </c>
      <c r="X51">
        <v>2.6129130861726899E-2</v>
      </c>
      <c r="Y51">
        <v>6.7507339081706603E-3</v>
      </c>
      <c r="Z51">
        <v>3.8819120442440902E-2</v>
      </c>
      <c r="AA51">
        <v>7.5878988920315997E-3</v>
      </c>
      <c r="AB51">
        <v>9.24612219931863E-3</v>
      </c>
      <c r="AC51">
        <v>3.6515121209810202E-2</v>
      </c>
      <c r="AD51">
        <v>0.101347583194154</v>
      </c>
      <c r="AE51">
        <v>1.5244222521186301E-2</v>
      </c>
      <c r="AF51">
        <v>1.4919199319812999</v>
      </c>
      <c r="AG51">
        <v>51</v>
      </c>
      <c r="AH51">
        <v>179</v>
      </c>
      <c r="AI51" s="1">
        <v>42686.719861111109</v>
      </c>
    </row>
    <row r="52" spans="1:35" x14ac:dyDescent="0.25">
      <c r="A52">
        <v>150.00058200000001</v>
      </c>
      <c r="B52">
        <v>1000</v>
      </c>
      <c r="C52">
        <v>31.230931034482801</v>
      </c>
      <c r="D52">
        <v>7.63959193103448</v>
      </c>
      <c r="E52">
        <v>3.1456982413793102</v>
      </c>
      <c r="F52">
        <v>50.4254182758621</v>
      </c>
      <c r="G52">
        <v>3.3035328965517201</v>
      </c>
      <c r="H52">
        <v>36.700829413793102</v>
      </c>
      <c r="I52">
        <v>3.4236877931034502</v>
      </c>
      <c r="J52">
        <v>24.6849604137931</v>
      </c>
      <c r="K52">
        <v>5.0928466551724103</v>
      </c>
      <c r="L52">
        <v>25.081970655172402</v>
      </c>
      <c r="M52">
        <v>25.025104137930999</v>
      </c>
      <c r="N52">
        <v>0.314563068965517</v>
      </c>
      <c r="O52">
        <v>25.0718788275862</v>
      </c>
      <c r="P52">
        <v>25.109468206896601</v>
      </c>
      <c r="Q52">
        <v>0.38612441379310303</v>
      </c>
      <c r="R52">
        <v>25.028392206896601</v>
      </c>
      <c r="S52">
        <v>26.433423620689702</v>
      </c>
      <c r="T52">
        <v>145.72009279310299</v>
      </c>
      <c r="U52">
        <v>145.85366189655201</v>
      </c>
      <c r="V52">
        <v>25.417154068965498</v>
      </c>
      <c r="W52">
        <v>25.226193655172398</v>
      </c>
      <c r="X52">
        <v>2.1012125468840102E-2</v>
      </c>
      <c r="Y52">
        <v>7.8102751627769501E-3</v>
      </c>
      <c r="Z52">
        <v>0.43064302920945102</v>
      </c>
      <c r="AA52">
        <v>6.5049762970975401E-3</v>
      </c>
      <c r="AB52">
        <v>6.7331457994753699E-3</v>
      </c>
      <c r="AC52">
        <v>1.08930329509512E-2</v>
      </c>
      <c r="AD52">
        <v>0.10735981346819599</v>
      </c>
      <c r="AE52">
        <v>1.8588732539388701E-2</v>
      </c>
      <c r="AF52">
        <v>1.4386974374314101</v>
      </c>
      <c r="AG52">
        <v>52</v>
      </c>
      <c r="AH52">
        <v>179</v>
      </c>
      <c r="AI52" s="1">
        <v>42686.740694444445</v>
      </c>
    </row>
    <row r="53" spans="1:35" x14ac:dyDescent="0.25">
      <c r="A53">
        <v>149.99961948275899</v>
      </c>
      <c r="B53">
        <v>300</v>
      </c>
      <c r="C53">
        <v>0.1</v>
      </c>
      <c r="D53">
        <v>9.6435430689655206</v>
      </c>
      <c r="E53">
        <v>0</v>
      </c>
      <c r="F53">
        <v>-0.19181103448275899</v>
      </c>
      <c r="G53">
        <v>0.31968334482758598</v>
      </c>
      <c r="H53">
        <v>-0.63022513793103396</v>
      </c>
      <c r="I53">
        <v>0.97223786206896601</v>
      </c>
      <c r="J53">
        <v>24.226764448275901</v>
      </c>
      <c r="K53">
        <v>5.0945892758620701</v>
      </c>
      <c r="L53">
        <v>25.074374620689699</v>
      </c>
      <c r="M53">
        <v>25.0108727586207</v>
      </c>
      <c r="N53">
        <v>0.31739124137931002</v>
      </c>
      <c r="O53">
        <v>25.061315034482799</v>
      </c>
      <c r="P53">
        <v>24.9607732413793</v>
      </c>
      <c r="Q53">
        <v>0.38564510344827602</v>
      </c>
      <c r="R53">
        <v>25.011388310344799</v>
      </c>
      <c r="S53">
        <v>25.024594206896602</v>
      </c>
      <c r="T53">
        <v>145.24533872413801</v>
      </c>
      <c r="U53">
        <v>145.373152586207</v>
      </c>
      <c r="V53">
        <v>25.3787996896552</v>
      </c>
      <c r="W53">
        <v>25.2122324137931</v>
      </c>
      <c r="X53">
        <v>1.9024133493612701E-2</v>
      </c>
      <c r="Y53">
        <v>6.9718588379231797E-3</v>
      </c>
      <c r="Z53">
        <v>0</v>
      </c>
      <c r="AA53">
        <v>6.6342513065017102E-3</v>
      </c>
      <c r="AB53">
        <v>5.9003906899987302E-3</v>
      </c>
      <c r="AC53">
        <v>12.849533309771299</v>
      </c>
      <c r="AD53">
        <v>1.0710236874462</v>
      </c>
      <c r="AE53">
        <v>3.0679362605515199</v>
      </c>
      <c r="AF53">
        <v>2.9020514138646001</v>
      </c>
      <c r="AG53">
        <v>53</v>
      </c>
      <c r="AH53">
        <v>359</v>
      </c>
      <c r="AI53" s="1">
        <v>42686.782372685186</v>
      </c>
    </row>
    <row r="54" spans="1:35" x14ac:dyDescent="0.25">
      <c r="A54">
        <v>250.00023048275901</v>
      </c>
      <c r="B54">
        <v>300</v>
      </c>
      <c r="C54">
        <v>10</v>
      </c>
      <c r="D54">
        <v>19.6821974827586</v>
      </c>
      <c r="E54">
        <v>0</v>
      </c>
      <c r="F54">
        <v>-0.164141068965517</v>
      </c>
      <c r="G54">
        <v>2.3610068965517199E-2</v>
      </c>
      <c r="H54">
        <v>-0.68904282758620705</v>
      </c>
      <c r="I54">
        <v>11.482765241379299</v>
      </c>
      <c r="J54">
        <v>23.407868103448301</v>
      </c>
      <c r="K54">
        <v>5.09804482758621</v>
      </c>
      <c r="L54">
        <v>25.0616731034483</v>
      </c>
      <c r="M54">
        <v>25.028077482758601</v>
      </c>
      <c r="N54">
        <v>0.31383224137930998</v>
      </c>
      <c r="O54">
        <v>25.045933206896599</v>
      </c>
      <c r="P54">
        <v>24.932658448275902</v>
      </c>
      <c r="Q54">
        <v>0.38533879310344799</v>
      </c>
      <c r="R54">
        <v>24.991682586206899</v>
      </c>
      <c r="S54">
        <v>25.002560793103498</v>
      </c>
      <c r="T54">
        <v>240.73965506896599</v>
      </c>
      <c r="U54">
        <v>240.87481265517201</v>
      </c>
      <c r="V54">
        <v>25.5425638275862</v>
      </c>
      <c r="W54">
        <v>25.241078517241402</v>
      </c>
      <c r="X54">
        <v>2.7501341691493202E-2</v>
      </c>
      <c r="Y54">
        <v>6.98887211445682E-3</v>
      </c>
      <c r="Z54">
        <v>0</v>
      </c>
      <c r="AA54">
        <v>5.8854574421386904E-3</v>
      </c>
      <c r="AB54">
        <v>5.9811363585680804E-3</v>
      </c>
      <c r="AC54">
        <v>7.9093777368475907E-2</v>
      </c>
      <c r="AD54">
        <v>3.1490114269705298</v>
      </c>
      <c r="AE54">
        <v>0.44580340926841</v>
      </c>
      <c r="AF54">
        <v>0.73972467905497097</v>
      </c>
      <c r="AG54">
        <v>54</v>
      </c>
      <c r="AH54">
        <v>718</v>
      </c>
      <c r="AI54" s="1">
        <v>42686.865613425929</v>
      </c>
    </row>
    <row r="55" spans="1:35" x14ac:dyDescent="0.25">
      <c r="A55">
        <v>250.005187965517</v>
      </c>
      <c r="B55">
        <v>1000</v>
      </c>
      <c r="C55">
        <v>19.197247999999998</v>
      </c>
      <c r="D55">
        <v>18.1465135862069</v>
      </c>
      <c r="E55">
        <v>-2</v>
      </c>
      <c r="F55">
        <v>30.1126877931035</v>
      </c>
      <c r="G55">
        <v>1.6244488965517201</v>
      </c>
      <c r="H55">
        <v>21.2462931724138</v>
      </c>
      <c r="I55">
        <v>12.028335103448301</v>
      </c>
      <c r="J55">
        <v>23.272563655172402</v>
      </c>
      <c r="K55">
        <v>5.1169011724137903</v>
      </c>
      <c r="L55">
        <v>25.059399655172399</v>
      </c>
      <c r="M55">
        <v>25.026818758620699</v>
      </c>
      <c r="N55">
        <v>0.31472437931034503</v>
      </c>
      <c r="O55">
        <v>25.0427700344828</v>
      </c>
      <c r="P55">
        <v>25.003233655172401</v>
      </c>
      <c r="Q55">
        <v>0.385212517241379</v>
      </c>
      <c r="R55">
        <v>24.994775103448301</v>
      </c>
      <c r="S55">
        <v>25.824903206896501</v>
      </c>
      <c r="T55">
        <v>240.911958310345</v>
      </c>
      <c r="U55">
        <v>241.04753744827599</v>
      </c>
      <c r="V55">
        <v>25.554138517241402</v>
      </c>
      <c r="W55">
        <v>25.247631379310299</v>
      </c>
      <c r="X55">
        <v>2.2740109936986601E-2</v>
      </c>
      <c r="Y55">
        <v>6.7499195321352604E-3</v>
      </c>
      <c r="Z55">
        <v>0</v>
      </c>
      <c r="AA55">
        <v>1.17803226707902E-2</v>
      </c>
      <c r="AB55">
        <v>6.3539844810122301E-3</v>
      </c>
      <c r="AC55">
        <v>0.112712673881339</v>
      </c>
      <c r="AD55">
        <v>0.262536745973242</v>
      </c>
      <c r="AE55">
        <v>0.13261227681084201</v>
      </c>
      <c r="AF55">
        <v>0.477711282696897</v>
      </c>
      <c r="AG55">
        <v>55</v>
      </c>
      <c r="AH55">
        <v>179</v>
      </c>
      <c r="AI55" s="1">
        <v>42686.886446759258</v>
      </c>
    </row>
    <row r="56" spans="1:35" x14ac:dyDescent="0.25">
      <c r="A56">
        <v>250.00042241379299</v>
      </c>
      <c r="B56">
        <v>500</v>
      </c>
      <c r="C56">
        <v>25.446802103448299</v>
      </c>
      <c r="D56">
        <v>18.068253379310299</v>
      </c>
      <c r="E56">
        <v>2.25304020689655</v>
      </c>
      <c r="F56">
        <v>30.1238713103448</v>
      </c>
      <c r="G56">
        <v>1.5952744137931001</v>
      </c>
      <c r="H56">
        <v>20.758771034482798</v>
      </c>
      <c r="I56">
        <v>11.5595931724138</v>
      </c>
      <c r="J56">
        <v>23.117439586206899</v>
      </c>
      <c r="K56">
        <v>5.1344572758620703</v>
      </c>
      <c r="L56">
        <v>25.0582224137931</v>
      </c>
      <c r="M56">
        <v>25.024507344827601</v>
      </c>
      <c r="N56">
        <v>0.31389310344827598</v>
      </c>
      <c r="O56">
        <v>25.040702965517202</v>
      </c>
      <c r="P56">
        <v>25.000667241379301</v>
      </c>
      <c r="Q56">
        <v>0.38487041379310299</v>
      </c>
      <c r="R56">
        <v>24.989989931034501</v>
      </c>
      <c r="S56">
        <v>25.8030871724138</v>
      </c>
      <c r="T56">
        <v>240.956112517241</v>
      </c>
      <c r="U56">
        <v>241.092972793103</v>
      </c>
      <c r="V56">
        <v>25.5448712758621</v>
      </c>
      <c r="W56">
        <v>25.236293275862099</v>
      </c>
      <c r="X56">
        <v>2.6750615663299799E-2</v>
      </c>
      <c r="Y56">
        <v>6.95733990879111E-3</v>
      </c>
      <c r="Z56">
        <v>2.8007651700880799E-2</v>
      </c>
      <c r="AA56">
        <v>5.24395051074139E-3</v>
      </c>
      <c r="AB56">
        <v>6.1560894524231502E-3</v>
      </c>
      <c r="AC56">
        <v>1.18987040292523E-2</v>
      </c>
      <c r="AD56">
        <v>0.220233132097786</v>
      </c>
      <c r="AE56">
        <v>2.58068108892111E-2</v>
      </c>
      <c r="AF56">
        <v>0.53288321192410903</v>
      </c>
      <c r="AG56">
        <v>56</v>
      </c>
      <c r="AH56">
        <v>179</v>
      </c>
      <c r="AI56" s="1">
        <v>42686.90729166667</v>
      </c>
    </row>
    <row r="57" spans="1:35" x14ac:dyDescent="0.25">
      <c r="A57">
        <v>250.00136589655199</v>
      </c>
      <c r="B57">
        <v>300</v>
      </c>
      <c r="C57">
        <v>24.843765758620702</v>
      </c>
      <c r="D57">
        <v>18.021262551724099</v>
      </c>
      <c r="E57">
        <v>2.4546083793103399</v>
      </c>
      <c r="F57">
        <v>30.134606620689699</v>
      </c>
      <c r="G57">
        <v>1.7460538275862101</v>
      </c>
      <c r="H57">
        <v>20.032675379310302</v>
      </c>
      <c r="I57">
        <v>10.558976724137899</v>
      </c>
      <c r="J57">
        <v>22.957033517241399</v>
      </c>
      <c r="K57">
        <v>5.1177869999999999</v>
      </c>
      <c r="L57">
        <v>25.059676448275901</v>
      </c>
      <c r="M57">
        <v>25.022944793103498</v>
      </c>
      <c r="N57">
        <v>0.31476520689655202</v>
      </c>
      <c r="O57">
        <v>25.039368206896601</v>
      </c>
      <c r="P57">
        <v>25.005051241379299</v>
      </c>
      <c r="Q57">
        <v>0.38461075862069</v>
      </c>
      <c r="R57">
        <v>24.987314999999999</v>
      </c>
      <c r="S57">
        <v>25.773168758620699</v>
      </c>
      <c r="T57">
        <v>240.94039762068999</v>
      </c>
      <c r="U57">
        <v>241.072290896552</v>
      </c>
      <c r="V57">
        <v>25.5447624482759</v>
      </c>
      <c r="W57">
        <v>25.237961689655201</v>
      </c>
      <c r="X57">
        <v>3.41598385896821E-2</v>
      </c>
      <c r="Y57">
        <v>6.8580209151849402E-3</v>
      </c>
      <c r="Z57">
        <v>1.9011799264995199E-2</v>
      </c>
      <c r="AA57">
        <v>6.8728548967843502E-3</v>
      </c>
      <c r="AB57">
        <v>6.6925046822978104E-3</v>
      </c>
      <c r="AC57">
        <v>9.7057405863910703E-3</v>
      </c>
      <c r="AD57">
        <v>0.195496098939757</v>
      </c>
      <c r="AE57">
        <v>2.4257235627030801E-2</v>
      </c>
      <c r="AF57">
        <v>0.53503108585439896</v>
      </c>
      <c r="AG57">
        <v>57</v>
      </c>
      <c r="AH57">
        <v>179</v>
      </c>
      <c r="AI57" s="1">
        <v>42686.928124999999</v>
      </c>
    </row>
    <row r="58" spans="1:35" x14ac:dyDescent="0.25">
      <c r="A58">
        <v>249.99985427586199</v>
      </c>
      <c r="B58">
        <v>150</v>
      </c>
      <c r="C58">
        <v>24.078437000000001</v>
      </c>
      <c r="D58">
        <v>17.898245137930999</v>
      </c>
      <c r="E58">
        <v>2.8165592068965499</v>
      </c>
      <c r="F58">
        <v>30.1434942758621</v>
      </c>
      <c r="G58">
        <v>1.9023029310344799</v>
      </c>
      <c r="H58">
        <v>17.5469822413793</v>
      </c>
      <c r="I58">
        <v>10.9387939310345</v>
      </c>
      <c r="J58">
        <v>22.835105689655201</v>
      </c>
      <c r="K58">
        <v>5.1191603448275904</v>
      </c>
      <c r="L58">
        <v>25.056697689655199</v>
      </c>
      <c r="M58">
        <v>25.0210567241379</v>
      </c>
      <c r="N58">
        <v>0.31462051724137902</v>
      </c>
      <c r="O58">
        <v>25.039975827586201</v>
      </c>
      <c r="P58">
        <v>25.012576413793099</v>
      </c>
      <c r="Q58">
        <v>0.38411134482758602</v>
      </c>
      <c r="R58">
        <v>24.9849982758621</v>
      </c>
      <c r="S58">
        <v>25.679253413793099</v>
      </c>
      <c r="T58">
        <v>240.86438513793101</v>
      </c>
      <c r="U58">
        <v>240.98657286206901</v>
      </c>
      <c r="V58">
        <v>25.542928275862099</v>
      </c>
      <c r="W58">
        <v>25.234938275862099</v>
      </c>
      <c r="X58">
        <v>3.36256635742175E-2</v>
      </c>
      <c r="Y58">
        <v>7.7175046762517499E-3</v>
      </c>
      <c r="Z58">
        <v>2.3924166500958601E-2</v>
      </c>
      <c r="AA58">
        <v>7.1101702266283496E-3</v>
      </c>
      <c r="AB58">
        <v>7.30618639104185E-3</v>
      </c>
      <c r="AC58">
        <v>3.0093015812701501E-2</v>
      </c>
      <c r="AD58">
        <v>0.19993528461757601</v>
      </c>
      <c r="AE58">
        <v>3.8388279118945698E-2</v>
      </c>
      <c r="AF58">
        <v>0.52054466274931099</v>
      </c>
      <c r="AG58">
        <v>58</v>
      </c>
      <c r="AH58">
        <v>179</v>
      </c>
      <c r="AI58" s="1">
        <v>42686.948958333334</v>
      </c>
    </row>
    <row r="59" spans="1:35" x14ac:dyDescent="0.25">
      <c r="A59">
        <v>249.99948796551701</v>
      </c>
      <c r="B59">
        <v>100</v>
      </c>
      <c r="C59">
        <v>43.4078904482759</v>
      </c>
      <c r="D59">
        <v>18.037744206896601</v>
      </c>
      <c r="E59">
        <v>3.0823207931034502</v>
      </c>
      <c r="F59">
        <v>30.1663770344828</v>
      </c>
      <c r="G59">
        <v>2.3602712758620701</v>
      </c>
      <c r="H59">
        <v>17.086872172413798</v>
      </c>
      <c r="I59">
        <v>11.655768344827599</v>
      </c>
      <c r="J59">
        <v>22.6925163103448</v>
      </c>
      <c r="K59">
        <v>5.0982772068965501</v>
      </c>
      <c r="L59">
        <v>25.046204448275901</v>
      </c>
      <c r="M59">
        <v>25.012071931034502</v>
      </c>
      <c r="N59">
        <v>0.31381648275862101</v>
      </c>
      <c r="O59">
        <v>25.027350413793101</v>
      </c>
      <c r="P59">
        <v>25.0214744482759</v>
      </c>
      <c r="Q59">
        <v>0.38477837931034498</v>
      </c>
      <c r="R59">
        <v>24.972980689655198</v>
      </c>
      <c r="S59">
        <v>25.649146275862101</v>
      </c>
      <c r="T59">
        <v>240.82868475862099</v>
      </c>
      <c r="U59">
        <v>240.94749924137901</v>
      </c>
      <c r="V59">
        <v>25.530855758620699</v>
      </c>
      <c r="W59">
        <v>25.222163931034501</v>
      </c>
      <c r="X59">
        <v>2.91612472753074E-2</v>
      </c>
      <c r="Y59">
        <v>7.7591551450911199E-3</v>
      </c>
      <c r="Z59">
        <v>1.5273705440171301E-2</v>
      </c>
      <c r="AA59">
        <v>5.2849206661325903E-3</v>
      </c>
      <c r="AB59">
        <v>5.6925788250641396E-3</v>
      </c>
      <c r="AC59">
        <v>2.2162388012263098E-2</v>
      </c>
      <c r="AD59">
        <v>0.16152775235311601</v>
      </c>
      <c r="AE59">
        <v>3.7238876553799101E-2</v>
      </c>
      <c r="AF59">
        <v>0.53843879738682399</v>
      </c>
      <c r="AG59">
        <v>59</v>
      </c>
      <c r="AH59">
        <v>179</v>
      </c>
      <c r="AI59" s="1">
        <v>42686.96980324074</v>
      </c>
    </row>
    <row r="60" spans="1:35" x14ac:dyDescent="0.25">
      <c r="A60">
        <v>250.00071551724099</v>
      </c>
      <c r="B60">
        <v>100</v>
      </c>
      <c r="C60">
        <v>43.484291172413798</v>
      </c>
      <c r="D60">
        <v>18.044594103448301</v>
      </c>
      <c r="E60">
        <v>3.0945404137931001</v>
      </c>
      <c r="F60">
        <v>30.171999931034499</v>
      </c>
      <c r="G60">
        <v>2.1516815862068999</v>
      </c>
      <c r="H60">
        <v>16.8820425862069</v>
      </c>
      <c r="I60">
        <v>10.8008365862069</v>
      </c>
      <c r="J60">
        <v>22.571556137931001</v>
      </c>
      <c r="K60">
        <v>5.1268729999999998</v>
      </c>
      <c r="L60">
        <v>25.047799551724101</v>
      </c>
      <c r="M60">
        <v>25.012050241379299</v>
      </c>
      <c r="N60">
        <v>0.315102517241379</v>
      </c>
      <c r="O60">
        <v>25.0315172758621</v>
      </c>
      <c r="P60">
        <v>25.015842586206901</v>
      </c>
      <c r="Q60">
        <v>0.38467975862068998</v>
      </c>
      <c r="R60">
        <v>24.972052862068999</v>
      </c>
      <c r="S60">
        <v>25.6409087586207</v>
      </c>
      <c r="T60">
        <v>240.826810103448</v>
      </c>
      <c r="U60">
        <v>240.94860262069</v>
      </c>
      <c r="V60">
        <v>25.535171793103402</v>
      </c>
      <c r="W60">
        <v>25.229440827586199</v>
      </c>
      <c r="X60">
        <v>3.4567969109150297E-2</v>
      </c>
      <c r="Y60">
        <v>7.4194994959174499E-3</v>
      </c>
      <c r="Z60">
        <v>2.39999885310456E-2</v>
      </c>
      <c r="AA60">
        <v>8.2410614196600993E-3</v>
      </c>
      <c r="AB60">
        <v>6.9625232816353201E-3</v>
      </c>
      <c r="AC60">
        <v>1.2341281771749101E-3</v>
      </c>
      <c r="AD60">
        <v>0.169579977807468</v>
      </c>
      <c r="AE60">
        <v>2.6635403452877501E-2</v>
      </c>
      <c r="AF60">
        <v>0.57359855681165095</v>
      </c>
      <c r="AG60">
        <v>60</v>
      </c>
      <c r="AH60">
        <v>179</v>
      </c>
      <c r="AI60" s="1">
        <v>42686.990636574075</v>
      </c>
    </row>
    <row r="61" spans="1:35" x14ac:dyDescent="0.25">
      <c r="A61">
        <v>249.99875768965501</v>
      </c>
      <c r="B61">
        <v>150</v>
      </c>
      <c r="C61">
        <v>23.9655960689655</v>
      </c>
      <c r="D61">
        <v>17.880686758620701</v>
      </c>
      <c r="E61">
        <v>2.8206946206896601</v>
      </c>
      <c r="F61">
        <v>30.186310689655201</v>
      </c>
      <c r="G61">
        <v>1.66766568965517</v>
      </c>
      <c r="H61">
        <v>17.438892931034498</v>
      </c>
      <c r="I61">
        <v>10.100619172413801</v>
      </c>
      <c r="J61">
        <v>22.443541034482799</v>
      </c>
      <c r="K61">
        <v>5.1066307931034496</v>
      </c>
      <c r="L61">
        <v>25.050393137931</v>
      </c>
      <c r="M61">
        <v>25.012354103448299</v>
      </c>
      <c r="N61">
        <v>0.31648068965517201</v>
      </c>
      <c r="O61">
        <v>25.0290159655172</v>
      </c>
      <c r="P61">
        <v>24.990754862069</v>
      </c>
      <c r="Q61">
        <v>0.38474010344827603</v>
      </c>
      <c r="R61">
        <v>24.976518137930999</v>
      </c>
      <c r="S61">
        <v>25.666375931034501</v>
      </c>
      <c r="T61">
        <v>240.861107206897</v>
      </c>
      <c r="U61">
        <v>240.986617034483</v>
      </c>
      <c r="V61">
        <v>25.541222068965499</v>
      </c>
      <c r="W61">
        <v>25.234135413793101</v>
      </c>
      <c r="X61">
        <v>2.56171293952231E-2</v>
      </c>
      <c r="Y61">
        <v>6.1461971533045296E-3</v>
      </c>
      <c r="Z61">
        <v>2.3278981641483301E-2</v>
      </c>
      <c r="AA61">
        <v>6.8049406619686403E-3</v>
      </c>
      <c r="AB61">
        <v>7.8507955273910603E-3</v>
      </c>
      <c r="AC61">
        <v>2.1775577361147099E-2</v>
      </c>
      <c r="AD61">
        <v>0.208908422969838</v>
      </c>
      <c r="AE61">
        <v>3.33291586668234E-2</v>
      </c>
      <c r="AF61">
        <v>0.58211112707835599</v>
      </c>
      <c r="AG61">
        <v>61</v>
      </c>
      <c r="AH61">
        <v>179</v>
      </c>
      <c r="AI61" s="1">
        <v>42687.011481481481</v>
      </c>
    </row>
    <row r="62" spans="1:35" x14ac:dyDescent="0.25">
      <c r="A62">
        <v>249.99948900000001</v>
      </c>
      <c r="B62">
        <v>300</v>
      </c>
      <c r="C62">
        <v>24.685782586206901</v>
      </c>
      <c r="D62">
        <v>18.013856034482799</v>
      </c>
      <c r="E62">
        <v>2.45494017241379</v>
      </c>
      <c r="F62">
        <v>30.202453655172398</v>
      </c>
      <c r="G62">
        <v>1.2760315172413801</v>
      </c>
      <c r="H62">
        <v>19.608982241379302</v>
      </c>
      <c r="I62">
        <v>11.1334410344828</v>
      </c>
      <c r="J62">
        <v>22.305652827586201</v>
      </c>
      <c r="K62">
        <v>5.0920214137931001</v>
      </c>
      <c r="L62">
        <v>25.047360137931001</v>
      </c>
      <c r="M62">
        <v>25.012082793103399</v>
      </c>
      <c r="N62">
        <v>0.31714344827586199</v>
      </c>
      <c r="O62">
        <v>25.029526034482799</v>
      </c>
      <c r="P62">
        <v>24.9741470689655</v>
      </c>
      <c r="Q62">
        <v>0.38517341379310299</v>
      </c>
      <c r="R62">
        <v>24.9740712068966</v>
      </c>
      <c r="S62">
        <v>25.744113620689699</v>
      </c>
      <c r="T62">
        <v>240.937413724138</v>
      </c>
      <c r="U62">
        <v>241.06561703448301</v>
      </c>
      <c r="V62">
        <v>25.540247827586199</v>
      </c>
      <c r="W62">
        <v>25.230357379310298</v>
      </c>
      <c r="X62">
        <v>3.4427074079841899E-2</v>
      </c>
      <c r="Y62">
        <v>7.9590645961179103E-3</v>
      </c>
      <c r="Z62">
        <v>1.99528166227389E-2</v>
      </c>
      <c r="AA62">
        <v>8.2550965781163308E-3</v>
      </c>
      <c r="AB62">
        <v>7.5925226010406296E-3</v>
      </c>
      <c r="AC62">
        <v>1.2478098628937199E-2</v>
      </c>
      <c r="AD62">
        <v>0.26961875290507598</v>
      </c>
      <c r="AE62">
        <v>3.7702099933840202E-2</v>
      </c>
      <c r="AF62">
        <v>0.51759276215156003</v>
      </c>
      <c r="AG62">
        <v>62</v>
      </c>
      <c r="AH62">
        <v>179</v>
      </c>
      <c r="AI62" s="1">
        <v>42687.032314814816</v>
      </c>
    </row>
    <row r="63" spans="1:35" x14ac:dyDescent="0.25">
      <c r="A63">
        <v>250.00065455172401</v>
      </c>
      <c r="B63">
        <v>500</v>
      </c>
      <c r="C63">
        <v>25.348923586206901</v>
      </c>
      <c r="D63">
        <v>18.041541620689699</v>
      </c>
      <c r="E63">
        <v>2.2594414137931</v>
      </c>
      <c r="F63">
        <v>30.212752793103501</v>
      </c>
      <c r="G63">
        <v>1.1973294827586201</v>
      </c>
      <c r="H63">
        <v>20.550562793103399</v>
      </c>
      <c r="I63">
        <v>11.339262413793101</v>
      </c>
      <c r="J63">
        <v>22.2153517241379</v>
      </c>
      <c r="K63">
        <v>5.1078452758620703</v>
      </c>
      <c r="L63">
        <v>25.041240103448299</v>
      </c>
      <c r="M63">
        <v>25.005658862069001</v>
      </c>
      <c r="N63">
        <v>0.314249</v>
      </c>
      <c r="O63">
        <v>25.020698551724099</v>
      </c>
      <c r="P63">
        <v>24.961522034482801</v>
      </c>
      <c r="Q63">
        <v>0.38510724137931002</v>
      </c>
      <c r="R63">
        <v>24.962753551724099</v>
      </c>
      <c r="S63">
        <v>25.767514034482801</v>
      </c>
      <c r="T63">
        <v>240.97134982758601</v>
      </c>
      <c r="U63">
        <v>241.09908844827601</v>
      </c>
      <c r="V63">
        <v>25.531631586206899</v>
      </c>
      <c r="W63">
        <v>25.2243976206897</v>
      </c>
      <c r="X63">
        <v>2.7312627426518198E-2</v>
      </c>
      <c r="Y63">
        <v>6.8106512708644698E-3</v>
      </c>
      <c r="Z63">
        <v>2.3212991851107201E-2</v>
      </c>
      <c r="AA63">
        <v>6.7962210546482797E-3</v>
      </c>
      <c r="AB63">
        <v>7.2130298413685002E-3</v>
      </c>
      <c r="AC63">
        <v>8.8836460536180304E-3</v>
      </c>
      <c r="AD63">
        <v>0.28398931897865498</v>
      </c>
      <c r="AE63">
        <v>2.3351134374963101E-2</v>
      </c>
      <c r="AF63">
        <v>0.49591804640286602</v>
      </c>
      <c r="AG63">
        <v>63</v>
      </c>
      <c r="AH63">
        <v>179</v>
      </c>
      <c r="AI63" s="1">
        <v>42687.053159722222</v>
      </c>
    </row>
    <row r="64" spans="1:35" x14ac:dyDescent="0.25">
      <c r="A64">
        <v>249.999201310345</v>
      </c>
      <c r="B64">
        <v>1000</v>
      </c>
      <c r="C64">
        <v>19.0747656206897</v>
      </c>
      <c r="D64">
        <v>18.074475137931</v>
      </c>
      <c r="E64">
        <v>1.92214544827586</v>
      </c>
      <c r="F64">
        <v>30.2254402068966</v>
      </c>
      <c r="G64">
        <v>0.79033182758620701</v>
      </c>
      <c r="H64">
        <v>20.7806722068966</v>
      </c>
      <c r="I64">
        <v>10.560664862069</v>
      </c>
      <c r="J64">
        <v>22.086192206896602</v>
      </c>
      <c r="K64">
        <v>5.0839975517241403</v>
      </c>
      <c r="L64">
        <v>25.0422763103448</v>
      </c>
      <c r="M64">
        <v>25.005723862069001</v>
      </c>
      <c r="N64">
        <v>0.31331503448275899</v>
      </c>
      <c r="O64">
        <v>25.023438620689699</v>
      </c>
      <c r="P64">
        <v>24.9453431724138</v>
      </c>
      <c r="Q64">
        <v>0.38389851724137902</v>
      </c>
      <c r="R64">
        <v>24.961218172413801</v>
      </c>
      <c r="S64">
        <v>25.7771249310345</v>
      </c>
      <c r="T64">
        <v>240.98804551724101</v>
      </c>
      <c r="U64">
        <v>241.115295896552</v>
      </c>
      <c r="V64">
        <v>25.529882689655199</v>
      </c>
      <c r="W64">
        <v>25.222315034482801</v>
      </c>
      <c r="X64">
        <v>2.7349009205540401E-2</v>
      </c>
      <c r="Y64">
        <v>7.8198766058830693E-3</v>
      </c>
      <c r="Z64">
        <v>0.89426309372785595</v>
      </c>
      <c r="AA64">
        <v>5.4702733111732698E-3</v>
      </c>
      <c r="AB64">
        <v>7.1668871177896698E-3</v>
      </c>
      <c r="AC64">
        <v>1.08144860954717E-2</v>
      </c>
      <c r="AD64">
        <v>0.360050701804146</v>
      </c>
      <c r="AE64">
        <v>2.7238428862446502E-2</v>
      </c>
      <c r="AF64">
        <v>0.53548581271240403</v>
      </c>
      <c r="AG64">
        <v>64</v>
      </c>
      <c r="AH64">
        <v>179</v>
      </c>
      <c r="AI64" s="1">
        <v>42687.073993055557</v>
      </c>
    </row>
    <row r="65" spans="1:35" x14ac:dyDescent="0.25">
      <c r="A65">
        <v>250.00094344827599</v>
      </c>
      <c r="B65">
        <v>1000</v>
      </c>
      <c r="C65">
        <v>22.2166901034483</v>
      </c>
      <c r="D65">
        <v>17.809419896551699</v>
      </c>
      <c r="E65">
        <v>2.56402410344828</v>
      </c>
      <c r="F65">
        <v>35.279493931034501</v>
      </c>
      <c r="G65">
        <v>1.07977189655172</v>
      </c>
      <c r="H65">
        <v>24.235384137931</v>
      </c>
      <c r="I65">
        <v>11.1339124137931</v>
      </c>
      <c r="J65">
        <v>21.9771744482759</v>
      </c>
      <c r="K65">
        <v>5.1178874137930999</v>
      </c>
      <c r="L65">
        <v>25.035906655172401</v>
      </c>
      <c r="M65">
        <v>25.001383517241401</v>
      </c>
      <c r="N65">
        <v>0.31522079310344803</v>
      </c>
      <c r="O65">
        <v>25.015799241379298</v>
      </c>
      <c r="P65">
        <v>24.951094137931001</v>
      </c>
      <c r="Q65">
        <v>0.38398058620689601</v>
      </c>
      <c r="R65">
        <v>24.960892620689702</v>
      </c>
      <c r="S65">
        <v>25.905564241379299</v>
      </c>
      <c r="T65">
        <v>241.02624986206899</v>
      </c>
      <c r="U65">
        <v>241.154036931034</v>
      </c>
      <c r="V65">
        <v>25.529853034482802</v>
      </c>
      <c r="W65">
        <v>25.220440137931</v>
      </c>
      <c r="X65">
        <v>2.76458814013603E-2</v>
      </c>
      <c r="Y65">
        <v>7.7502075019045304E-3</v>
      </c>
      <c r="Z65">
        <v>0.404546362194248</v>
      </c>
      <c r="AA65">
        <v>6.1387576808774004E-3</v>
      </c>
      <c r="AB65">
        <v>7.0304096650237501E-3</v>
      </c>
      <c r="AC65">
        <v>1.41221571425787E-2</v>
      </c>
      <c r="AD65">
        <v>0.29892128668210899</v>
      </c>
      <c r="AE65">
        <v>2.7039914369679001E-2</v>
      </c>
      <c r="AF65">
        <v>0.60025810988388595</v>
      </c>
      <c r="AG65">
        <v>65</v>
      </c>
      <c r="AH65">
        <v>179</v>
      </c>
      <c r="AI65" s="1">
        <v>42687.094837962963</v>
      </c>
    </row>
    <row r="66" spans="1:35" x14ac:dyDescent="0.25">
      <c r="A66">
        <v>249.999232793103</v>
      </c>
      <c r="B66">
        <v>500</v>
      </c>
      <c r="C66">
        <v>29.445369172413798</v>
      </c>
      <c r="D66">
        <v>17.781823655172399</v>
      </c>
      <c r="E66">
        <v>2.64131144827586</v>
      </c>
      <c r="F66">
        <v>35.289773137931</v>
      </c>
      <c r="G66">
        <v>1.3400845862069</v>
      </c>
      <c r="H66">
        <v>23.7796376896552</v>
      </c>
      <c r="I66">
        <v>13.2017273793103</v>
      </c>
      <c r="J66">
        <v>21.853573862068998</v>
      </c>
      <c r="K66">
        <v>5.1415187931034501</v>
      </c>
      <c r="L66">
        <v>25.028912931034501</v>
      </c>
      <c r="M66">
        <v>24.999115482758601</v>
      </c>
      <c r="N66">
        <v>0.314298034482759</v>
      </c>
      <c r="O66">
        <v>25.011659517241402</v>
      </c>
      <c r="P66">
        <v>24.959324689655201</v>
      </c>
      <c r="Q66">
        <v>0.38444293103448302</v>
      </c>
      <c r="R66">
        <v>24.957507068965501</v>
      </c>
      <c r="S66">
        <v>25.884740724137899</v>
      </c>
      <c r="T66">
        <v>241.01591593103501</v>
      </c>
      <c r="U66">
        <v>241.14449065517201</v>
      </c>
      <c r="V66">
        <v>25.523738482758599</v>
      </c>
      <c r="W66">
        <v>25.215721620689699</v>
      </c>
      <c r="X66">
        <v>3.2818748357300101E-2</v>
      </c>
      <c r="Y66">
        <v>8.17362687794119E-3</v>
      </c>
      <c r="Z66">
        <v>2.2223892267808999E-2</v>
      </c>
      <c r="AA66">
        <v>8.9170374356021403E-3</v>
      </c>
      <c r="AB66">
        <v>7.5213414440698598E-3</v>
      </c>
      <c r="AC66">
        <v>1.1008574355878801E-2</v>
      </c>
      <c r="AD66">
        <v>0.29370186537935</v>
      </c>
      <c r="AE66">
        <v>2.5963678800274701E-2</v>
      </c>
      <c r="AF66">
        <v>0.57044577517746597</v>
      </c>
      <c r="AG66">
        <v>66</v>
      </c>
      <c r="AH66">
        <v>179</v>
      </c>
      <c r="AI66" s="1">
        <v>42687.115671296298</v>
      </c>
    </row>
    <row r="67" spans="1:35" x14ac:dyDescent="0.25">
      <c r="A67">
        <v>249.99988206896501</v>
      </c>
      <c r="B67">
        <v>300</v>
      </c>
      <c r="C67">
        <v>12.4892041034483</v>
      </c>
      <c r="D67">
        <v>17.6793773448276</v>
      </c>
      <c r="E67">
        <v>3.0664857586206899</v>
      </c>
      <c r="F67">
        <v>35.263771620689703</v>
      </c>
      <c r="G67">
        <v>1.36233351724138</v>
      </c>
      <c r="H67">
        <v>22.1319577931034</v>
      </c>
      <c r="I67">
        <v>10.283903965517201</v>
      </c>
      <c r="J67">
        <v>21.6779548965517</v>
      </c>
      <c r="K67">
        <v>5.1344999655172403</v>
      </c>
      <c r="L67">
        <v>25.032689206896599</v>
      </c>
      <c r="M67">
        <v>24.995339344827599</v>
      </c>
      <c r="N67">
        <v>0.314154620689655</v>
      </c>
      <c r="O67">
        <v>25.0099125172414</v>
      </c>
      <c r="P67">
        <v>24.958234103448302</v>
      </c>
      <c r="Q67">
        <v>0.38417641379310302</v>
      </c>
      <c r="R67">
        <v>24.954002172413801</v>
      </c>
      <c r="S67">
        <v>25.8206592068966</v>
      </c>
      <c r="T67">
        <v>240.96286900000001</v>
      </c>
      <c r="U67">
        <v>241.09400620689701</v>
      </c>
      <c r="V67">
        <v>25.5212946896552</v>
      </c>
      <c r="W67">
        <v>25.215426379310301</v>
      </c>
      <c r="X67">
        <v>2.27013486771446E-2</v>
      </c>
      <c r="Y67">
        <v>6.5175149134698296E-3</v>
      </c>
      <c r="Z67">
        <v>3.7010111895133799E-2</v>
      </c>
      <c r="AA67">
        <v>7.6081561414810704E-3</v>
      </c>
      <c r="AB67">
        <v>6.4321289288219704E-3</v>
      </c>
      <c r="AC67">
        <v>4.2927347903288803E-2</v>
      </c>
      <c r="AD67">
        <v>0.266565991837588</v>
      </c>
      <c r="AE67">
        <v>2.0004458021305301E-2</v>
      </c>
      <c r="AF67">
        <v>0.56075492882878797</v>
      </c>
      <c r="AG67">
        <v>67</v>
      </c>
      <c r="AH67">
        <v>179</v>
      </c>
      <c r="AI67" s="1">
        <v>42687.136516203704</v>
      </c>
    </row>
    <row r="68" spans="1:35" x14ac:dyDescent="0.25">
      <c r="A68">
        <v>250.00029665517201</v>
      </c>
      <c r="B68">
        <v>150</v>
      </c>
      <c r="C68">
        <v>28.134229344827599</v>
      </c>
      <c r="D68">
        <v>17.550233137930999</v>
      </c>
      <c r="E68">
        <v>3.3277781034482801</v>
      </c>
      <c r="F68">
        <v>35.295096758620701</v>
      </c>
      <c r="G68">
        <v>1.7098173793103399</v>
      </c>
      <c r="H68">
        <v>20.468931379310298</v>
      </c>
      <c r="I68">
        <v>9.0624370344827607</v>
      </c>
      <c r="J68">
        <v>21.546129241379301</v>
      </c>
      <c r="K68">
        <v>5.1333979655172399</v>
      </c>
      <c r="L68">
        <v>25.030855379310399</v>
      </c>
      <c r="M68">
        <v>24.989789034482801</v>
      </c>
      <c r="N68">
        <v>0.315949586206897</v>
      </c>
      <c r="O68">
        <v>25.004519482758599</v>
      </c>
      <c r="P68">
        <v>24.968401448275898</v>
      </c>
      <c r="Q68">
        <v>0.38389624137931</v>
      </c>
      <c r="R68">
        <v>24.950730689655199</v>
      </c>
      <c r="S68">
        <v>25.755124620689699</v>
      </c>
      <c r="T68">
        <v>240.88913710344801</v>
      </c>
      <c r="U68">
        <v>241.01888982758601</v>
      </c>
      <c r="V68">
        <v>25.513727172413802</v>
      </c>
      <c r="W68">
        <v>25.208360758620699</v>
      </c>
      <c r="X68">
        <v>2.9299760240679099E-2</v>
      </c>
      <c r="Y68">
        <v>9.0900033346346699E-3</v>
      </c>
      <c r="Z68">
        <v>2.4508016480151901E-2</v>
      </c>
      <c r="AA68">
        <v>6.7935706063002796E-3</v>
      </c>
      <c r="AB68">
        <v>7.6383594299199199E-3</v>
      </c>
      <c r="AC68">
        <v>3.1473036110780402E-2</v>
      </c>
      <c r="AD68">
        <v>0.21899521232910699</v>
      </c>
      <c r="AE68">
        <v>4.2561719741210598E-2</v>
      </c>
      <c r="AF68">
        <v>0.58922603218791203</v>
      </c>
      <c r="AG68">
        <v>68</v>
      </c>
      <c r="AH68">
        <v>179</v>
      </c>
      <c r="AI68" s="1">
        <v>42687.157349537039</v>
      </c>
    </row>
    <row r="69" spans="1:35" x14ac:dyDescent="0.25">
      <c r="A69">
        <v>250.00031041379299</v>
      </c>
      <c r="B69">
        <v>100</v>
      </c>
      <c r="C69">
        <v>51.793609206896598</v>
      </c>
      <c r="D69">
        <v>17.5860344482759</v>
      </c>
      <c r="E69">
        <v>3.6562154827586202</v>
      </c>
      <c r="F69">
        <v>35.0296170689655</v>
      </c>
      <c r="G69">
        <v>2.1250462758620698</v>
      </c>
      <c r="H69">
        <v>20.012707931034502</v>
      </c>
      <c r="I69">
        <v>10.5044432068966</v>
      </c>
      <c r="J69">
        <v>21.380755724137899</v>
      </c>
      <c r="K69">
        <v>5.1076990689655197</v>
      </c>
      <c r="L69">
        <v>25.028853275862101</v>
      </c>
      <c r="M69">
        <v>24.992778379310302</v>
      </c>
      <c r="N69">
        <v>0.315519206896552</v>
      </c>
      <c r="O69">
        <v>25.001649310344799</v>
      </c>
      <c r="P69">
        <v>24.984347275862099</v>
      </c>
      <c r="Q69">
        <v>0.38419324137930999</v>
      </c>
      <c r="R69">
        <v>24.940720620689699</v>
      </c>
      <c r="S69">
        <v>25.727583827586201</v>
      </c>
      <c r="T69">
        <v>240.85483058620699</v>
      </c>
      <c r="U69">
        <v>240.98805762069</v>
      </c>
      <c r="V69">
        <v>25.5078796206897</v>
      </c>
      <c r="W69">
        <v>25.199102137931</v>
      </c>
      <c r="X69">
        <v>3.16564126933691E-2</v>
      </c>
      <c r="Y69">
        <v>8.6383484719352692E-3</v>
      </c>
      <c r="Z69">
        <v>1.82975293663333E-2</v>
      </c>
      <c r="AA69">
        <v>7.8643507923385394E-3</v>
      </c>
      <c r="AB69">
        <v>6.8199049514078604E-3</v>
      </c>
      <c r="AC69">
        <v>2.1879413506376101E-2</v>
      </c>
      <c r="AD69">
        <v>0.19294068397213601</v>
      </c>
      <c r="AE69">
        <v>3.3335171947279099E-2</v>
      </c>
      <c r="AF69">
        <v>0.60978857614889803</v>
      </c>
      <c r="AG69">
        <v>69</v>
      </c>
      <c r="AH69">
        <v>179</v>
      </c>
      <c r="AI69" s="1">
        <v>42687.178182870368</v>
      </c>
    </row>
    <row r="70" spans="1:35" x14ac:dyDescent="0.25">
      <c r="A70">
        <v>250.00040875862101</v>
      </c>
      <c r="B70">
        <v>100</v>
      </c>
      <c r="C70">
        <v>52.658069206896599</v>
      </c>
      <c r="D70">
        <v>17.556394379310301</v>
      </c>
      <c r="E70">
        <v>3.6616119999999999</v>
      </c>
      <c r="F70">
        <v>34.7274596206897</v>
      </c>
      <c r="G70">
        <v>1.8317185172413799</v>
      </c>
      <c r="H70">
        <v>19.833976344827601</v>
      </c>
      <c r="I70">
        <v>8.7850102068965494</v>
      </c>
      <c r="J70">
        <v>21.247794827586201</v>
      </c>
      <c r="K70">
        <v>5.1445290689655199</v>
      </c>
      <c r="L70">
        <v>25.0285168965517</v>
      </c>
      <c r="M70">
        <v>24.987640517241399</v>
      </c>
      <c r="N70">
        <v>0.31474227586206899</v>
      </c>
      <c r="O70">
        <v>25.004215620689699</v>
      </c>
      <c r="P70">
        <v>24.973485241379301</v>
      </c>
      <c r="Q70">
        <v>0.38485362068965501</v>
      </c>
      <c r="R70">
        <v>24.9449525517241</v>
      </c>
      <c r="S70">
        <v>25.721988724137901</v>
      </c>
      <c r="T70">
        <v>240.86024479310299</v>
      </c>
      <c r="U70">
        <v>240.991093068965</v>
      </c>
      <c r="V70">
        <v>25.509467896551701</v>
      </c>
      <c r="W70">
        <v>25.201424310344802</v>
      </c>
      <c r="X70">
        <v>2.78435514519236E-2</v>
      </c>
      <c r="Y70">
        <v>7.8337661761919801E-3</v>
      </c>
      <c r="Z70">
        <v>2.1707664119294999E-2</v>
      </c>
      <c r="AA70">
        <v>9.2878675216098005E-3</v>
      </c>
      <c r="AB70">
        <v>7.9554376057462701E-3</v>
      </c>
      <c r="AC70">
        <v>2.3973497634030201E-3</v>
      </c>
      <c r="AD70">
        <v>0.17867817557680901</v>
      </c>
      <c r="AE70">
        <v>2.1743231444703401E-2</v>
      </c>
      <c r="AF70">
        <v>0.57522130232764601</v>
      </c>
      <c r="AG70">
        <v>70</v>
      </c>
      <c r="AH70">
        <v>179</v>
      </c>
      <c r="AI70" s="1">
        <v>42687.19902777778</v>
      </c>
    </row>
    <row r="71" spans="1:35" x14ac:dyDescent="0.25">
      <c r="A71">
        <v>249.999869517241</v>
      </c>
      <c r="B71">
        <v>150</v>
      </c>
      <c r="C71">
        <v>29.3606944482759</v>
      </c>
      <c r="D71">
        <v>17.560570551724101</v>
      </c>
      <c r="E71">
        <v>3.3310758620689702</v>
      </c>
      <c r="F71">
        <v>34.584277793103396</v>
      </c>
      <c r="G71">
        <v>1.2424609655172401</v>
      </c>
      <c r="H71">
        <v>20.504102482758601</v>
      </c>
      <c r="I71">
        <v>10.0009240344828</v>
      </c>
      <c r="J71">
        <v>21.134950068965502</v>
      </c>
      <c r="K71">
        <v>5.1501796206896504</v>
      </c>
      <c r="L71">
        <v>25.0241764137931</v>
      </c>
      <c r="M71">
        <v>24.986213655172399</v>
      </c>
      <c r="N71">
        <v>0.31343437931034501</v>
      </c>
      <c r="O71">
        <v>25.000754137931001</v>
      </c>
      <c r="P71">
        <v>24.943617827586198</v>
      </c>
      <c r="Q71">
        <v>0.38429872413793098</v>
      </c>
      <c r="R71">
        <v>24.936873965517201</v>
      </c>
      <c r="S71">
        <v>25.741264586206899</v>
      </c>
      <c r="T71">
        <v>240.89980924137899</v>
      </c>
      <c r="U71">
        <v>241.020136896552</v>
      </c>
      <c r="V71">
        <v>25.495704275862099</v>
      </c>
      <c r="W71">
        <v>25.190756689655199</v>
      </c>
      <c r="X71">
        <v>3.1765295010621801E-2</v>
      </c>
      <c r="Y71">
        <v>7.2482488873757203E-3</v>
      </c>
      <c r="Z71">
        <v>2.3419537931586801E-2</v>
      </c>
      <c r="AA71">
        <v>7.9940991461909406E-3</v>
      </c>
      <c r="AB71">
        <v>7.3531619291965196E-3</v>
      </c>
      <c r="AC71">
        <v>2.3795666631711499E-2</v>
      </c>
      <c r="AD71">
        <v>0.24495540846456201</v>
      </c>
      <c r="AE71">
        <v>3.2857760416465799E-2</v>
      </c>
      <c r="AF71">
        <v>0.61476118731900598</v>
      </c>
      <c r="AG71">
        <v>71</v>
      </c>
      <c r="AH71">
        <v>179</v>
      </c>
      <c r="AI71" s="1">
        <v>42687.219861111109</v>
      </c>
    </row>
    <row r="72" spans="1:35" x14ac:dyDescent="0.25">
      <c r="A72">
        <v>250.001683172414</v>
      </c>
      <c r="B72">
        <v>300</v>
      </c>
      <c r="C72">
        <v>12.922503965517199</v>
      </c>
      <c r="D72">
        <v>17.722199931034499</v>
      </c>
      <c r="E72">
        <v>3.0829978965517202</v>
      </c>
      <c r="F72">
        <v>34.676686931034503</v>
      </c>
      <c r="G72">
        <v>0.99839517241379305</v>
      </c>
      <c r="H72">
        <v>22.241914413793101</v>
      </c>
      <c r="I72">
        <v>8.2725810689655201</v>
      </c>
      <c r="J72">
        <v>21.012813413793101</v>
      </c>
      <c r="K72">
        <v>5.1354448275862099</v>
      </c>
      <c r="L72">
        <v>25.027420965517202</v>
      </c>
      <c r="M72">
        <v>24.9844014482759</v>
      </c>
      <c r="N72">
        <v>0.31442551724137902</v>
      </c>
      <c r="O72">
        <v>24.998345103448301</v>
      </c>
      <c r="P72">
        <v>24.9298587586207</v>
      </c>
      <c r="Q72">
        <v>0.38522110344827598</v>
      </c>
      <c r="R72">
        <v>24.9358592758621</v>
      </c>
      <c r="S72">
        <v>25.804020448275899</v>
      </c>
      <c r="T72">
        <v>240.96400713793099</v>
      </c>
      <c r="U72">
        <v>241.078052344828</v>
      </c>
      <c r="V72">
        <v>25.491603793103401</v>
      </c>
      <c r="W72">
        <v>25.1870616206897</v>
      </c>
      <c r="X72">
        <v>2.5170327799267402E-2</v>
      </c>
      <c r="Y72">
        <v>8.2560056788906697E-3</v>
      </c>
      <c r="Z72">
        <v>2.0560795504044601E-2</v>
      </c>
      <c r="AA72">
        <v>7.0306066851481596E-3</v>
      </c>
      <c r="AB72">
        <v>6.6361695382038399E-3</v>
      </c>
      <c r="AC72">
        <v>3.14366481146457E-2</v>
      </c>
      <c r="AD72">
        <v>0.37437318849669199</v>
      </c>
      <c r="AE72">
        <v>3.7977718294816297E-2</v>
      </c>
      <c r="AF72">
        <v>0.65509926549352704</v>
      </c>
      <c r="AG72">
        <v>72</v>
      </c>
      <c r="AH72">
        <v>179</v>
      </c>
      <c r="AI72" s="1">
        <v>42687.240706018521</v>
      </c>
    </row>
    <row r="73" spans="1:35" x14ac:dyDescent="0.25">
      <c r="A73">
        <v>249.999757034483</v>
      </c>
      <c r="B73">
        <v>500</v>
      </c>
      <c r="C73">
        <v>30.4936869310345</v>
      </c>
      <c r="D73">
        <v>17.785509758620702</v>
      </c>
      <c r="E73">
        <v>2.62012417241379</v>
      </c>
      <c r="F73">
        <v>34.684396827586198</v>
      </c>
      <c r="G73">
        <v>0.70397134482758605</v>
      </c>
      <c r="H73">
        <v>23.7027704137931</v>
      </c>
      <c r="I73">
        <v>8.79076944827586</v>
      </c>
      <c r="J73">
        <v>20.817812</v>
      </c>
      <c r="K73">
        <v>5.1448450344827599</v>
      </c>
      <c r="L73">
        <v>25.018463310344799</v>
      </c>
      <c r="M73">
        <v>24.976593999999999</v>
      </c>
      <c r="N73">
        <v>0.315423965517241</v>
      </c>
      <c r="O73">
        <v>24.993266827586201</v>
      </c>
      <c r="P73">
        <v>24.911705206896599</v>
      </c>
      <c r="Q73">
        <v>0.38503996551724101</v>
      </c>
      <c r="R73">
        <v>24.928871379310301</v>
      </c>
      <c r="S73">
        <v>25.852059448275899</v>
      </c>
      <c r="T73">
        <v>241.025870517241</v>
      </c>
      <c r="U73">
        <v>241.149076793104</v>
      </c>
      <c r="V73">
        <v>25.490137482758598</v>
      </c>
      <c r="W73">
        <v>25.1844947931035</v>
      </c>
      <c r="X73">
        <v>3.3641527401620699E-2</v>
      </c>
      <c r="Y73">
        <v>6.8849347838966998E-3</v>
      </c>
      <c r="Z73">
        <v>2.0540099251940599E-2</v>
      </c>
      <c r="AA73">
        <v>6.9872301078931602E-3</v>
      </c>
      <c r="AB73">
        <v>6.8497512380852697E-3</v>
      </c>
      <c r="AC73">
        <v>3.7402868505011601E-2</v>
      </c>
      <c r="AD73">
        <v>0.416077654356311</v>
      </c>
      <c r="AE73">
        <v>1.8314898252695999E-2</v>
      </c>
      <c r="AF73">
        <v>0.60575065504932801</v>
      </c>
      <c r="AG73">
        <v>73</v>
      </c>
      <c r="AH73">
        <v>179</v>
      </c>
      <c r="AI73" s="1">
        <v>42687.26153935185</v>
      </c>
    </row>
    <row r="74" spans="1:35" x14ac:dyDescent="0.25">
      <c r="A74">
        <v>250.000347793103</v>
      </c>
      <c r="B74">
        <v>1000</v>
      </c>
      <c r="C74">
        <v>22.950302827586199</v>
      </c>
      <c r="D74">
        <v>17.8038624482759</v>
      </c>
      <c r="E74">
        <v>2.4120367931034501</v>
      </c>
      <c r="F74">
        <v>34.709456655172403</v>
      </c>
      <c r="G74">
        <v>0.51525431034482805</v>
      </c>
      <c r="H74">
        <v>24.208562379310301</v>
      </c>
      <c r="I74">
        <v>8.5785365172413801</v>
      </c>
      <c r="J74">
        <v>20.666898413793099</v>
      </c>
      <c r="K74">
        <v>5.11531044827586</v>
      </c>
      <c r="L74">
        <v>25.020704034482801</v>
      </c>
      <c r="M74">
        <v>24.978097000000002</v>
      </c>
      <c r="N74">
        <v>0.31630355172413799</v>
      </c>
      <c r="O74">
        <v>24.994384586206898</v>
      </c>
      <c r="P74">
        <v>24.904386241379299</v>
      </c>
      <c r="Q74">
        <v>0.38380713793103499</v>
      </c>
      <c r="R74">
        <v>24.9265926206897</v>
      </c>
      <c r="S74">
        <v>25.8714717931034</v>
      </c>
      <c r="T74">
        <v>241.054556551724</v>
      </c>
      <c r="U74">
        <v>241.17904127586201</v>
      </c>
      <c r="V74">
        <v>25.498090068965499</v>
      </c>
      <c r="W74">
        <v>25.195624103448299</v>
      </c>
      <c r="X74">
        <v>2.26562940993476E-2</v>
      </c>
      <c r="Y74">
        <v>6.8703519338276196E-3</v>
      </c>
      <c r="Z74">
        <v>0.42547383961874102</v>
      </c>
      <c r="AA74">
        <v>7.4360361680447396E-3</v>
      </c>
      <c r="AB74">
        <v>5.7799095401637E-3</v>
      </c>
      <c r="AC74">
        <v>1.0435014649242E-2</v>
      </c>
      <c r="AD74">
        <v>0.68807993045452698</v>
      </c>
      <c r="AE74">
        <v>2.2119490141381301E-2</v>
      </c>
      <c r="AF74">
        <v>0.59716230746528298</v>
      </c>
      <c r="AG74">
        <v>74</v>
      </c>
      <c r="AH74">
        <v>179</v>
      </c>
      <c r="AI74" s="1">
        <v>42687.282384259262</v>
      </c>
    </row>
    <row r="75" spans="1:35" x14ac:dyDescent="0.25">
      <c r="A75">
        <v>249.99935172413799</v>
      </c>
      <c r="B75">
        <v>1000</v>
      </c>
      <c r="C75">
        <v>26.2463257241379</v>
      </c>
      <c r="D75">
        <v>17.530906758620699</v>
      </c>
      <c r="E75">
        <v>3.1145676551724102</v>
      </c>
      <c r="F75">
        <v>39.695455758620703</v>
      </c>
      <c r="G75">
        <v>0.70653306896551704</v>
      </c>
      <c r="H75">
        <v>27.826569034482802</v>
      </c>
      <c r="I75">
        <v>9.6116485517241408</v>
      </c>
      <c r="J75">
        <v>20.591450034482801</v>
      </c>
      <c r="K75">
        <v>5.1291159310344803</v>
      </c>
      <c r="L75">
        <v>25.0183656206897</v>
      </c>
      <c r="M75">
        <v>24.978406275862099</v>
      </c>
      <c r="N75">
        <v>0.31450410344827601</v>
      </c>
      <c r="O75">
        <v>24.9911780344828</v>
      </c>
      <c r="P75">
        <v>24.909762896551701</v>
      </c>
      <c r="Q75">
        <v>0.38500893103448303</v>
      </c>
      <c r="R75">
        <v>24.9280250344828</v>
      </c>
      <c r="S75">
        <v>26.005016344827599</v>
      </c>
      <c r="T75">
        <v>241.074393448276</v>
      </c>
      <c r="U75">
        <v>241.20211479310299</v>
      </c>
      <c r="V75">
        <v>25.4970540689655</v>
      </c>
      <c r="W75">
        <v>25.190216034482798</v>
      </c>
      <c r="X75">
        <v>2.6522178706302E-2</v>
      </c>
      <c r="Y75">
        <v>8.2005092311054507E-3</v>
      </c>
      <c r="Z75">
        <v>0.488111645921537</v>
      </c>
      <c r="AA75">
        <v>8.0937427056326505E-3</v>
      </c>
      <c r="AB75">
        <v>6.2491512619415003E-3</v>
      </c>
      <c r="AC75">
        <v>1.13396491515779E-2</v>
      </c>
      <c r="AD75">
        <v>0.470599041474974</v>
      </c>
      <c r="AE75">
        <v>2.1428441209203501E-2</v>
      </c>
      <c r="AF75">
        <v>0.62595487745682898</v>
      </c>
      <c r="AG75">
        <v>75</v>
      </c>
      <c r="AH75">
        <v>179</v>
      </c>
      <c r="AI75" s="1">
        <v>42687.303217592591</v>
      </c>
    </row>
    <row r="76" spans="1:35" x14ac:dyDescent="0.25">
      <c r="A76">
        <v>250.00120544827601</v>
      </c>
      <c r="B76">
        <v>500</v>
      </c>
      <c r="C76">
        <v>34.648937241379301</v>
      </c>
      <c r="D76">
        <v>17.485357862069002</v>
      </c>
      <c r="E76">
        <v>3.0144035517241399</v>
      </c>
      <c r="F76">
        <v>39.7287962413793</v>
      </c>
      <c r="G76">
        <v>1.0055505862069001</v>
      </c>
      <c r="H76">
        <v>27.2548938965517</v>
      </c>
      <c r="I76">
        <v>9.4053373448275899</v>
      </c>
      <c r="J76">
        <v>20.400827448275901</v>
      </c>
      <c r="K76">
        <v>5.1194866551724099</v>
      </c>
      <c r="L76">
        <v>25.0183710689655</v>
      </c>
      <c r="M76">
        <v>24.978596137931</v>
      </c>
      <c r="N76">
        <v>0.31314668965517201</v>
      </c>
      <c r="O76">
        <v>24.988324172413801</v>
      </c>
      <c r="P76">
        <v>24.920451103448301</v>
      </c>
      <c r="Q76">
        <v>0.38521806896551702</v>
      </c>
      <c r="R76">
        <v>24.922230551724098</v>
      </c>
      <c r="S76">
        <v>25.977630793103501</v>
      </c>
      <c r="T76">
        <v>241.07052920689699</v>
      </c>
      <c r="U76">
        <v>241.192614827586</v>
      </c>
      <c r="V76">
        <v>25.490917965517198</v>
      </c>
      <c r="W76">
        <v>25.185388034482799</v>
      </c>
      <c r="X76">
        <v>2.6610357404509E-2</v>
      </c>
      <c r="Y76">
        <v>7.6290711729032597E-3</v>
      </c>
      <c r="Z76">
        <v>2.2888217955547501E-2</v>
      </c>
      <c r="AA76">
        <v>6.7116744016008601E-3</v>
      </c>
      <c r="AB76">
        <v>6.61627180859139E-3</v>
      </c>
      <c r="AC76">
        <v>1.11820163889389E-2</v>
      </c>
      <c r="AD76">
        <v>0.34476999004216502</v>
      </c>
      <c r="AE76">
        <v>2.0774995658646201E-2</v>
      </c>
      <c r="AF76">
        <v>0.62146792711321397</v>
      </c>
      <c r="AG76">
        <v>76</v>
      </c>
      <c r="AH76">
        <v>179</v>
      </c>
      <c r="AI76" s="1">
        <v>42687.324050925927</v>
      </c>
    </row>
    <row r="77" spans="1:35" x14ac:dyDescent="0.25">
      <c r="A77">
        <v>249.99977796551701</v>
      </c>
      <c r="B77">
        <v>300</v>
      </c>
      <c r="C77">
        <v>14.7053342758621</v>
      </c>
      <c r="D77">
        <v>17.388881413793101</v>
      </c>
      <c r="E77">
        <v>3.52734120689655</v>
      </c>
      <c r="F77">
        <v>39.758431034482797</v>
      </c>
      <c r="G77">
        <v>1.2390733793103501</v>
      </c>
      <c r="H77">
        <v>25.3882355862069</v>
      </c>
      <c r="I77">
        <v>10.6561731034483</v>
      </c>
      <c r="J77">
        <v>20.3113226551724</v>
      </c>
      <c r="K77">
        <v>5.1120713793103398</v>
      </c>
      <c r="L77">
        <v>25.015294724137899</v>
      </c>
      <c r="M77">
        <v>24.978655793103499</v>
      </c>
      <c r="N77">
        <v>0.31405017241379302</v>
      </c>
      <c r="O77">
        <v>24.990993448275901</v>
      </c>
      <c r="P77">
        <v>24.933700103448299</v>
      </c>
      <c r="Q77">
        <v>0.38444400000000001</v>
      </c>
      <c r="R77">
        <v>24.925447896551699</v>
      </c>
      <c r="S77">
        <v>25.9129124482759</v>
      </c>
      <c r="T77">
        <v>241.00238717241399</v>
      </c>
      <c r="U77">
        <v>241.12464162069</v>
      </c>
      <c r="V77">
        <v>25.488962241379301</v>
      </c>
      <c r="W77">
        <v>25.182884000000001</v>
      </c>
      <c r="X77">
        <v>3.6668912143257099E-2</v>
      </c>
      <c r="Y77">
        <v>6.84317712636528E-3</v>
      </c>
      <c r="Z77">
        <v>3.6742339589347403E-2</v>
      </c>
      <c r="AA77">
        <v>4.84860168424353E-3</v>
      </c>
      <c r="AB77">
        <v>6.7582146772397003E-3</v>
      </c>
      <c r="AC77">
        <v>3.80850217251631E-2</v>
      </c>
      <c r="AD77">
        <v>0.26716154880700799</v>
      </c>
      <c r="AE77">
        <v>2.1401898159572001E-2</v>
      </c>
      <c r="AF77">
        <v>0.64830708483118704</v>
      </c>
      <c r="AG77">
        <v>77</v>
      </c>
      <c r="AH77">
        <v>179</v>
      </c>
      <c r="AI77" s="1">
        <v>42687.344895833332</v>
      </c>
    </row>
    <row r="78" spans="1:35" x14ac:dyDescent="0.25">
      <c r="A78">
        <v>250.000444034483</v>
      </c>
      <c r="B78">
        <v>150</v>
      </c>
      <c r="C78">
        <v>33.080695896551703</v>
      </c>
      <c r="D78">
        <v>17.214409551724099</v>
      </c>
      <c r="E78">
        <v>3.81708206896552</v>
      </c>
      <c r="F78">
        <v>39.7859425862069</v>
      </c>
      <c r="G78">
        <v>1.5577796896551701</v>
      </c>
      <c r="H78">
        <v>23.4204094827586</v>
      </c>
      <c r="I78">
        <v>9.7119468965517299</v>
      </c>
      <c r="J78">
        <v>20.313172275862101</v>
      </c>
      <c r="K78">
        <v>5.1248565172413798</v>
      </c>
      <c r="L78">
        <v>25.013981724137899</v>
      </c>
      <c r="M78">
        <v>24.9751401034483</v>
      </c>
      <c r="N78">
        <v>0.318499689655172</v>
      </c>
      <c r="O78">
        <v>24.991818275862101</v>
      </c>
      <c r="P78">
        <v>24.948050379310299</v>
      </c>
      <c r="Q78">
        <v>0.38413737931034497</v>
      </c>
      <c r="R78">
        <v>24.924764206896601</v>
      </c>
      <c r="S78">
        <v>25.8385246206897</v>
      </c>
      <c r="T78">
        <v>240.926939793103</v>
      </c>
      <c r="U78">
        <v>241.04666496551701</v>
      </c>
      <c r="V78">
        <v>25.496129965517198</v>
      </c>
      <c r="W78">
        <v>25.191481482758601</v>
      </c>
      <c r="X78">
        <v>4.2154801817709399E-2</v>
      </c>
      <c r="Y78">
        <v>9.6116669112571405E-3</v>
      </c>
      <c r="Z78">
        <v>2.7600612389302399E-2</v>
      </c>
      <c r="AA78">
        <v>7.3094641361064697E-3</v>
      </c>
      <c r="AB78">
        <v>7.5503444370625603E-3</v>
      </c>
      <c r="AC78">
        <v>3.04830623649225E-2</v>
      </c>
      <c r="AD78">
        <v>0.22886738973735199</v>
      </c>
      <c r="AE78">
        <v>3.4771928774414901E-2</v>
      </c>
      <c r="AF78">
        <v>0.64594406483005196</v>
      </c>
      <c r="AG78">
        <v>78</v>
      </c>
      <c r="AH78">
        <v>179</v>
      </c>
      <c r="AI78" s="1">
        <v>42687.365729166668</v>
      </c>
    </row>
    <row r="79" spans="1:35" x14ac:dyDescent="0.25">
      <c r="A79">
        <v>250.001232758621</v>
      </c>
      <c r="B79">
        <v>100</v>
      </c>
      <c r="C79">
        <v>59.7497782068966</v>
      </c>
      <c r="D79">
        <v>17.439289965517201</v>
      </c>
      <c r="E79">
        <v>4.1790578620689702</v>
      </c>
      <c r="F79">
        <v>39.803512103448298</v>
      </c>
      <c r="G79">
        <v>2.3345720000000001</v>
      </c>
      <c r="H79">
        <v>22.730125241379302</v>
      </c>
      <c r="I79">
        <v>10.7904704827586</v>
      </c>
      <c r="J79">
        <v>20.352799758620701</v>
      </c>
      <c r="K79">
        <v>5.1221025517241401</v>
      </c>
      <c r="L79">
        <v>25.016287551724101</v>
      </c>
      <c r="M79">
        <v>24.980250793103401</v>
      </c>
      <c r="N79">
        <v>0.313698275862069</v>
      </c>
      <c r="O79">
        <v>24.9910857241379</v>
      </c>
      <c r="P79">
        <v>24.983202413793101</v>
      </c>
      <c r="Q79">
        <v>0.38510451724137901</v>
      </c>
      <c r="R79">
        <v>24.9280467241379</v>
      </c>
      <c r="S79">
        <v>25.814402068965499</v>
      </c>
      <c r="T79">
        <v>240.87769499999999</v>
      </c>
      <c r="U79">
        <v>240.998090551724</v>
      </c>
      <c r="V79">
        <v>25.498857793103401</v>
      </c>
      <c r="W79">
        <v>25.193219137930999</v>
      </c>
      <c r="X79">
        <v>4.1380996222852101E-2</v>
      </c>
      <c r="Y79">
        <v>8.2809600839403794E-3</v>
      </c>
      <c r="Z79">
        <v>2.61605534733549E-2</v>
      </c>
      <c r="AA79">
        <v>6.0651360204221896E-3</v>
      </c>
      <c r="AB79">
        <v>6.3950541733104301E-3</v>
      </c>
      <c r="AC79">
        <v>2.6491178668043399E-2</v>
      </c>
      <c r="AD79">
        <v>0.19888268466713999</v>
      </c>
      <c r="AE79">
        <v>3.6987074749210598E-2</v>
      </c>
      <c r="AF79">
        <v>0.63185682807382804</v>
      </c>
      <c r="AG79">
        <v>79</v>
      </c>
      <c r="AH79">
        <v>179</v>
      </c>
      <c r="AI79" s="1">
        <v>42687.386574074073</v>
      </c>
    </row>
    <row r="80" spans="1:35" x14ac:dyDescent="0.25">
      <c r="A80">
        <v>249.99990582758599</v>
      </c>
      <c r="B80">
        <v>100</v>
      </c>
      <c r="C80">
        <v>59.570730482758599</v>
      </c>
      <c r="D80">
        <v>17.443623310344801</v>
      </c>
      <c r="E80">
        <v>4.1736517241379296</v>
      </c>
      <c r="F80">
        <v>39.834297620689597</v>
      </c>
      <c r="G80">
        <v>2.0004312758620699</v>
      </c>
      <c r="H80">
        <v>22.6084287586207</v>
      </c>
      <c r="I80">
        <v>9.7797996206896496</v>
      </c>
      <c r="J80">
        <v>20.513033862069001</v>
      </c>
      <c r="K80">
        <v>5.1311859655172398</v>
      </c>
      <c r="L80">
        <v>25.021924827586201</v>
      </c>
      <c r="M80">
        <v>24.982437482758598</v>
      </c>
      <c r="N80">
        <v>0.31441986206896499</v>
      </c>
      <c r="O80">
        <v>24.999739620689699</v>
      </c>
      <c r="P80">
        <v>24.9761112413793</v>
      </c>
      <c r="Q80">
        <v>0.38422934482758597</v>
      </c>
      <c r="R80">
        <v>24.933287793103499</v>
      </c>
      <c r="S80">
        <v>25.817310862069</v>
      </c>
      <c r="T80">
        <v>240.88125086206901</v>
      </c>
      <c r="U80">
        <v>241.00368837931001</v>
      </c>
      <c r="V80">
        <v>25.511189413793101</v>
      </c>
      <c r="W80">
        <v>25.200292655172401</v>
      </c>
      <c r="X80">
        <v>4.28479299358204E-2</v>
      </c>
      <c r="Y80">
        <v>9.3183351606170202E-3</v>
      </c>
      <c r="Z80">
        <v>1.53683650659399E-2</v>
      </c>
      <c r="AA80">
        <v>7.4189894139760904E-3</v>
      </c>
      <c r="AB80">
        <v>5.5679535425157004E-3</v>
      </c>
      <c r="AC80">
        <v>6.0732502456358698E-4</v>
      </c>
      <c r="AD80">
        <v>0.16898734459294601</v>
      </c>
      <c r="AE80">
        <v>1.9090586137045101E-2</v>
      </c>
      <c r="AF80">
        <v>0.65311927363188504</v>
      </c>
      <c r="AG80">
        <v>80</v>
      </c>
      <c r="AH80">
        <v>179</v>
      </c>
      <c r="AI80" s="1">
        <v>42687.407407407409</v>
      </c>
    </row>
    <row r="81" spans="1:35" x14ac:dyDescent="0.25">
      <c r="A81">
        <v>249.99891813793101</v>
      </c>
      <c r="B81">
        <v>150</v>
      </c>
      <c r="C81">
        <v>32.989086965517203</v>
      </c>
      <c r="D81">
        <v>17.238412034482799</v>
      </c>
      <c r="E81">
        <v>3.8138888275862102</v>
      </c>
      <c r="F81">
        <v>39.866201724137902</v>
      </c>
      <c r="G81">
        <v>1.5677956896551699</v>
      </c>
      <c r="H81">
        <v>23.508403482758599</v>
      </c>
      <c r="I81">
        <v>9.7371116551724093</v>
      </c>
      <c r="J81">
        <v>20.671683206896599</v>
      </c>
      <c r="K81">
        <v>5.1700080344827599</v>
      </c>
      <c r="L81">
        <v>25.0270682413793</v>
      </c>
      <c r="M81">
        <v>24.987852103448301</v>
      </c>
      <c r="N81">
        <v>0.31427106896551699</v>
      </c>
      <c r="O81">
        <v>25.002235275862098</v>
      </c>
      <c r="P81">
        <v>24.959525310344802</v>
      </c>
      <c r="Q81">
        <v>0.38472179310344801</v>
      </c>
      <c r="R81">
        <v>24.936157793103501</v>
      </c>
      <c r="S81">
        <v>25.852634862068999</v>
      </c>
      <c r="T81">
        <v>240.915572103448</v>
      </c>
      <c r="U81">
        <v>241.035234689655</v>
      </c>
      <c r="V81">
        <v>25.514019758620702</v>
      </c>
      <c r="W81">
        <v>25.203054103448299</v>
      </c>
      <c r="X81">
        <v>4.2505467932126603E-2</v>
      </c>
      <c r="Y81">
        <v>8.1305671751262607E-3</v>
      </c>
      <c r="Z81">
        <v>2.42729106748234E-2</v>
      </c>
      <c r="AA81">
        <v>7.6012318176891299E-3</v>
      </c>
      <c r="AB81">
        <v>6.9653695323779298E-3</v>
      </c>
      <c r="AC81">
        <v>2.1848316855582899E-2</v>
      </c>
      <c r="AD81">
        <v>0.22003022387850399</v>
      </c>
      <c r="AE81">
        <v>2.7331929772419099E-2</v>
      </c>
      <c r="AF81">
        <v>0.60006569864063797</v>
      </c>
      <c r="AG81">
        <v>81</v>
      </c>
      <c r="AH81">
        <v>179</v>
      </c>
      <c r="AI81" s="1">
        <v>42687.428252314814</v>
      </c>
    </row>
    <row r="82" spans="1:35" x14ac:dyDescent="0.25">
      <c r="A82">
        <v>250.00007362068999</v>
      </c>
      <c r="B82">
        <v>300</v>
      </c>
      <c r="C82">
        <v>14.577336689655199</v>
      </c>
      <c r="D82">
        <v>17.4352484482759</v>
      </c>
      <c r="E82">
        <v>3.5067073448275901</v>
      </c>
      <c r="F82">
        <v>39.890080620689702</v>
      </c>
      <c r="G82">
        <v>1.3738231724137899</v>
      </c>
      <c r="H82">
        <v>25.471334827586201</v>
      </c>
      <c r="I82">
        <v>8.7482864482758593</v>
      </c>
      <c r="J82">
        <v>20.877473137930998</v>
      </c>
      <c r="K82">
        <v>5.16491479310345</v>
      </c>
      <c r="L82">
        <v>25.0332154482759</v>
      </c>
      <c r="M82">
        <v>24.990619172413801</v>
      </c>
      <c r="N82">
        <v>0.31452413793103501</v>
      </c>
      <c r="O82">
        <v>25.0091202413793</v>
      </c>
      <c r="P82">
        <v>24.957946586206901</v>
      </c>
      <c r="Q82">
        <v>0.38460800000000001</v>
      </c>
      <c r="R82">
        <v>24.942022793103501</v>
      </c>
      <c r="S82">
        <v>25.931853034482799</v>
      </c>
      <c r="T82">
        <v>240.98762196551701</v>
      </c>
      <c r="U82">
        <v>241.10381768965499</v>
      </c>
      <c r="V82">
        <v>25.5204378275862</v>
      </c>
      <c r="W82">
        <v>25.208854620689699</v>
      </c>
      <c r="X82">
        <v>2.9886926192366398E-2</v>
      </c>
      <c r="Y82">
        <v>7.1644661534940703E-3</v>
      </c>
      <c r="Z82">
        <v>2.6490494064812201E-2</v>
      </c>
      <c r="AA82">
        <v>8.3388831414813597E-3</v>
      </c>
      <c r="AB82">
        <v>5.8878863933204198E-3</v>
      </c>
      <c r="AC82">
        <v>3.1723731890205102E-2</v>
      </c>
      <c r="AD82">
        <v>0.24654644590548699</v>
      </c>
      <c r="AE82">
        <v>3.33482709556229E-2</v>
      </c>
      <c r="AF82">
        <v>0.60957835910286295</v>
      </c>
      <c r="AG82">
        <v>82</v>
      </c>
      <c r="AH82">
        <v>179</v>
      </c>
      <c r="AI82" s="1">
        <v>42687.44908564815</v>
      </c>
    </row>
    <row r="83" spans="1:35" x14ac:dyDescent="0.25">
      <c r="A83">
        <v>250.00070775862099</v>
      </c>
      <c r="B83">
        <v>500</v>
      </c>
      <c r="C83">
        <v>34.318180448275797</v>
      </c>
      <c r="D83">
        <v>17.526623241379301</v>
      </c>
      <c r="E83">
        <v>3.0027080344827599</v>
      </c>
      <c r="F83">
        <v>39.911428862069002</v>
      </c>
      <c r="G83">
        <v>1.30376893103448</v>
      </c>
      <c r="H83">
        <v>27.2346683448276</v>
      </c>
      <c r="I83">
        <v>11.6827739310345</v>
      </c>
      <c r="J83">
        <v>21.133827206896601</v>
      </c>
      <c r="K83">
        <v>5.1551636551724096</v>
      </c>
      <c r="L83">
        <v>25.036242999999999</v>
      </c>
      <c r="M83">
        <v>25.002772448275898</v>
      </c>
      <c r="N83">
        <v>0.31643982758620698</v>
      </c>
      <c r="O83">
        <v>25.0149365862069</v>
      </c>
      <c r="P83">
        <v>24.960035413793101</v>
      </c>
      <c r="Q83">
        <v>0.38417948275862102</v>
      </c>
      <c r="R83">
        <v>24.949287413793101</v>
      </c>
      <c r="S83">
        <v>26.005879172413799</v>
      </c>
      <c r="T83">
        <v>241.05314586206899</v>
      </c>
      <c r="U83">
        <v>241.17849948275901</v>
      </c>
      <c r="V83">
        <v>25.524458034482802</v>
      </c>
      <c r="W83">
        <v>25.212314655172399</v>
      </c>
      <c r="X83">
        <v>3.1211610383530802E-2</v>
      </c>
      <c r="Y83">
        <v>6.7954401495253901E-3</v>
      </c>
      <c r="Z83">
        <v>3.32682686822117E-2</v>
      </c>
      <c r="AA83">
        <v>8.3497784907831905E-3</v>
      </c>
      <c r="AB83">
        <v>7.1427790990665901E-3</v>
      </c>
      <c r="AC83">
        <v>3.7141760385141998E-2</v>
      </c>
      <c r="AD83">
        <v>0.299382840061863</v>
      </c>
      <c r="AE83">
        <v>1.7518111278232999E-2</v>
      </c>
      <c r="AF83">
        <v>0.58895722084548097</v>
      </c>
      <c r="AG83">
        <v>83</v>
      </c>
      <c r="AH83">
        <v>178</v>
      </c>
      <c r="AI83" s="1">
        <v>42687.469814814816</v>
      </c>
    </row>
    <row r="84" spans="1:35" x14ac:dyDescent="0.25">
      <c r="A84">
        <v>249.99977848275901</v>
      </c>
      <c r="B84">
        <v>1000</v>
      </c>
      <c r="C84">
        <v>25.908480517241401</v>
      </c>
      <c r="D84">
        <v>17.521881172413799</v>
      </c>
      <c r="E84">
        <v>3.0444551379310298</v>
      </c>
      <c r="F84">
        <v>39.934663344827598</v>
      </c>
      <c r="G84">
        <v>1.1668762413793099</v>
      </c>
      <c r="H84">
        <v>28.162506379310301</v>
      </c>
      <c r="I84">
        <v>10.421239</v>
      </c>
      <c r="J84">
        <v>21.451985379310301</v>
      </c>
      <c r="K84">
        <v>5.1273904137931003</v>
      </c>
      <c r="L84">
        <v>25.044940310344799</v>
      </c>
      <c r="M84">
        <v>25.008198034482799</v>
      </c>
      <c r="N84">
        <v>0.31325234482758602</v>
      </c>
      <c r="O84">
        <v>25.022407620689599</v>
      </c>
      <c r="P84">
        <v>24.961662965517199</v>
      </c>
      <c r="Q84">
        <v>0.38421303448275901</v>
      </c>
      <c r="R84">
        <v>24.952591551724101</v>
      </c>
      <c r="S84">
        <v>26.044673172413798</v>
      </c>
      <c r="T84">
        <v>241.086810344828</v>
      </c>
      <c r="U84">
        <v>241.21529151724101</v>
      </c>
      <c r="V84">
        <v>25.545724827586199</v>
      </c>
      <c r="W84">
        <v>25.233731413793102</v>
      </c>
      <c r="X84">
        <v>2.7440586739471601E-2</v>
      </c>
      <c r="Y84">
        <v>7.2636467291889899E-3</v>
      </c>
      <c r="Z84">
        <v>0.46861021495481298</v>
      </c>
      <c r="AA84">
        <v>6.3596109154291499E-3</v>
      </c>
      <c r="AB84">
        <v>6.2299749549890203E-3</v>
      </c>
      <c r="AC84">
        <v>1.0308497272641199E-2</v>
      </c>
      <c r="AD84">
        <v>0.28657019911110099</v>
      </c>
      <c r="AE84">
        <v>2.19607783732465E-2</v>
      </c>
      <c r="AF84">
        <v>0.52391645226246997</v>
      </c>
      <c r="AG84">
        <v>84</v>
      </c>
      <c r="AH84">
        <v>179</v>
      </c>
      <c r="AI84" s="1">
        <v>42687.490648148145</v>
      </c>
    </row>
    <row r="85" spans="1:35" x14ac:dyDescent="0.25">
      <c r="A85">
        <v>250.00175575862099</v>
      </c>
      <c r="B85">
        <v>1000</v>
      </c>
      <c r="C85">
        <v>29.084832689655201</v>
      </c>
      <c r="D85">
        <v>17.294801068965501</v>
      </c>
      <c r="E85">
        <v>3.23320175862069</v>
      </c>
      <c r="F85">
        <v>44.957535758620701</v>
      </c>
      <c r="G85">
        <v>1.705667</v>
      </c>
      <c r="H85">
        <v>31.801070068965501</v>
      </c>
      <c r="I85">
        <v>8.9095723103448297</v>
      </c>
      <c r="J85">
        <v>21.819393655172401</v>
      </c>
      <c r="K85">
        <v>5.1242840000000003</v>
      </c>
      <c r="L85">
        <v>25.0493351034483</v>
      </c>
      <c r="M85">
        <v>25.007910448275901</v>
      </c>
      <c r="N85">
        <v>0.313891896551724</v>
      </c>
      <c r="O85">
        <v>25.023953965517201</v>
      </c>
      <c r="P85">
        <v>24.987960655172401</v>
      </c>
      <c r="Q85">
        <v>0.38422741379310299</v>
      </c>
      <c r="R85">
        <v>24.962189241379299</v>
      </c>
      <c r="S85">
        <v>26.190800034482798</v>
      </c>
      <c r="T85">
        <v>241.11692451724099</v>
      </c>
      <c r="U85">
        <v>241.24313303448301</v>
      </c>
      <c r="V85">
        <v>25.554397206896599</v>
      </c>
      <c r="W85">
        <v>25.238935344827599</v>
      </c>
      <c r="X85">
        <v>2.3748868601642499E-2</v>
      </c>
      <c r="Y85">
        <v>7.6859815873643704E-3</v>
      </c>
      <c r="Z85">
        <v>0.64113169970038397</v>
      </c>
      <c r="AA85">
        <v>6.6751884894675597E-3</v>
      </c>
      <c r="AB85">
        <v>6.7270728573396903E-3</v>
      </c>
      <c r="AC85">
        <v>1.2385331927150999E-2</v>
      </c>
      <c r="AD85">
        <v>0.211327000155517</v>
      </c>
      <c r="AE85">
        <v>2.0301379333836501E-2</v>
      </c>
      <c r="AF85">
        <v>0.60886534598389497</v>
      </c>
      <c r="AG85">
        <v>85</v>
      </c>
      <c r="AH85">
        <v>179</v>
      </c>
      <c r="AI85" s="1">
        <v>42687.511493055557</v>
      </c>
    </row>
    <row r="86" spans="1:35" x14ac:dyDescent="0.25">
      <c r="A86">
        <v>250.000367275862</v>
      </c>
      <c r="B86">
        <v>500</v>
      </c>
      <c r="C86">
        <v>38.539496137931003</v>
      </c>
      <c r="D86">
        <v>17.253776034482801</v>
      </c>
      <c r="E86">
        <v>3.3973567241379299</v>
      </c>
      <c r="F86">
        <v>44.979486793103497</v>
      </c>
      <c r="G86">
        <v>2.1062944482758601</v>
      </c>
      <c r="H86">
        <v>31.0534931034483</v>
      </c>
      <c r="I86">
        <v>10.3972436206897</v>
      </c>
      <c r="J86">
        <v>22.206383379310299</v>
      </c>
      <c r="K86">
        <v>5.1551506896551702</v>
      </c>
      <c r="L86">
        <v>25.056155172413799</v>
      </c>
      <c r="M86">
        <v>25.019000379310398</v>
      </c>
      <c r="N86">
        <v>0.31522617241379303</v>
      </c>
      <c r="O86">
        <v>25.034832344827599</v>
      </c>
      <c r="P86">
        <v>25.016423172413798</v>
      </c>
      <c r="Q86">
        <v>0.383439689655172</v>
      </c>
      <c r="R86">
        <v>24.976192586206899</v>
      </c>
      <c r="S86">
        <v>26.178571896551698</v>
      </c>
      <c r="T86">
        <v>241.100803758621</v>
      </c>
      <c r="U86">
        <v>241.226199965517</v>
      </c>
      <c r="V86">
        <v>25.5653027586207</v>
      </c>
      <c r="W86">
        <v>25.252759000000001</v>
      </c>
      <c r="X86">
        <v>2.8552079953385299E-2</v>
      </c>
      <c r="Y86">
        <v>5.6374373189177597E-3</v>
      </c>
      <c r="Z86">
        <v>2.8047911287115399E-2</v>
      </c>
      <c r="AA86">
        <v>4.7726694953496296E-3</v>
      </c>
      <c r="AB86">
        <v>5.5268908963943403E-3</v>
      </c>
      <c r="AC86">
        <v>1.15392497204322E-2</v>
      </c>
      <c r="AD86">
        <v>0.169830867801329</v>
      </c>
      <c r="AE86">
        <v>1.8757944930411601E-2</v>
      </c>
      <c r="AF86">
        <v>0.53979743718891504</v>
      </c>
      <c r="AG86">
        <v>86</v>
      </c>
      <c r="AH86">
        <v>179</v>
      </c>
      <c r="AI86" s="1">
        <v>42687.532326388886</v>
      </c>
    </row>
    <row r="87" spans="1:35" x14ac:dyDescent="0.25">
      <c r="A87">
        <v>250.00074237931</v>
      </c>
      <c r="B87">
        <v>300</v>
      </c>
      <c r="C87">
        <v>16.302380965517202</v>
      </c>
      <c r="D87">
        <v>17.162216655172401</v>
      </c>
      <c r="E87">
        <v>3.9424236206896599</v>
      </c>
      <c r="F87">
        <v>45.008535034482797</v>
      </c>
      <c r="G87">
        <v>2.7327581379310302</v>
      </c>
      <c r="H87">
        <v>29.283324034482799</v>
      </c>
      <c r="I87">
        <v>10.5022827586207</v>
      </c>
      <c r="J87">
        <v>22.5974323103448</v>
      </c>
      <c r="K87">
        <v>5.1374820344827601</v>
      </c>
      <c r="L87">
        <v>25.063832620689599</v>
      </c>
      <c r="M87">
        <v>25.026905448275901</v>
      </c>
      <c r="N87">
        <v>0.31467972413793099</v>
      </c>
      <c r="O87">
        <v>25.041012137930998</v>
      </c>
      <c r="P87">
        <v>25.051445724137899</v>
      </c>
      <c r="Q87">
        <v>0.384113068965517</v>
      </c>
      <c r="R87">
        <v>24.988101689655199</v>
      </c>
      <c r="S87">
        <v>26.1223002068966</v>
      </c>
      <c r="T87">
        <v>241.01742241379301</v>
      </c>
      <c r="U87">
        <v>241.14377937930999</v>
      </c>
      <c r="V87">
        <v>25.564928103448299</v>
      </c>
      <c r="W87">
        <v>25.2502225517241</v>
      </c>
      <c r="X87">
        <v>4.1863273679433502E-2</v>
      </c>
      <c r="Y87">
        <v>8.8640090729386698E-3</v>
      </c>
      <c r="Z87">
        <v>3.01182210169136E-2</v>
      </c>
      <c r="AA87">
        <v>8.5856465566494598E-3</v>
      </c>
      <c r="AB87">
        <v>7.6483426698661103E-3</v>
      </c>
      <c r="AC87">
        <v>4.0596277544448799E-2</v>
      </c>
      <c r="AD87">
        <v>0.14235515004455301</v>
      </c>
      <c r="AE87">
        <v>2.14416922855824E-2</v>
      </c>
      <c r="AF87">
        <v>0.47725334305223199</v>
      </c>
      <c r="AG87">
        <v>87</v>
      </c>
      <c r="AH87">
        <v>179</v>
      </c>
      <c r="AI87" s="1">
        <v>42687.553159722222</v>
      </c>
    </row>
    <row r="88" spans="1:35" x14ac:dyDescent="0.25">
      <c r="A88">
        <v>249.999721034483</v>
      </c>
      <c r="B88">
        <v>150</v>
      </c>
      <c r="C88">
        <v>36.937642931034503</v>
      </c>
      <c r="D88">
        <v>16.9585533448276</v>
      </c>
      <c r="E88">
        <v>4.2930284827586203</v>
      </c>
      <c r="F88">
        <v>45.028714068965499</v>
      </c>
      <c r="G88">
        <v>3.2388350344827601</v>
      </c>
      <c r="H88">
        <v>27.381422620689701</v>
      </c>
      <c r="I88">
        <v>12.6352926206897</v>
      </c>
      <c r="J88">
        <v>22.993429068965501</v>
      </c>
      <c r="K88">
        <v>5.1821286206896602</v>
      </c>
      <c r="L88">
        <v>25.064033172413801</v>
      </c>
      <c r="M88">
        <v>25.032569965517201</v>
      </c>
      <c r="N88">
        <v>0.31443034482758597</v>
      </c>
      <c r="O88">
        <v>25.052476551724101</v>
      </c>
      <c r="P88">
        <v>25.087358344827599</v>
      </c>
      <c r="Q88">
        <v>0.38431141379310302</v>
      </c>
      <c r="R88">
        <v>24.996326862069001</v>
      </c>
      <c r="S88">
        <v>26.058317379310299</v>
      </c>
      <c r="T88">
        <v>240.925132551724</v>
      </c>
      <c r="U88">
        <v>241.05330575862101</v>
      </c>
      <c r="V88">
        <v>25.587633206896498</v>
      </c>
      <c r="W88">
        <v>25.274520724137901</v>
      </c>
      <c r="X88">
        <v>3.4064808500572197E-2</v>
      </c>
      <c r="Y88">
        <v>6.4045293938743897E-3</v>
      </c>
      <c r="Z88">
        <v>2.2598596452515801E-2</v>
      </c>
      <c r="AA88">
        <v>6.4105685326530703E-3</v>
      </c>
      <c r="AB88">
        <v>6.3366710279237999E-3</v>
      </c>
      <c r="AC88">
        <v>3.05723892384085E-2</v>
      </c>
      <c r="AD88">
        <v>0.12645683965698301</v>
      </c>
      <c r="AE88">
        <v>3.6618518378127698E-2</v>
      </c>
      <c r="AF88">
        <v>0.55030560134356099</v>
      </c>
      <c r="AG88">
        <v>88</v>
      </c>
      <c r="AH88">
        <v>179</v>
      </c>
      <c r="AI88" s="1">
        <v>42687.574004629627</v>
      </c>
    </row>
    <row r="89" spans="1:35" x14ac:dyDescent="0.25">
      <c r="A89">
        <v>249.99959168965501</v>
      </c>
      <c r="B89">
        <v>100</v>
      </c>
      <c r="C89">
        <v>66.507854482758603</v>
      </c>
      <c r="D89">
        <v>17.1926776551724</v>
      </c>
      <c r="E89">
        <v>4.6721071724137904</v>
      </c>
      <c r="F89">
        <v>45.044974310344799</v>
      </c>
      <c r="G89">
        <v>3.9697781724137902</v>
      </c>
      <c r="H89">
        <v>26.4050847241379</v>
      </c>
      <c r="I89">
        <v>13.2094588275862</v>
      </c>
      <c r="J89">
        <v>23.309545931034499</v>
      </c>
      <c r="K89">
        <v>5.1809103793103404</v>
      </c>
      <c r="L89">
        <v>25.073685586206899</v>
      </c>
      <c r="M89">
        <v>25.0437357241379</v>
      </c>
      <c r="N89">
        <v>0.316815344827586</v>
      </c>
      <c r="O89">
        <v>25.0559761724138</v>
      </c>
      <c r="P89">
        <v>25.1225876206897</v>
      </c>
      <c r="Q89">
        <v>0.38448141379310302</v>
      </c>
      <c r="R89">
        <v>25.004714793103499</v>
      </c>
      <c r="S89">
        <v>26.030285448275901</v>
      </c>
      <c r="T89">
        <v>240.867992448276</v>
      </c>
      <c r="U89">
        <v>240.99397806896599</v>
      </c>
      <c r="V89">
        <v>25.588578241379299</v>
      </c>
      <c r="W89">
        <v>25.273195896551702</v>
      </c>
      <c r="X89">
        <v>5.0655377768536597E-2</v>
      </c>
      <c r="Y89">
        <v>8.0992715177544104E-3</v>
      </c>
      <c r="Z89">
        <v>0.159390128559915</v>
      </c>
      <c r="AA89">
        <v>6.1563149299017697E-3</v>
      </c>
      <c r="AB89">
        <v>7.4836446465408402E-3</v>
      </c>
      <c r="AC89">
        <v>2.2248058759628899E-2</v>
      </c>
      <c r="AD89">
        <v>0.100545808282343</v>
      </c>
      <c r="AE89">
        <v>2.5997431378460199E-2</v>
      </c>
      <c r="AF89">
        <v>0.44927844342300599</v>
      </c>
      <c r="AG89">
        <v>89</v>
      </c>
      <c r="AH89">
        <v>179</v>
      </c>
      <c r="AI89" s="1">
        <v>42687.594837962963</v>
      </c>
    </row>
    <row r="90" spans="1:35" x14ac:dyDescent="0.25">
      <c r="A90">
        <v>250.000399344828</v>
      </c>
      <c r="B90">
        <v>100</v>
      </c>
      <c r="C90">
        <v>66.5379705517242</v>
      </c>
      <c r="D90">
        <v>17.1897113448276</v>
      </c>
      <c r="E90">
        <v>4.6904279310344803</v>
      </c>
      <c r="F90">
        <v>45.073199896551699</v>
      </c>
      <c r="G90">
        <v>4.0986441034482803</v>
      </c>
      <c r="H90">
        <v>26.484839068965499</v>
      </c>
      <c r="I90">
        <v>12.1159947241379</v>
      </c>
      <c r="J90">
        <v>23.572304172413801</v>
      </c>
      <c r="K90">
        <v>5.1756577931034498</v>
      </c>
      <c r="L90">
        <v>25.0729854827586</v>
      </c>
      <c r="M90">
        <v>25.040512965517198</v>
      </c>
      <c r="N90">
        <v>0.31553141379310301</v>
      </c>
      <c r="O90">
        <v>25.058531551724101</v>
      </c>
      <c r="P90">
        <v>25.131610689655201</v>
      </c>
      <c r="Q90">
        <v>0.38390734482758598</v>
      </c>
      <c r="R90">
        <v>25.007910586206901</v>
      </c>
      <c r="S90">
        <v>26.037997517241401</v>
      </c>
      <c r="T90">
        <v>240.86721951724101</v>
      </c>
      <c r="U90">
        <v>240.99611958620699</v>
      </c>
      <c r="V90">
        <v>25.591253931034501</v>
      </c>
      <c r="W90">
        <v>25.275684655172402</v>
      </c>
      <c r="X90">
        <v>5.1431239909452399E-2</v>
      </c>
      <c r="Y90">
        <v>7.0801468387338201E-3</v>
      </c>
      <c r="Z90">
        <v>0.15614599283724501</v>
      </c>
      <c r="AA90">
        <v>7.1578233508930002E-3</v>
      </c>
      <c r="AB90">
        <v>6.1478278594353803E-3</v>
      </c>
      <c r="AC90">
        <v>1.4941141136282901E-3</v>
      </c>
      <c r="AD90">
        <v>9.4344215146136307E-2</v>
      </c>
      <c r="AE90">
        <v>1.7353070317503799E-2</v>
      </c>
      <c r="AF90">
        <v>0.47306654320993002</v>
      </c>
      <c r="AG90">
        <v>90</v>
      </c>
      <c r="AH90">
        <v>179</v>
      </c>
      <c r="AI90" s="1">
        <v>42687.615682870368</v>
      </c>
    </row>
    <row r="91" spans="1:35" x14ac:dyDescent="0.25">
      <c r="A91">
        <v>249.99913444827601</v>
      </c>
      <c r="B91">
        <v>150</v>
      </c>
      <c r="C91">
        <v>36.796246206896598</v>
      </c>
      <c r="D91">
        <v>16.953151758620699</v>
      </c>
      <c r="E91">
        <v>4.2835673793103402</v>
      </c>
      <c r="F91">
        <v>45.0939613793104</v>
      </c>
      <c r="G91">
        <v>3.5038332413793101</v>
      </c>
      <c r="H91">
        <v>27.480233655172398</v>
      </c>
      <c r="I91">
        <v>14.0506640344828</v>
      </c>
      <c r="J91">
        <v>23.740652068965499</v>
      </c>
      <c r="K91">
        <v>5.1372497586206904</v>
      </c>
      <c r="L91">
        <v>25.071032379310399</v>
      </c>
      <c r="M91">
        <v>25.0441807931035</v>
      </c>
      <c r="N91">
        <v>0.31498434482758603</v>
      </c>
      <c r="O91">
        <v>25.057131655172402</v>
      </c>
      <c r="P91">
        <v>25.103543241379299</v>
      </c>
      <c r="Q91">
        <v>0.38408748275862098</v>
      </c>
      <c r="R91">
        <v>25.0066245862069</v>
      </c>
      <c r="S91">
        <v>26.0731935172414</v>
      </c>
      <c r="T91">
        <v>240.91239706896599</v>
      </c>
      <c r="U91">
        <v>241.03728244827599</v>
      </c>
      <c r="V91">
        <v>25.587769103448299</v>
      </c>
      <c r="W91">
        <v>25.272746413793101</v>
      </c>
      <c r="X91">
        <v>3.6362804660245301E-2</v>
      </c>
      <c r="Y91">
        <v>8.1447361689863194E-3</v>
      </c>
      <c r="Z91">
        <v>2.94034999980161E-2</v>
      </c>
      <c r="AA91">
        <v>7.1207414012323502E-3</v>
      </c>
      <c r="AB91">
        <v>6.8325419375981E-3</v>
      </c>
      <c r="AC91">
        <v>2.1317994716850499E-2</v>
      </c>
      <c r="AD91">
        <v>0.111169182974708</v>
      </c>
      <c r="AE91">
        <v>2.59287127322477E-2</v>
      </c>
      <c r="AF91">
        <v>0.43570160253311602</v>
      </c>
      <c r="AG91">
        <v>91</v>
      </c>
      <c r="AH91">
        <v>179</v>
      </c>
      <c r="AI91" s="1">
        <v>42687.636516203704</v>
      </c>
    </row>
    <row r="92" spans="1:35" x14ac:dyDescent="0.25">
      <c r="A92">
        <v>249.999893137931</v>
      </c>
      <c r="B92">
        <v>300</v>
      </c>
      <c r="C92">
        <v>16.256157793103402</v>
      </c>
      <c r="D92">
        <v>17.170325551724101</v>
      </c>
      <c r="E92">
        <v>3.9510790344827602</v>
      </c>
      <c r="F92">
        <v>45.113900896551698</v>
      </c>
      <c r="G92">
        <v>3.1359936551724101</v>
      </c>
      <c r="H92">
        <v>29.346264517241401</v>
      </c>
      <c r="I92">
        <v>12.2968578275862</v>
      </c>
      <c r="J92">
        <v>23.812810758620699</v>
      </c>
      <c r="K92">
        <v>5.1394614482758598</v>
      </c>
      <c r="L92">
        <v>25.0732025862069</v>
      </c>
      <c r="M92">
        <v>25.040740827586198</v>
      </c>
      <c r="N92">
        <v>0.31593993103448298</v>
      </c>
      <c r="O92">
        <v>25.061830379310301</v>
      </c>
      <c r="P92">
        <v>25.091036965517201</v>
      </c>
      <c r="Q92">
        <v>0.38320137931034498</v>
      </c>
      <c r="R92">
        <v>25.011757137930999</v>
      </c>
      <c r="S92">
        <v>26.1512120344828</v>
      </c>
      <c r="T92">
        <v>240.996197413793</v>
      </c>
      <c r="U92">
        <v>241.12309834482801</v>
      </c>
      <c r="V92">
        <v>25.583520344827601</v>
      </c>
      <c r="W92">
        <v>25.270856413793101</v>
      </c>
      <c r="X92">
        <v>3.6397588208531499E-2</v>
      </c>
      <c r="Y92">
        <v>9.1237814236564008E-3</v>
      </c>
      <c r="Z92">
        <v>3.48897537180076E-2</v>
      </c>
      <c r="AA92">
        <v>7.4695512470474403E-3</v>
      </c>
      <c r="AB92">
        <v>6.3933058320689799E-3</v>
      </c>
      <c r="AC92">
        <v>3.1274610629268201E-2</v>
      </c>
      <c r="AD92">
        <v>0.113389133433781</v>
      </c>
      <c r="AE92">
        <v>3.2994401870545399E-2</v>
      </c>
      <c r="AF92">
        <v>0.51179978371643597</v>
      </c>
      <c r="AG92">
        <v>92</v>
      </c>
      <c r="AH92">
        <v>179</v>
      </c>
      <c r="AI92" s="1">
        <v>42687.657361111109</v>
      </c>
    </row>
    <row r="93" spans="1:35" x14ac:dyDescent="0.25">
      <c r="A93">
        <v>250.00103393103399</v>
      </c>
      <c r="B93">
        <v>500</v>
      </c>
      <c r="C93">
        <v>38.277516551724098</v>
      </c>
      <c r="D93">
        <v>17.280812620689701</v>
      </c>
      <c r="E93">
        <v>3.3835844482758599</v>
      </c>
      <c r="F93">
        <v>45.138559413793097</v>
      </c>
      <c r="G93">
        <v>3.0133366206896599</v>
      </c>
      <c r="H93">
        <v>31.656739482758599</v>
      </c>
      <c r="I93">
        <v>12.982287275862101</v>
      </c>
      <c r="J93">
        <v>23.8886287931034</v>
      </c>
      <c r="K93">
        <v>5.18538268965517</v>
      </c>
      <c r="L93">
        <v>25.074586206896502</v>
      </c>
      <c r="M93">
        <v>25.044180758620701</v>
      </c>
      <c r="N93">
        <v>0.31518699999999999</v>
      </c>
      <c r="O93">
        <v>25.060148379310299</v>
      </c>
      <c r="P93">
        <v>25.083457275862099</v>
      </c>
      <c r="Q93">
        <v>0.38347727586206898</v>
      </c>
      <c r="R93">
        <v>25.010927103448299</v>
      </c>
      <c r="S93">
        <v>26.2359788965517</v>
      </c>
      <c r="T93">
        <v>241.07346841379299</v>
      </c>
      <c r="U93">
        <v>241.20483758620699</v>
      </c>
      <c r="V93">
        <v>25.5872719655172</v>
      </c>
      <c r="W93">
        <v>25.270513068965499</v>
      </c>
      <c r="X93">
        <v>3.2736266428298098E-2</v>
      </c>
      <c r="Y93">
        <v>8.41389300189474E-3</v>
      </c>
      <c r="Z93">
        <v>2.92568147205296E-2</v>
      </c>
      <c r="AA93">
        <v>7.46902855251494E-3</v>
      </c>
      <c r="AB93">
        <v>7.3271595891698004E-3</v>
      </c>
      <c r="AC93">
        <v>3.4899010029844503E-2</v>
      </c>
      <c r="AD93">
        <v>0.117562996394246</v>
      </c>
      <c r="AE93">
        <v>1.9368315129586099E-2</v>
      </c>
      <c r="AF93">
        <v>0.45544407854027902</v>
      </c>
      <c r="AG93">
        <v>93</v>
      </c>
      <c r="AH93">
        <v>179</v>
      </c>
      <c r="AI93" s="1">
        <v>42687.678194444445</v>
      </c>
    </row>
    <row r="94" spans="1:35" x14ac:dyDescent="0.25">
      <c r="A94">
        <v>249.99984051724101</v>
      </c>
      <c r="B94">
        <v>1000</v>
      </c>
      <c r="C94">
        <v>28.8031804482758</v>
      </c>
      <c r="D94">
        <v>17.307393241379302</v>
      </c>
      <c r="E94">
        <v>3.1383591724137898</v>
      </c>
      <c r="F94">
        <v>45.165828862068999</v>
      </c>
      <c r="G94">
        <v>2.7598342758620702</v>
      </c>
      <c r="H94">
        <v>32.315364551724102</v>
      </c>
      <c r="I94">
        <v>13.828544655172401</v>
      </c>
      <c r="J94">
        <v>23.911274827586201</v>
      </c>
      <c r="K94">
        <v>5.1588423448275904</v>
      </c>
      <c r="L94">
        <v>25.070527758620699</v>
      </c>
      <c r="M94">
        <v>25.042818827586199</v>
      </c>
      <c r="N94">
        <v>0.31595979310344802</v>
      </c>
      <c r="O94">
        <v>25.0612552413793</v>
      </c>
      <c r="P94">
        <v>25.073077931034501</v>
      </c>
      <c r="Q94">
        <v>0.38359755172413801</v>
      </c>
      <c r="R94">
        <v>25.007259448275899</v>
      </c>
      <c r="S94">
        <v>26.2569944827586</v>
      </c>
      <c r="T94">
        <v>241.10399858620701</v>
      </c>
      <c r="U94">
        <v>241.23804596551699</v>
      </c>
      <c r="V94">
        <v>25.585923137931001</v>
      </c>
      <c r="W94">
        <v>25.269413448275898</v>
      </c>
      <c r="X94">
        <v>2.4820531482486599E-2</v>
      </c>
      <c r="Y94">
        <v>8.3476594862848894E-3</v>
      </c>
      <c r="Z94">
        <v>1.1232077422967099</v>
      </c>
      <c r="AA94">
        <v>5.5297209233666003E-3</v>
      </c>
      <c r="AB94">
        <v>5.3070304105491397E-3</v>
      </c>
      <c r="AC94">
        <v>1.0954696972623201E-2</v>
      </c>
      <c r="AD94">
        <v>0.12612196628530101</v>
      </c>
      <c r="AE94">
        <v>1.93933659104162E-2</v>
      </c>
      <c r="AF94">
        <v>0.425004270242414</v>
      </c>
      <c r="AG94">
        <v>94</v>
      </c>
      <c r="AH94">
        <v>179</v>
      </c>
      <c r="AI94" s="1">
        <v>42687.69903935185</v>
      </c>
    </row>
    <row r="95" spans="1:35" x14ac:dyDescent="0.25">
      <c r="A95">
        <v>250.000256275862</v>
      </c>
      <c r="B95">
        <v>1000</v>
      </c>
      <c r="C95">
        <v>32.075216344827602</v>
      </c>
      <c r="D95">
        <v>17.0487525172414</v>
      </c>
      <c r="E95">
        <v>3.6384690689655201</v>
      </c>
      <c r="F95">
        <v>50.209331931034498</v>
      </c>
      <c r="G95">
        <v>3.11826055172414</v>
      </c>
      <c r="H95">
        <v>35.939582241379298</v>
      </c>
      <c r="I95">
        <v>13.361259241379299</v>
      </c>
      <c r="J95">
        <v>23.8563622758621</v>
      </c>
      <c r="K95">
        <v>5.1374916206896604</v>
      </c>
      <c r="L95">
        <v>25.0655849655172</v>
      </c>
      <c r="M95">
        <v>25.036432896551698</v>
      </c>
      <c r="N95">
        <v>0.31598686206896598</v>
      </c>
      <c r="O95">
        <v>25.055249068965502</v>
      </c>
      <c r="P95">
        <v>25.083039482758601</v>
      </c>
      <c r="Q95">
        <v>0.38422662068965502</v>
      </c>
      <c r="R95">
        <v>25.0049317586207</v>
      </c>
      <c r="S95">
        <v>26.3888120689655</v>
      </c>
      <c r="T95">
        <v>241.13880758620701</v>
      </c>
      <c r="U95">
        <v>241.27023106896601</v>
      </c>
      <c r="V95">
        <v>25.580571931034498</v>
      </c>
      <c r="W95">
        <v>25.262897586206901</v>
      </c>
      <c r="X95">
        <v>2.4834676570975302E-2</v>
      </c>
      <c r="Y95">
        <v>9.2308782163559294E-3</v>
      </c>
      <c r="Z95">
        <v>5.4102145623741001E-2</v>
      </c>
      <c r="AA95">
        <v>6.9824990163958297E-3</v>
      </c>
      <c r="AB95">
        <v>5.6820729826929104E-3</v>
      </c>
      <c r="AC95">
        <v>1.01805057587935E-2</v>
      </c>
      <c r="AD95">
        <v>0.12829469235682001</v>
      </c>
      <c r="AE95">
        <v>1.6862302313125001E-2</v>
      </c>
      <c r="AF95">
        <v>0.41082551154854302</v>
      </c>
      <c r="AG95">
        <v>95</v>
      </c>
      <c r="AH95">
        <v>179</v>
      </c>
      <c r="AI95" s="1">
        <v>42687.719872685186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ns</vt:lpstr>
      <vt:lpstr>ipb1-29b-he</vt:lpstr>
      <vt:lpstr>ipb1-30b-he</vt:lpstr>
      <vt:lpstr>sri-ipb2-h2</vt:lpstr>
      <vt:lpstr>ipb1-30b-he1113</vt:lpstr>
      <vt:lpstr>sri-ipb2-h21113</vt:lpstr>
      <vt:lpstr>27b</vt:lpstr>
      <vt:lpstr>30b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2016-11-18T20:06:26Z</dcterms:modified>
</cp:coreProperties>
</file>