
<file path=[Content_Types].xml><?xml version="1.0" encoding="utf-8"?>
<Types xmlns="http://schemas.openxmlformats.org/package/2006/content-types"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35" yWindow="75" windowWidth="12930" windowHeight="12540" activeTab="1"/>
  </bookViews>
  <sheets>
    <sheet name="Summary" sheetId="3" r:id="rId1"/>
    <sheet name="10072016" sheetId="6" r:id="rId2"/>
    <sheet name="10152016" sheetId="7" r:id="rId3"/>
    <sheet name="10212016" sheetId="1" r:id="rId4"/>
    <sheet name="sri-ipb2-0930-10062016" sheetId="5" r:id="rId5"/>
    <sheet name="DC-he-ipb1-29b" sheetId="2" r:id="rId6"/>
    <sheet name="DC-h2-sri-ipb2-27b" sheetId="4" r:id="rId7"/>
  </sheets>
  <calcPr calcId="145621"/>
</workbook>
</file>

<file path=xl/calcChain.xml><?xml version="1.0" encoding="utf-8"?>
<calcChain xmlns="http://schemas.openxmlformats.org/spreadsheetml/2006/main">
  <c r="J76" i="1" l="1"/>
  <c r="G5" i="3" s="1"/>
  <c r="K76" i="1"/>
  <c r="H5" i="3" s="1"/>
  <c r="K77" i="6"/>
  <c r="D5" i="3" s="1"/>
  <c r="J77" i="6"/>
  <c r="C5" i="3" s="1"/>
  <c r="J110" i="6"/>
  <c r="C6" i="3" s="1"/>
  <c r="K111" i="1"/>
  <c r="J111" i="1"/>
  <c r="K105" i="1"/>
  <c r="H6" i="3" s="1"/>
  <c r="J105" i="1"/>
  <c r="G6" i="3" s="1"/>
  <c r="K88" i="1"/>
  <c r="J88" i="1"/>
  <c r="J59" i="1"/>
  <c r="K59" i="1"/>
  <c r="J48" i="1"/>
  <c r="G4" i="3" s="1"/>
  <c r="J18" i="1"/>
  <c r="G3" i="3" s="1"/>
  <c r="K30" i="1"/>
  <c r="J30" i="1"/>
  <c r="K18" i="1"/>
  <c r="H3" i="3" s="1"/>
  <c r="K48" i="1"/>
  <c r="H4" i="3" s="1"/>
  <c r="K119" i="7"/>
  <c r="J119" i="7"/>
  <c r="J107" i="7"/>
  <c r="E6" i="3" s="1"/>
  <c r="K107" i="7"/>
  <c r="F6" i="3" s="1"/>
  <c r="K60" i="7"/>
  <c r="J60" i="7"/>
  <c r="K48" i="7"/>
  <c r="F4" i="3" s="1"/>
  <c r="J48" i="7"/>
  <c r="E4" i="3" s="1"/>
  <c r="J18" i="7"/>
  <c r="E3" i="3" s="1"/>
  <c r="K89" i="7"/>
  <c r="J89" i="7"/>
  <c r="K77" i="7"/>
  <c r="F5" i="3" s="1"/>
  <c r="J77" i="7"/>
  <c r="E5" i="3" s="1"/>
  <c r="K18" i="7"/>
  <c r="F3" i="3" s="1"/>
  <c r="J122" i="6"/>
  <c r="K89" i="6"/>
  <c r="J89" i="6"/>
  <c r="K60" i="6"/>
  <c r="J60" i="6"/>
  <c r="K51" i="6"/>
  <c r="D4" i="3" s="1"/>
  <c r="J51" i="6"/>
  <c r="C4" i="3" s="1"/>
  <c r="J30" i="6"/>
  <c r="C3" i="3" s="1"/>
  <c r="K18" i="6"/>
  <c r="J18" i="6"/>
  <c r="K122" i="6"/>
  <c r="K110" i="6"/>
  <c r="D6" i="3" s="1"/>
  <c r="K30" i="6"/>
  <c r="D3" i="3" s="1"/>
  <c r="I6" i="3" l="1"/>
  <c r="I4" i="3"/>
  <c r="I5" i="3"/>
  <c r="I3" i="3"/>
  <c r="B6" i="3"/>
  <c r="B5" i="3"/>
  <c r="B4" i="3"/>
  <c r="B3" i="3"/>
  <c r="G12" i="4"/>
  <c r="G11" i="4"/>
  <c r="G13" i="4" s="1"/>
  <c r="G10" i="4"/>
  <c r="G7" i="4"/>
  <c r="G6" i="4"/>
  <c r="G8" i="4" s="1"/>
  <c r="G5" i="4"/>
  <c r="G17" i="4"/>
  <c r="G16" i="4"/>
  <c r="G18" i="4" s="1"/>
  <c r="G15" i="4"/>
  <c r="G22" i="4"/>
  <c r="G21" i="4"/>
  <c r="G23" i="4" s="1"/>
  <c r="G20" i="4"/>
  <c r="G28" i="4"/>
  <c r="G27" i="4"/>
  <c r="G26" i="4"/>
  <c r="G25" i="4"/>
  <c r="G32" i="4"/>
  <c r="G31" i="4"/>
  <c r="G33" i="4" s="1"/>
  <c r="G30" i="4"/>
  <c r="G37" i="4"/>
  <c r="G36" i="4"/>
  <c r="G38" i="4" s="1"/>
  <c r="G35" i="4"/>
  <c r="G42" i="4"/>
  <c r="G41" i="4"/>
  <c r="G43" i="4" s="1"/>
  <c r="G40" i="4"/>
  <c r="G42" i="2"/>
  <c r="G41" i="2"/>
  <c r="G43" i="2" s="1"/>
  <c r="G40" i="2"/>
  <c r="G37" i="2"/>
  <c r="G36" i="2"/>
  <c r="G38" i="2" s="1"/>
  <c r="G35" i="2"/>
  <c r="G32" i="2"/>
  <c r="G31" i="2"/>
  <c r="G33" i="2" s="1"/>
  <c r="G30" i="2"/>
  <c r="G27" i="2"/>
  <c r="G26" i="2"/>
  <c r="G28" i="2" s="1"/>
  <c r="G25" i="2"/>
  <c r="G22" i="2"/>
  <c r="G21" i="2"/>
  <c r="G23" i="2" s="1"/>
  <c r="G20" i="2"/>
  <c r="G17" i="2"/>
  <c r="G16" i="2"/>
  <c r="G18" i="2" s="1"/>
  <c r="G15" i="2"/>
  <c r="G12" i="2"/>
  <c r="G11" i="2"/>
  <c r="G13" i="2" s="1"/>
  <c r="G10" i="2"/>
  <c r="G8" i="2"/>
  <c r="G6" i="2"/>
  <c r="G7" i="2"/>
  <c r="G5" i="2"/>
  <c r="K6" i="3" l="1"/>
  <c r="K5" i="3"/>
  <c r="K4" i="3"/>
  <c r="K3" i="3"/>
  <c r="J4" i="3"/>
  <c r="J5" i="3"/>
  <c r="J6" i="3"/>
  <c r="J3" i="3"/>
  <c r="I15" i="2"/>
  <c r="O9" i="2" s="1"/>
  <c r="C14" i="6" l="1"/>
  <c r="A14" i="6"/>
  <c r="C13" i="6"/>
  <c r="A13" i="6"/>
  <c r="C12" i="6"/>
  <c r="B12" i="6"/>
  <c r="A12" i="6"/>
  <c r="C11" i="6"/>
  <c r="B11" i="6"/>
  <c r="A11" i="6"/>
  <c r="C10" i="6"/>
  <c r="B10" i="6"/>
  <c r="A10" i="6"/>
  <c r="C9" i="6"/>
  <c r="A9" i="6"/>
  <c r="C8" i="6"/>
  <c r="B8" i="6"/>
  <c r="A8" i="6"/>
  <c r="C7" i="6"/>
  <c r="A7" i="6"/>
  <c r="C6" i="6"/>
  <c r="B6" i="6"/>
  <c r="A6" i="6"/>
  <c r="C5" i="6"/>
  <c r="A5" i="6"/>
  <c r="C4" i="6"/>
  <c r="B4" i="6"/>
  <c r="A4" i="6"/>
  <c r="C3" i="6"/>
  <c r="B3" i="6"/>
  <c r="A3" i="6"/>
  <c r="C2" i="6"/>
  <c r="B2" i="6"/>
  <c r="A2" i="6"/>
  <c r="C14" i="7"/>
  <c r="A14" i="7"/>
  <c r="C13" i="7"/>
  <c r="A13" i="7"/>
  <c r="C12" i="7"/>
  <c r="B12" i="7"/>
  <c r="A12" i="7"/>
  <c r="C11" i="7"/>
  <c r="B11" i="7"/>
  <c r="A11" i="7"/>
  <c r="C10" i="7"/>
  <c r="B10" i="7"/>
  <c r="A10" i="7"/>
  <c r="C9" i="7"/>
  <c r="A9" i="7"/>
  <c r="C8" i="7"/>
  <c r="B8" i="7"/>
  <c r="A8" i="7"/>
  <c r="C7" i="7"/>
  <c r="A7" i="7"/>
  <c r="C6" i="7"/>
  <c r="B6" i="7"/>
  <c r="A6" i="7"/>
  <c r="C5" i="7"/>
  <c r="A5" i="7"/>
  <c r="C4" i="7"/>
  <c r="B4" i="7"/>
  <c r="A4" i="7"/>
  <c r="C3" i="7"/>
  <c r="B3" i="7"/>
  <c r="A3" i="7"/>
  <c r="C2" i="7"/>
  <c r="B2" i="7"/>
  <c r="A2" i="7"/>
  <c r="C3" i="5" l="1"/>
  <c r="C4" i="5"/>
  <c r="C5" i="5"/>
  <c r="C6" i="5"/>
  <c r="C7" i="5"/>
  <c r="C8" i="5"/>
  <c r="C9" i="5"/>
  <c r="C10" i="5"/>
  <c r="C11" i="5"/>
  <c r="C12" i="5"/>
  <c r="C13" i="5"/>
  <c r="C14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2" i="5"/>
  <c r="D42" i="4" l="1"/>
  <c r="D41" i="4"/>
  <c r="F40" i="4"/>
  <c r="E40" i="4"/>
  <c r="J11" i="4" s="1"/>
  <c r="N14" i="4" s="1"/>
  <c r="O14" i="4" s="1"/>
  <c r="R14" i="4" s="1"/>
  <c r="D40" i="4"/>
  <c r="D37" i="4"/>
  <c r="D36" i="4"/>
  <c r="F35" i="4"/>
  <c r="K10" i="4" s="1"/>
  <c r="E35" i="4"/>
  <c r="J10" i="4" s="1"/>
  <c r="N13" i="4" s="1"/>
  <c r="O13" i="4" s="1"/>
  <c r="R13" i="4" s="1"/>
  <c r="D35" i="4"/>
  <c r="D32" i="4"/>
  <c r="D31" i="4"/>
  <c r="F30" i="4"/>
  <c r="K9" i="4" s="1"/>
  <c r="E30" i="4"/>
  <c r="N12" i="4" s="1"/>
  <c r="O12" i="4" s="1"/>
  <c r="R12" i="4" s="1"/>
  <c r="D30" i="4"/>
  <c r="D27" i="4"/>
  <c r="D26" i="4"/>
  <c r="F25" i="4"/>
  <c r="E25" i="4"/>
  <c r="N10" i="4" s="1"/>
  <c r="O10" i="4" s="1"/>
  <c r="R10" i="4" s="1"/>
  <c r="D25" i="4"/>
  <c r="D22" i="4"/>
  <c r="D21" i="4"/>
  <c r="F20" i="4"/>
  <c r="E20" i="4"/>
  <c r="J7" i="4" s="1"/>
  <c r="N8" i="4" s="1"/>
  <c r="O8" i="4" s="1"/>
  <c r="R8" i="4" s="1"/>
  <c r="D20" i="4"/>
  <c r="D17" i="4"/>
  <c r="P16" i="4"/>
  <c r="D16" i="4"/>
  <c r="P15" i="4"/>
  <c r="F15" i="4"/>
  <c r="K6" i="4" s="1"/>
  <c r="P6" i="4" s="1"/>
  <c r="P7" i="4" s="1"/>
  <c r="D15" i="4"/>
  <c r="P14" i="4"/>
  <c r="P13" i="4"/>
  <c r="D12" i="4"/>
  <c r="P11" i="4"/>
  <c r="K11" i="4"/>
  <c r="I11" i="4"/>
  <c r="D11" i="4"/>
  <c r="P10" i="4"/>
  <c r="I10" i="4"/>
  <c r="F10" i="4"/>
  <c r="K5" i="4" s="1"/>
  <c r="P5" i="4" s="1"/>
  <c r="E10" i="4"/>
  <c r="J5" i="4" s="1"/>
  <c r="N5" i="4" s="1"/>
  <c r="O5" i="4" s="1"/>
  <c r="R5" i="4" s="1"/>
  <c r="D10" i="4"/>
  <c r="I9" i="4"/>
  <c r="K8" i="4"/>
  <c r="P12" i="4" s="1"/>
  <c r="I8" i="4"/>
  <c r="K7" i="4"/>
  <c r="P8" i="4" s="1"/>
  <c r="P9" i="4" s="1"/>
  <c r="I7" i="4"/>
  <c r="D7" i="4"/>
  <c r="I6" i="4"/>
  <c r="D6" i="4"/>
  <c r="I5" i="4"/>
  <c r="D5" i="4"/>
  <c r="F5" i="4" s="1"/>
  <c r="K4" i="4" s="1"/>
  <c r="P4" i="4" s="1"/>
  <c r="I4" i="4"/>
  <c r="B4" i="4"/>
  <c r="A1" i="4"/>
  <c r="J8" i="4" l="1"/>
  <c r="J9" i="4"/>
  <c r="E15" i="4"/>
  <c r="J6" i="4" s="1"/>
  <c r="N6" i="4" s="1"/>
  <c r="O6" i="4" s="1"/>
  <c r="R6" i="4" s="1"/>
  <c r="E5" i="4"/>
  <c r="J4" i="4" s="1"/>
  <c r="N4" i="4" s="1"/>
  <c r="O4" i="4" s="1"/>
  <c r="R4" i="4" s="1"/>
  <c r="J15" i="4" l="1"/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6" i="1"/>
  <c r="B8" i="1"/>
  <c r="B10" i="1"/>
  <c r="B11" i="1"/>
  <c r="B1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D42" i="2"/>
  <c r="D41" i="2"/>
  <c r="D40" i="2"/>
  <c r="F40" i="2" s="1"/>
  <c r="K12" i="2" s="1"/>
  <c r="D37" i="2"/>
  <c r="D36" i="2"/>
  <c r="D35" i="2"/>
  <c r="F35" i="2" s="1"/>
  <c r="D32" i="2"/>
  <c r="D31" i="2"/>
  <c r="D30" i="2"/>
  <c r="F30" i="2" s="1"/>
  <c r="K9" i="2" s="1"/>
  <c r="D27" i="2"/>
  <c r="D26" i="2"/>
  <c r="D22" i="2"/>
  <c r="F20" i="2" s="1"/>
  <c r="K7" i="2" s="1"/>
  <c r="P8" i="2" s="1"/>
  <c r="P9" i="2" s="1"/>
  <c r="D21" i="2"/>
  <c r="D20" i="2"/>
  <c r="D17" i="2"/>
  <c r="P16" i="2"/>
  <c r="D16" i="2"/>
  <c r="P15" i="2"/>
  <c r="E15" i="2"/>
  <c r="J6" i="2" s="1"/>
  <c r="N6" i="2" s="1"/>
  <c r="O6" i="2" s="1"/>
  <c r="D15" i="2"/>
  <c r="P14" i="2"/>
  <c r="P13" i="2"/>
  <c r="I12" i="2"/>
  <c r="D12" i="2"/>
  <c r="P11" i="2"/>
  <c r="I11" i="2"/>
  <c r="D11" i="2"/>
  <c r="P10" i="2"/>
  <c r="I10" i="2"/>
  <c r="D10" i="2"/>
  <c r="F10" i="2" s="1"/>
  <c r="K5" i="2" s="1"/>
  <c r="P5" i="2" s="1"/>
  <c r="I9" i="2"/>
  <c r="I8" i="2"/>
  <c r="I7" i="2"/>
  <c r="D7" i="2"/>
  <c r="I6" i="2"/>
  <c r="D6" i="2"/>
  <c r="I5" i="2"/>
  <c r="D5" i="2"/>
  <c r="I4" i="2"/>
  <c r="A1" i="2"/>
  <c r="K11" i="2" l="1"/>
  <c r="K10" i="2"/>
  <c r="E5" i="2"/>
  <c r="J4" i="2" s="1"/>
  <c r="F5" i="2"/>
  <c r="K4" i="2" s="1"/>
  <c r="P4" i="2" s="1"/>
  <c r="E25" i="2"/>
  <c r="E30" i="2"/>
  <c r="E35" i="2"/>
  <c r="E40" i="2"/>
  <c r="J12" i="2" s="1"/>
  <c r="N14" i="2" s="1"/>
  <c r="O14" i="2" s="1"/>
  <c r="E20" i="2"/>
  <c r="J7" i="2" s="1"/>
  <c r="N8" i="2" s="1"/>
  <c r="O8" i="2" s="1"/>
  <c r="F25" i="2"/>
  <c r="K8" i="2" s="1"/>
  <c r="P12" i="2" s="1"/>
  <c r="E10" i="2"/>
  <c r="J5" i="2" s="1"/>
  <c r="N5" i="2" s="1"/>
  <c r="O5" i="2" s="1"/>
  <c r="F15" i="2"/>
  <c r="K6" i="2" s="1"/>
  <c r="P6" i="2" s="1"/>
  <c r="P7" i="2" s="1"/>
  <c r="J11" i="2" l="1"/>
  <c r="J10" i="2"/>
  <c r="N13" i="2" s="1"/>
  <c r="O13" i="2" s="1"/>
  <c r="N10" i="2"/>
  <c r="O10" i="2" s="1"/>
  <c r="J8" i="2"/>
  <c r="J9" i="2"/>
  <c r="N12" i="2"/>
  <c r="O12" i="2" s="1"/>
  <c r="N4" i="2"/>
  <c r="O4" i="2" s="1"/>
  <c r="J15" i="2" l="1"/>
  <c r="K15" i="2"/>
  <c r="O15" i="2"/>
  <c r="O16" i="2"/>
  <c r="O7" i="2"/>
  <c r="O11" i="2"/>
  <c r="B9" i="7" l="1"/>
  <c r="B9" i="6"/>
  <c r="B9" i="1"/>
  <c r="B5" i="7"/>
  <c r="B5" i="6"/>
  <c r="B5" i="1"/>
  <c r="B14" i="6"/>
  <c r="B14" i="7"/>
  <c r="B14" i="1"/>
  <c r="B7" i="7"/>
  <c r="B7" i="6"/>
  <c r="B7" i="1"/>
  <c r="B13" i="7"/>
  <c r="B13" i="6"/>
  <c r="B13" i="1"/>
  <c r="K15" i="4"/>
  <c r="I15" i="4"/>
  <c r="O9" i="4"/>
  <c r="R9" i="4"/>
  <c r="O11" i="4"/>
  <c r="R11" i="4"/>
  <c r="O15" i="4"/>
  <c r="R15" i="4"/>
  <c r="O16" i="4"/>
  <c r="R16" i="4"/>
  <c r="O7" i="4"/>
  <c r="R7" i="4"/>
</calcChain>
</file>

<file path=xl/sharedStrings.xml><?xml version="1.0" encoding="utf-8"?>
<sst xmlns="http://schemas.openxmlformats.org/spreadsheetml/2006/main" count="168" uniqueCount="48">
  <si>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</si>
  <si>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</si>
  <si>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</si>
  <si>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</si>
  <si>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</si>
  <si>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</si>
  <si>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</si>
  <si>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</si>
  <si>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</si>
  <si>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</si>
  <si>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</si>
  <si>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</si>
  <si>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</si>
  <si>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</si>
  <si>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</si>
  <si>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</si>
  <si>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</si>
  <si>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</si>
  <si>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</si>
  <si>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coreQPowCV</t>
  </si>
  <si>
    <t>qPowCV</t>
  </si>
  <si>
    <t>qPCBCV</t>
  </si>
  <si>
    <t>qTermCV</t>
  </si>
  <si>
    <t>cjpCV</t>
  </si>
  <si>
    <t>seq</t>
  </si>
  <si>
    <t>steps</t>
  </si>
  <si>
    <t>date</t>
  </si>
  <si>
    <t>data</t>
  </si>
  <si>
    <t>\ISOPERIBOLIC_DATA\2016-09-30-CRIO-v171_CORE_29b\IPB1_CoreQ_DC_cal_10-12-16day-01.csv:03.csv</t>
  </si>
  <si>
    <t>\IPB CAL SEQ\IPBx_Temp_sequence_DC_Qkcal_for_New_Core_150C-400C_He_revC.csv</t>
  </si>
  <si>
    <t>DCCorePower</t>
  </si>
  <si>
    <t>deltaHP</t>
  </si>
  <si>
    <t>M</t>
  </si>
  <si>
    <t>B</t>
  </si>
  <si>
    <t>DCCorePower/deltaHP</t>
  </si>
  <si>
    <t>Temp/100</t>
  </si>
  <si>
    <t>temp/100</t>
  </si>
  <si>
    <t>M(Forecast)</t>
  </si>
  <si>
    <t>M(polynomial)</t>
  </si>
  <si>
    <t>27B core sri-ipb2 H2 COP</t>
  </si>
  <si>
    <t>\SRI-IPB2\2016-09-30_SRI_v171-core27b\SRI-IPB2_H2-250-400C_10-05-16_day-11.csv:13.csv</t>
  </si>
  <si>
    <t>\IPB CAL SEQ\IPBx_Temp_sequence_DC_Qkcal_for_New_Core_150C-400C_H2_revA.csv</t>
  </si>
  <si>
    <t>Qpulse Width</t>
  </si>
  <si>
    <t>Qpusle Frequence</t>
  </si>
  <si>
    <t>Slope</t>
  </si>
  <si>
    <t>C</t>
  </si>
  <si>
    <t>Hp drop</t>
  </si>
  <si>
    <t>Slope(DC)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</si>
</sst>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B0F0"/>
      <name val="Calibri"/>
      <family val="2"/>
    </font>
    <font>
      <sz val="11"/>
      <color rgb="FF00B0F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4" fillId="0" borderId="0"/>
  </cellStyleXfs>
  <cellXfs count="45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2" fontId="18" fillId="33" borderId="0" xfId="42" applyNumberFormat="1" applyFont="1" applyFill="1"/>
    <xf numFmtId="1" fontId="19" fillId="0" borderId="0" xfId="42" applyNumberFormat="1" applyFont="1" applyFill="1"/>
    <xf numFmtId="1" fontId="20" fillId="0" borderId="0" xfId="42" applyNumberFormat="1" applyFont="1" applyFill="1"/>
    <xf numFmtId="2" fontId="18" fillId="0" borderId="0" xfId="42" applyNumberFormat="1"/>
    <xf numFmtId="0" fontId="18" fillId="0" borderId="0" xfId="42"/>
    <xf numFmtId="1" fontId="18" fillId="0" borderId="0" xfId="42" applyNumberFormat="1" applyAlignment="1">
      <alignment wrapText="1"/>
    </xf>
    <xf numFmtId="2" fontId="18" fillId="0" borderId="0" xfId="42" applyNumberFormat="1" applyAlignment="1">
      <alignment wrapText="1"/>
    </xf>
    <xf numFmtId="2" fontId="18" fillId="0" borderId="0" xfId="42" applyNumberFormat="1" applyFont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/>
    <xf numFmtId="1" fontId="0" fillId="0" borderId="0" xfId="0" applyNumberFormat="1"/>
    <xf numFmtId="2" fontId="18" fillId="0" borderId="0" xfId="42" applyNumberFormat="1" applyFill="1"/>
    <xf numFmtId="2" fontId="18" fillId="34" borderId="0" xfId="42" applyNumberFormat="1" applyFill="1"/>
    <xf numFmtId="2" fontId="18" fillId="0" borderId="0" xfId="42" applyNumberFormat="1" applyAlignment="1">
      <alignment horizontal="center"/>
    </xf>
    <xf numFmtId="2" fontId="21" fillId="0" borderId="0" xfId="42" applyNumberFormat="1" applyFont="1" applyFill="1"/>
    <xf numFmtId="2" fontId="21" fillId="34" borderId="0" xfId="42" applyNumberFormat="1" applyFont="1" applyFill="1"/>
    <xf numFmtId="2" fontId="22" fillId="0" borderId="0" xfId="42" applyNumberFormat="1" applyFont="1" applyFill="1"/>
    <xf numFmtId="2" fontId="22" fillId="34" borderId="0" xfId="42" applyNumberFormat="1" applyFont="1" applyFill="1"/>
    <xf numFmtId="164" fontId="18" fillId="0" borderId="0" xfId="42" applyNumberFormat="1"/>
    <xf numFmtId="2" fontId="14" fillId="0" borderId="0" xfId="0" applyNumberFormat="1" applyFont="1"/>
    <xf numFmtId="2" fontId="23" fillId="0" borderId="0" xfId="42" applyNumberFormat="1" applyFont="1"/>
    <xf numFmtId="1" fontId="18" fillId="0" borderId="0" xfId="42" applyNumberFormat="1"/>
    <xf numFmtId="0" fontId="0" fillId="35" borderId="0" xfId="0" applyFill="1"/>
    <xf numFmtId="2" fontId="0" fillId="35" borderId="0" xfId="0" applyNumberFormat="1" applyFill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8" fillId="36" borderId="0" xfId="42" applyNumberFormat="1" applyFont="1" applyFill="1"/>
    <xf numFmtId="2" fontId="23" fillId="37" borderId="0" xfId="42" applyNumberFormat="1" applyFont="1" applyFill="1"/>
    <xf numFmtId="2" fontId="22" fillId="37" borderId="0" xfId="42" applyNumberFormat="1" applyFont="1" applyFill="1"/>
    <xf numFmtId="0" fontId="0" fillId="36" borderId="0" xfId="0" applyFill="1"/>
    <xf numFmtId="1" fontId="0" fillId="36" borderId="0" xfId="0" applyNumberFormat="1" applyFill="1"/>
    <xf numFmtId="2" fontId="0" fillId="36" borderId="0" xfId="0" applyNumberFormat="1" applyFill="1"/>
    <xf numFmtId="0" fontId="0" fillId="0" borderId="11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2" fontId="0" fillId="38" borderId="0" xfId="0" applyNumberFormat="1" applyFill="1"/>
    <xf numFmtId="2" fontId="0" fillId="39" borderId="0" xfId="0" applyNumberFormat="1" applyFill="1"/>
    <xf numFmtId="2" fontId="0" fillId="4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 drop/coreQPower(DCPower)</a:t>
            </a:r>
            <a:r>
              <a:rPr lang="en-US" baseline="0"/>
              <a:t> vs. Temperature of </a:t>
            </a:r>
            <a:r>
              <a:rPr lang="en-US"/>
              <a:t>Calibration</a:t>
            </a:r>
            <a:r>
              <a:rPr lang="en-US" baseline="0"/>
              <a:t> and DC runs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562589329799122E-2"/>
          <c:y val="0.10250542051808743"/>
          <c:w val="0.86006885778953746"/>
          <c:h val="0.79145726349423706"/>
        </c:manualLayout>
      </c:layout>
      <c:scatterChart>
        <c:scatterStyle val="smoothMarker"/>
        <c:varyColors val="0"/>
        <c:ser>
          <c:idx val="0"/>
          <c:order val="0"/>
          <c:tx>
            <c:v>ipb1-29b-he-10072016</c:v>
          </c:tx>
          <c:marker>
            <c:symbol val="circle"/>
            <c:size val="5"/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Summary!$C$3:$C$6</c:f>
              <c:numCache>
                <c:formatCode>0.00</c:formatCode>
                <c:ptCount val="4"/>
                <c:pt idx="0">
                  <c:v>-0.52041222184212477</c:v>
                </c:pt>
                <c:pt idx="1">
                  <c:v>-0.68544389600625211</c:v>
                </c:pt>
                <c:pt idx="2">
                  <c:v>-0.76364584272518621</c:v>
                </c:pt>
                <c:pt idx="3">
                  <c:v>-0.72938109259750084</c:v>
                </c:pt>
              </c:numCache>
            </c:numRef>
          </c:yVal>
          <c:smooth val="1"/>
        </c:ser>
        <c:ser>
          <c:idx val="1"/>
          <c:order val="1"/>
          <c:tx>
            <c:v>ipb1-29b-he-10152016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Summary!$E$3:$E$6</c:f>
              <c:numCache>
                <c:formatCode>0.00</c:formatCode>
                <c:ptCount val="4"/>
                <c:pt idx="0">
                  <c:v>-0.50539753894171213</c:v>
                </c:pt>
                <c:pt idx="1">
                  <c:v>-0.63864886399952703</c:v>
                </c:pt>
                <c:pt idx="2">
                  <c:v>-0.70776828268529157</c:v>
                </c:pt>
                <c:pt idx="3">
                  <c:v>-0.6927043037838071</c:v>
                </c:pt>
              </c:numCache>
            </c:numRef>
          </c:yVal>
          <c:smooth val="1"/>
        </c:ser>
        <c:ser>
          <c:idx val="2"/>
          <c:order val="2"/>
          <c:tx>
            <c:v>ipb1-29b-he-10222016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Summary!$G$3:$G$6</c:f>
              <c:numCache>
                <c:formatCode>0.00</c:formatCode>
                <c:ptCount val="4"/>
                <c:pt idx="0">
                  <c:v>-0.52045106363081151</c:v>
                </c:pt>
                <c:pt idx="1">
                  <c:v>-0.6341911397719675</c:v>
                </c:pt>
                <c:pt idx="2">
                  <c:v>-0.69036298771047067</c:v>
                </c:pt>
                <c:pt idx="3">
                  <c:v>-0.67572915462412131</c:v>
                </c:pt>
              </c:numCache>
            </c:numRef>
          </c:yVal>
          <c:smooth val="1"/>
        </c:ser>
        <c:ser>
          <c:idx val="3"/>
          <c:order val="3"/>
          <c:tx>
            <c:v>sri-ipb2-27b-h2-10252016</c:v>
          </c:tx>
          <c:marker>
            <c:symbol val="square"/>
            <c:size val="5"/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Summary!$J$3:$J$6</c:f>
              <c:numCache>
                <c:formatCode>0.00</c:formatCode>
                <c:ptCount val="4"/>
                <c:pt idx="0">
                  <c:v>0.59</c:v>
                </c:pt>
                <c:pt idx="1">
                  <c:v>0.82</c:v>
                </c:pt>
                <c:pt idx="2">
                  <c:v>0.92</c:v>
                </c:pt>
                <c:pt idx="3">
                  <c:v>0.72</c:v>
                </c:pt>
              </c:numCache>
            </c:numRef>
          </c:yVal>
          <c:smooth val="1"/>
        </c:ser>
        <c:ser>
          <c:idx val="4"/>
          <c:order val="4"/>
          <c:tx>
            <c:v>ipb1-29b-he-DC</c:v>
          </c:tx>
          <c:spPr>
            <a:ln>
              <a:prstDash val="dash"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Summary!$B$3:$B$6</c:f>
              <c:numCache>
                <c:formatCode>0.00</c:formatCode>
                <c:ptCount val="4"/>
                <c:pt idx="0">
                  <c:v>0.48660436294609138</c:v>
                </c:pt>
                <c:pt idx="1">
                  <c:v>0.53818525369693659</c:v>
                </c:pt>
                <c:pt idx="2">
                  <c:v>0.583194161415861</c:v>
                </c:pt>
                <c:pt idx="3">
                  <c:v>0.61582243738813769</c:v>
                </c:pt>
              </c:numCache>
            </c:numRef>
          </c:yVal>
          <c:smooth val="1"/>
        </c:ser>
        <c:ser>
          <c:idx val="5"/>
          <c:order val="5"/>
          <c:tx>
            <c:v>sri-ipb2-27b-h2-DC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Summary!$I$3:$I$6</c:f>
              <c:numCache>
                <c:formatCode>0.00</c:formatCode>
                <c:ptCount val="4"/>
                <c:pt idx="0">
                  <c:v>0.41520500315806569</c:v>
                </c:pt>
                <c:pt idx="1">
                  <c:v>0.48864913446070429</c:v>
                </c:pt>
                <c:pt idx="2">
                  <c:v>0.52635156716782905</c:v>
                </c:pt>
                <c:pt idx="3">
                  <c:v>0.57960811939076196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70976"/>
        <c:axId val="258471552"/>
      </c:scatterChart>
      <c:valAx>
        <c:axId val="25847097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</a:p>
            </c:rich>
          </c:tx>
          <c:layout>
            <c:manualLayout>
              <c:xMode val="edge"/>
              <c:yMode val="edge"/>
              <c:x val="0.45937475637327513"/>
              <c:y val="0.927903876145916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58471552"/>
        <c:crosses val="autoZero"/>
        <c:crossBetween val="midCat"/>
      </c:valAx>
      <c:valAx>
        <c:axId val="258471552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drop/CoreQPower</a:t>
                </a:r>
              </a:p>
            </c:rich>
          </c:tx>
          <c:layout>
            <c:manualLayout>
              <c:xMode val="edge"/>
              <c:yMode val="edge"/>
              <c:x val="3.7944440113302676E-2"/>
              <c:y val="7.3275704667351366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58470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5387951720226"/>
          <c:y val="0.10882034806184451"/>
          <c:w val="0.19377230174163454"/>
          <c:h val="0.26446674056053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IPB1, 29b, He, 10/7/2016-10/11/2016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221875598926079E-2"/>
          <c:y val="6.1378885696160027E-2"/>
          <c:w val="0.85404047600109712"/>
          <c:h val="0.84564316901145653"/>
        </c:manualLayout>
      </c:layout>
      <c:scatterChart>
        <c:scatterStyle val="smoothMarker"/>
        <c:varyColors val="0"/>
        <c:ser>
          <c:idx val="3"/>
          <c:order val="0"/>
          <c:tx>
            <c:v>400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trendline>
            <c:spPr>
              <a:ln w="22225"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1545284928078466"/>
                  <c:y val="0.11522608252167531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'10072016'!$H$96:$H$122</c:f>
              <c:numCache>
                <c:formatCode>0.00</c:formatCode>
                <c:ptCount val="27"/>
                <c:pt idx="0">
                  <c:v>1.8745537931034499</c:v>
                </c:pt>
                <c:pt idx="1">
                  <c:v>1.88630693103448</c:v>
                </c:pt>
                <c:pt idx="2">
                  <c:v>2.4192233448275902</c:v>
                </c:pt>
                <c:pt idx="3">
                  <c:v>2.3483267241379302</c:v>
                </c:pt>
                <c:pt idx="4">
                  <c:v>3.0477696551724098</c:v>
                </c:pt>
                <c:pt idx="5">
                  <c:v>3.10321434482759</c:v>
                </c:pt>
                <c:pt idx="6">
                  <c:v>3.76393217241379</c:v>
                </c:pt>
                <c:pt idx="7">
                  <c:v>3.6213502413793099</c:v>
                </c:pt>
                <c:pt idx="8">
                  <c:v>4.4292157931034497</c:v>
                </c:pt>
                <c:pt idx="9">
                  <c:v>4.2660047586206904</c:v>
                </c:pt>
                <c:pt idx="10">
                  <c:v>5.0018113448275896</c:v>
                </c:pt>
                <c:pt idx="11">
                  <c:v>5.03236534482759</c:v>
                </c:pt>
                <c:pt idx="12">
                  <c:v>6.3424347586206897</c:v>
                </c:pt>
                <c:pt idx="13">
                  <c:v>6.2823651379310403</c:v>
                </c:pt>
                <c:pt idx="14">
                  <c:v>6.1225976896551702</c:v>
                </c:pt>
                <c:pt idx="15">
                  <c:v>6.9835356896551701</c:v>
                </c:pt>
                <c:pt idx="16">
                  <c:v>6.7821812068965501</c:v>
                </c:pt>
                <c:pt idx="17">
                  <c:v>7.0420728275862103</c:v>
                </c:pt>
                <c:pt idx="18">
                  <c:v>7.5451640689655202</c:v>
                </c:pt>
                <c:pt idx="19">
                  <c:v>7.5373528965517202</c:v>
                </c:pt>
                <c:pt idx="20">
                  <c:v>7.7421329999999999</c:v>
                </c:pt>
                <c:pt idx="21">
                  <c:v>8.2106378965517308</c:v>
                </c:pt>
                <c:pt idx="22">
                  <c:v>8.0889333103448298</c:v>
                </c:pt>
                <c:pt idx="23">
                  <c:v>8.1490178620689608</c:v>
                </c:pt>
                <c:pt idx="24">
                  <c:v>8.4375621379310299</c:v>
                </c:pt>
                <c:pt idx="25">
                  <c:v>8.8367588275862108</c:v>
                </c:pt>
                <c:pt idx="26">
                  <c:v>8.7895392413793108</c:v>
                </c:pt>
              </c:numCache>
            </c:numRef>
          </c:xVal>
          <c:yVal>
            <c:numRef>
              <c:f>'10072016'!#REF!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300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22225"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8.0226437241274692E-2"/>
                  <c:y val="7.0718115211901827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'10072016'!$H$64:$H$89</c:f>
              <c:numCache>
                <c:formatCode>0.00</c:formatCode>
                <c:ptCount val="26"/>
                <c:pt idx="0">
                  <c:v>1.8699097586206901</c:v>
                </c:pt>
                <c:pt idx="1">
                  <c:v>1.8235977931034499</c:v>
                </c:pt>
                <c:pt idx="2">
                  <c:v>2.42416103448276</c:v>
                </c:pt>
                <c:pt idx="3">
                  <c:v>2.2654549310344798</c:v>
                </c:pt>
                <c:pt idx="4">
                  <c:v>3.05735927586207</c:v>
                </c:pt>
                <c:pt idx="5">
                  <c:v>2.9948810689655199</c:v>
                </c:pt>
                <c:pt idx="6">
                  <c:v>3.7736863103448299</c:v>
                </c:pt>
                <c:pt idx="7">
                  <c:v>3.6385669310344801</c:v>
                </c:pt>
                <c:pt idx="8">
                  <c:v>4.4752874137931098</c:v>
                </c:pt>
                <c:pt idx="9">
                  <c:v>4.1593003793103396</c:v>
                </c:pt>
                <c:pt idx="10">
                  <c:v>5.0449360689655203</c:v>
                </c:pt>
                <c:pt idx="11">
                  <c:v>4.8973933793103397</c:v>
                </c:pt>
                <c:pt idx="12">
                  <c:v>6.387715</c:v>
                </c:pt>
                <c:pt idx="13">
                  <c:v>6.1259276206896498</c:v>
                </c:pt>
                <c:pt idx="14">
                  <c:v>5.6978951034482703</c:v>
                </c:pt>
                <c:pt idx="15">
                  <c:v>7.05935544827586</c:v>
                </c:pt>
                <c:pt idx="16">
                  <c:v>6.6302244137931003</c:v>
                </c:pt>
                <c:pt idx="17">
                  <c:v>7.7110050000000001</c:v>
                </c:pt>
                <c:pt idx="18">
                  <c:v>7.3855987931034504</c:v>
                </c:pt>
                <c:pt idx="19">
                  <c:v>7.2538201034482803</c:v>
                </c:pt>
                <c:pt idx="20">
                  <c:v>8.3259839655172403</c:v>
                </c:pt>
                <c:pt idx="21">
                  <c:v>7.9091567931034499</c:v>
                </c:pt>
                <c:pt idx="22">
                  <c:v>7.7046058965517297</c:v>
                </c:pt>
                <c:pt idx="23">
                  <c:v>8.4639249310344908</c:v>
                </c:pt>
                <c:pt idx="24">
                  <c:v>8.6319510344827606</c:v>
                </c:pt>
                <c:pt idx="25">
                  <c:v>8.1971121034482692</c:v>
                </c:pt>
              </c:numCache>
            </c:numRef>
          </c:xVal>
          <c:yVal>
            <c:numRef>
              <c:f>'10072016'!#REF!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2"/>
          <c:tx>
            <c:v>250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trendline>
            <c:spPr>
              <a:ln w="22225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2.8242818634209417E-2"/>
                  <c:y val="8.5953651528156136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'10072016'!$H$35:$H$60</c:f>
              <c:numCache>
                <c:formatCode>0.00</c:formatCode>
                <c:ptCount val="26"/>
                <c:pt idx="0">
                  <c:v>1.69237737931034</c:v>
                </c:pt>
                <c:pt idx="1">
                  <c:v>2.2189911379310301</c:v>
                </c:pt>
                <c:pt idx="3">
                  <c:v>2.8089414137931001</c:v>
                </c:pt>
                <c:pt idx="4">
                  <c:v>2.7896603793103401</c:v>
                </c:pt>
                <c:pt idx="5">
                  <c:v>3.4978667931034502</c:v>
                </c:pt>
                <c:pt idx="6">
                  <c:v>3.3848931034482801</c:v>
                </c:pt>
                <c:pt idx="7">
                  <c:v>4.1204363448275796</c:v>
                </c:pt>
                <c:pt idx="8">
                  <c:v>3.8187523793103502</c:v>
                </c:pt>
                <c:pt idx="9">
                  <c:v>4.6408084137931001</c:v>
                </c:pt>
                <c:pt idx="10">
                  <c:v>4.5403752068965497</c:v>
                </c:pt>
                <c:pt idx="11">
                  <c:v>5.8989905517241397</c:v>
                </c:pt>
                <c:pt idx="12">
                  <c:v>5.6567346206896598</c:v>
                </c:pt>
                <c:pt idx="13">
                  <c:v>5.2594655862069004</c:v>
                </c:pt>
                <c:pt idx="14">
                  <c:v>6.4943398965517298</c:v>
                </c:pt>
                <c:pt idx="15">
                  <c:v>6.1324112758620704</c:v>
                </c:pt>
                <c:pt idx="16">
                  <c:v>6.1731187586206904</c:v>
                </c:pt>
                <c:pt idx="17">
                  <c:v>7.03160644827586</c:v>
                </c:pt>
                <c:pt idx="18">
                  <c:v>6.8258999655172401</c:v>
                </c:pt>
                <c:pt idx="19">
                  <c:v>6.7825512413793101</c:v>
                </c:pt>
                <c:pt idx="20">
                  <c:v>7.6569073793103497</c:v>
                </c:pt>
                <c:pt idx="21">
                  <c:v>7.4301878275862103</c:v>
                </c:pt>
                <c:pt idx="22">
                  <c:v>7.37059848275862</c:v>
                </c:pt>
                <c:pt idx="23">
                  <c:v>7.9068311379310297</c:v>
                </c:pt>
                <c:pt idx="24">
                  <c:v>7.9130725172413801</c:v>
                </c:pt>
                <c:pt idx="25">
                  <c:v>7.61790827586207</c:v>
                </c:pt>
              </c:numCache>
            </c:numRef>
          </c:xVal>
          <c:yVal>
            <c:numRef>
              <c:f>'10072016'!#REF!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150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trendline>
            <c:spPr>
              <a:ln w="22225">
                <a:solidFill>
                  <a:srgbClr val="7030A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6278568505342342"/>
                  <c:y val="0.27392854921570825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'10072016'!$H$7:$H$30</c:f>
              <c:numCache>
                <c:formatCode>0.00</c:formatCode>
                <c:ptCount val="24"/>
                <c:pt idx="0">
                  <c:v>1.80473968965517</c:v>
                </c:pt>
                <c:pt idx="1">
                  <c:v>2.42468796551724</c:v>
                </c:pt>
                <c:pt idx="2">
                  <c:v>2.4318938965517201</c:v>
                </c:pt>
                <c:pt idx="3">
                  <c:v>3.02306565517241</c:v>
                </c:pt>
                <c:pt idx="4">
                  <c:v>2.9614727586206899</c:v>
                </c:pt>
                <c:pt idx="5">
                  <c:v>3.5577215517241401</c:v>
                </c:pt>
                <c:pt idx="6">
                  <c:v>3.3155458965517299</c:v>
                </c:pt>
                <c:pt idx="7">
                  <c:v>3.9905751034482799</c:v>
                </c:pt>
                <c:pt idx="8">
                  <c:v>3.95735189655172</c:v>
                </c:pt>
                <c:pt idx="9">
                  <c:v>5.0942399310344797</c:v>
                </c:pt>
                <c:pt idx="10">
                  <c:v>4.9348110689655202</c:v>
                </c:pt>
                <c:pt idx="11">
                  <c:v>4.5764781724137897</c:v>
                </c:pt>
                <c:pt idx="12">
                  <c:v>5.5853856206896602</c:v>
                </c:pt>
                <c:pt idx="13">
                  <c:v>5.2966108965517202</c:v>
                </c:pt>
                <c:pt idx="14">
                  <c:v>5.4250051379310396</c:v>
                </c:pt>
                <c:pt idx="16">
                  <c:v>5.7968773103448301</c:v>
                </c:pt>
                <c:pt idx="17">
                  <c:v>5.9461353793103404</c:v>
                </c:pt>
                <c:pt idx="18">
                  <c:v>6.5992093793103503</c:v>
                </c:pt>
                <c:pt idx="19">
                  <c:v>6.4416682413793103</c:v>
                </c:pt>
                <c:pt idx="20">
                  <c:v>6.4847625517241401</c:v>
                </c:pt>
                <c:pt idx="21">
                  <c:v>6.8967123793103404</c:v>
                </c:pt>
                <c:pt idx="22">
                  <c:v>6.82271055172414</c:v>
                </c:pt>
                <c:pt idx="23">
                  <c:v>6.6166331034482804</c:v>
                </c:pt>
              </c:numCache>
            </c:numRef>
          </c:xVal>
          <c:yVal>
            <c:numRef>
              <c:f>'10072016'!#REF!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58368"/>
        <c:axId val="344458944"/>
      </c:scatterChart>
      <c:valAx>
        <c:axId val="344458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CoreQPower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44458944"/>
        <c:crosses val="autoZero"/>
        <c:crossBetween val="midCat"/>
      </c:valAx>
      <c:valAx>
        <c:axId val="3444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</a:t>
                </a:r>
              </a:p>
            </c:rich>
          </c:tx>
          <c:layout>
            <c:manualLayout>
              <c:xMode val="edge"/>
              <c:yMode val="edge"/>
              <c:x val="2.2309585607997496E-2"/>
              <c:y val="2.046423107064226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4458368"/>
        <c:crosses val="autoZero"/>
        <c:crossBetween val="midCat"/>
      </c:val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9.2862970874996661E-2"/>
          <c:y val="7.0354019728576578E-2"/>
          <c:w val="0.16164743812997498"/>
          <c:h val="0.226956251321665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IPB1, 29b, He, 10/20/2016-10/23/2016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004822190792237E-2"/>
          <c:y val="9.7408393707517929E-2"/>
          <c:w val="0.85447402438554365"/>
          <c:h val="0.81558348385118784"/>
        </c:manualLayout>
      </c:layout>
      <c:scatterChart>
        <c:scatterStyle val="smoothMarker"/>
        <c:varyColors val="0"/>
        <c:ser>
          <c:idx val="0"/>
          <c:order val="0"/>
          <c:tx>
            <c:v>400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1804148948227181"/>
                  <c:y val="6.461949300243977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y = 0.68x - 0.09</a:t>
                    </a:r>
                    <a:endParaRPr lang="en-US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'10212016'!$H$92:$H$111</c:f>
              <c:numCache>
                <c:formatCode>0.00</c:formatCode>
                <c:ptCount val="20"/>
                <c:pt idx="0">
                  <c:v>1.86138672413793</c:v>
                </c:pt>
                <c:pt idx="1">
                  <c:v>2.5054847586206899</c:v>
                </c:pt>
                <c:pt idx="2">
                  <c:v>2.53783510344828</c:v>
                </c:pt>
                <c:pt idx="3">
                  <c:v>3.1472586896551702</c:v>
                </c:pt>
                <c:pt idx="4">
                  <c:v>3.1814085862069001</c:v>
                </c:pt>
                <c:pt idx="5">
                  <c:v>3.8294912758620701</c:v>
                </c:pt>
                <c:pt idx="6">
                  <c:v>3.8791327931034498</c:v>
                </c:pt>
                <c:pt idx="7">
                  <c:v>4.5069929655172398</c:v>
                </c:pt>
                <c:pt idx="8">
                  <c:v>4.5346309655172403</c:v>
                </c:pt>
                <c:pt idx="9">
                  <c:v>5.1411747931034499</c:v>
                </c:pt>
                <c:pt idx="10">
                  <c:v>5.2376821379310403</c:v>
                </c:pt>
                <c:pt idx="11">
                  <c:v>6.48471534482759</c:v>
                </c:pt>
                <c:pt idx="12">
                  <c:v>6.5800307241379299</c:v>
                </c:pt>
                <c:pt idx="13">
                  <c:v>6.8157838620689697</c:v>
                </c:pt>
                <c:pt idx="14">
                  <c:v>7.14212937931035</c:v>
                </c:pt>
                <c:pt idx="15">
                  <c:v>7.2477152413793098</c:v>
                </c:pt>
                <c:pt idx="16">
                  <c:v>7.5430838275862104</c:v>
                </c:pt>
                <c:pt idx="17">
                  <c:v>7.8218796551724097</c:v>
                </c:pt>
                <c:pt idx="18">
                  <c:v>7.9659109655172404</c:v>
                </c:pt>
                <c:pt idx="19">
                  <c:v>8.2713420344827604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300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</c:spPr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0.69x + 0.01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'10212016'!$H$66:$H$88</c:f>
              <c:numCache>
                <c:formatCode>0.00</c:formatCode>
                <c:ptCount val="23"/>
                <c:pt idx="0">
                  <c:v>2.48376113793103</c:v>
                </c:pt>
                <c:pt idx="1">
                  <c:v>3.22575193103448</c:v>
                </c:pt>
                <c:pt idx="2">
                  <c:v>3.8925167586206899</c:v>
                </c:pt>
                <c:pt idx="3">
                  <c:v>3.8020964827586199</c:v>
                </c:pt>
                <c:pt idx="4">
                  <c:v>4.5788735517241399</c:v>
                </c:pt>
                <c:pt idx="5">
                  <c:v>4.4639831724137897</c:v>
                </c:pt>
                <c:pt idx="6">
                  <c:v>5.2750707241379304</c:v>
                </c:pt>
                <c:pt idx="7">
                  <c:v>5.1480460344827597</c:v>
                </c:pt>
                <c:pt idx="8">
                  <c:v>6.6489269310344801</c:v>
                </c:pt>
                <c:pt idx="9">
                  <c:v>6.4514212758620699</c:v>
                </c:pt>
                <c:pt idx="10">
                  <c:v>6.3390989655172403</c:v>
                </c:pt>
                <c:pt idx="11">
                  <c:v>7.3136992068965503</c:v>
                </c:pt>
                <c:pt idx="12">
                  <c:v>7.1165754827586198</c:v>
                </c:pt>
                <c:pt idx="13">
                  <c:v>7.0112244482758603</c:v>
                </c:pt>
                <c:pt idx="14">
                  <c:v>7.9771379655172403</c:v>
                </c:pt>
                <c:pt idx="15">
                  <c:v>7.7923962068965498</c:v>
                </c:pt>
                <c:pt idx="16">
                  <c:v>7.7018005517241397</c:v>
                </c:pt>
                <c:pt idx="17">
                  <c:v>8.5904593103448299</c:v>
                </c:pt>
                <c:pt idx="18">
                  <c:v>8.4833863793103497</c:v>
                </c:pt>
                <c:pt idx="19">
                  <c:v>8.3646054827586198</c:v>
                </c:pt>
                <c:pt idx="20">
                  <c:v>8.5854765172413803</c:v>
                </c:pt>
                <c:pt idx="21">
                  <c:v>9.1556529999999992</c:v>
                </c:pt>
                <c:pt idx="22">
                  <c:v>9.02142582758621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250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trendline>
            <c:spPr>
              <a:ln w="2222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8688231441370152E-2"/>
                  <c:y val="7.812429732408068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0.63x - 0.01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'10212016'!$H$34:$H$59</c:f>
              <c:numCache>
                <c:formatCode>0.00</c:formatCode>
                <c:ptCount val="26"/>
                <c:pt idx="0">
                  <c:v>1.73819493103448</c:v>
                </c:pt>
                <c:pt idx="1">
                  <c:v>1.7007057931034499</c:v>
                </c:pt>
                <c:pt idx="2">
                  <c:v>2.3471425862069002</c:v>
                </c:pt>
                <c:pt idx="3">
                  <c:v>2.2883844137931</c:v>
                </c:pt>
                <c:pt idx="4">
                  <c:v>2.94495248275862</c:v>
                </c:pt>
                <c:pt idx="5">
                  <c:v>2.8856878965517199</c:v>
                </c:pt>
                <c:pt idx="6">
                  <c:v>3.5737694137931002</c:v>
                </c:pt>
                <c:pt idx="7">
                  <c:v>3.5006868965517199</c:v>
                </c:pt>
                <c:pt idx="8">
                  <c:v>4.1963598275862104</c:v>
                </c:pt>
                <c:pt idx="9">
                  <c:v>4.1171668965517201</c:v>
                </c:pt>
                <c:pt idx="10">
                  <c:v>4.8212046206896604</c:v>
                </c:pt>
                <c:pt idx="11">
                  <c:v>4.7340217931034498</c:v>
                </c:pt>
                <c:pt idx="12">
                  <c:v>6.0590795862068996</c:v>
                </c:pt>
                <c:pt idx="13">
                  <c:v>5.9390099655172399</c:v>
                </c:pt>
                <c:pt idx="14">
                  <c:v>5.9064183103448302</c:v>
                </c:pt>
                <c:pt idx="15">
                  <c:v>6.6646019655172397</c:v>
                </c:pt>
                <c:pt idx="16">
                  <c:v>6.5742854482758597</c:v>
                </c:pt>
                <c:pt idx="17">
                  <c:v>6.5054594482758601</c:v>
                </c:pt>
                <c:pt idx="18">
                  <c:v>7.3106722758620704</c:v>
                </c:pt>
                <c:pt idx="19">
                  <c:v>7.17566317241379</c:v>
                </c:pt>
                <c:pt idx="20">
                  <c:v>7.1440599999999996</c:v>
                </c:pt>
                <c:pt idx="21">
                  <c:v>7.9662724137931002</c:v>
                </c:pt>
                <c:pt idx="22">
                  <c:v>7.7527742758620697</c:v>
                </c:pt>
                <c:pt idx="23">
                  <c:v>7.9725340344827602</c:v>
                </c:pt>
                <c:pt idx="24">
                  <c:v>8.4181146206896607</c:v>
                </c:pt>
                <c:pt idx="25">
                  <c:v>8.3712288275862097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150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trendline>
            <c:spPr>
              <a:ln w="19050">
                <a:solidFill>
                  <a:srgbClr val="7030A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034251106850896"/>
                  <c:y val="0.177972948008371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7030A0"/>
                        </a:solidFill>
                      </a:rPr>
                      <a:t>y = 0.52x - 0.03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'10212016'!$H$4:$H$30</c:f>
              <c:numCache>
                <c:formatCode>0.00</c:formatCode>
                <c:ptCount val="27"/>
                <c:pt idx="0">
                  <c:v>1.48645603448276</c:v>
                </c:pt>
                <c:pt idx="1">
                  <c:v>1.4600989310344801</c:v>
                </c:pt>
                <c:pt idx="2">
                  <c:v>2.0074978275862101</c:v>
                </c:pt>
                <c:pt idx="3">
                  <c:v>1.9763996551724099</c:v>
                </c:pt>
                <c:pt idx="4">
                  <c:v>2.5221727931034499</c:v>
                </c:pt>
                <c:pt idx="5">
                  <c:v>2.4943554137930999</c:v>
                </c:pt>
                <c:pt idx="6">
                  <c:v>3.06982417241379</c:v>
                </c:pt>
                <c:pt idx="7">
                  <c:v>3.0306212068965501</c:v>
                </c:pt>
                <c:pt idx="8">
                  <c:v>3.6204518620689701</c:v>
                </c:pt>
                <c:pt idx="9">
                  <c:v>3.5634181724137899</c:v>
                </c:pt>
                <c:pt idx="10">
                  <c:v>4.1511482758620701</c:v>
                </c:pt>
                <c:pt idx="11">
                  <c:v>4.0910111724137899</c:v>
                </c:pt>
                <c:pt idx="12">
                  <c:v>5.1962756896551703</c:v>
                </c:pt>
                <c:pt idx="13">
                  <c:v>5.14413448275862</c:v>
                </c:pt>
                <c:pt idx="14">
                  <c:v>5.1511917586206897</c:v>
                </c:pt>
                <c:pt idx="15">
                  <c:v>5.7278291724137897</c:v>
                </c:pt>
                <c:pt idx="16">
                  <c:v>5.6874850344827603</c:v>
                </c:pt>
                <c:pt idx="17">
                  <c:v>5.6852757241379299</c:v>
                </c:pt>
                <c:pt idx="18">
                  <c:v>6.2948711034482798</c:v>
                </c:pt>
                <c:pt idx="19">
                  <c:v>6.2186291724137899</c:v>
                </c:pt>
                <c:pt idx="20">
                  <c:v>6.2426988275862101</c:v>
                </c:pt>
                <c:pt idx="21">
                  <c:v>6.8355445862069004</c:v>
                </c:pt>
                <c:pt idx="22">
                  <c:v>6.7539398620689601</c:v>
                </c:pt>
                <c:pt idx="23">
                  <c:v>6.77222948275862</c:v>
                </c:pt>
                <c:pt idx="24">
                  <c:v>6.99349327586207</c:v>
                </c:pt>
                <c:pt idx="25">
                  <c:v>7.2799982413793103</c:v>
                </c:pt>
                <c:pt idx="26">
                  <c:v>7.2915345517241397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64128"/>
        <c:axId val="344464704"/>
      </c:scatterChart>
      <c:valAx>
        <c:axId val="344464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CoreQPower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4464704"/>
        <c:crosses val="autoZero"/>
        <c:crossBetween val="midCat"/>
      </c:valAx>
      <c:valAx>
        <c:axId val="34446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</a:t>
                </a:r>
              </a:p>
            </c:rich>
          </c:tx>
          <c:layout>
            <c:manualLayout>
              <c:xMode val="edge"/>
              <c:yMode val="edge"/>
              <c:x val="2.5381203531447055E-2"/>
              <c:y val="6.571142104971976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4464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50876714656796"/>
          <c:y val="0.12739937033766946"/>
          <c:w val="0.11406708477666445"/>
          <c:h val="0.29720243181273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95405064259182"/>
          <c:y val="6.7395579411125006E-2"/>
          <c:w val="0.74073297380203684"/>
          <c:h val="0.7258817960213345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6425868995178359"/>
                  <c:y val="0.26047554933745354"/>
                </c:manualLayout>
              </c:layout>
              <c:numFmt formatCode="General" sourceLinked="0"/>
            </c:trendlineLbl>
          </c:trendline>
          <c:xVal>
            <c:numRef>
              <c:f>'DC-he-ipb1-29b'!$I$4:$I$12</c:f>
              <c:numCache>
                <c:formatCode>0.00</c:formatCode>
                <c:ptCount val="9"/>
                <c:pt idx="0">
                  <c:v>1.49999768363636</c:v>
                </c:pt>
                <c:pt idx="1">
                  <c:v>2.0000159254545498</c:v>
                </c:pt>
                <c:pt idx="2">
                  <c:v>2.5000171318181801</c:v>
                </c:pt>
                <c:pt idx="3">
                  <c:v>3.0000117054545501</c:v>
                </c:pt>
                <c:pt idx="4">
                  <c:v>3.4999930645454498</c:v>
                </c:pt>
                <c:pt idx="5">
                  <c:v>4.0000153418181803</c:v>
                </c:pt>
                <c:pt idx="6">
                  <c:v>4.5000108481818195</c:v>
                </c:pt>
                <c:pt idx="7">
                  <c:v>4.5000108481818195</c:v>
                </c:pt>
                <c:pt idx="8">
                  <c:v>4.9999965036363605</c:v>
                </c:pt>
              </c:numCache>
            </c:numRef>
          </c:xVal>
          <c:yVal>
            <c:numRef>
              <c:f>'DC-he-ipb1-29b'!$J$4:$J$12</c:f>
              <c:numCache>
                <c:formatCode>0.00</c:formatCode>
                <c:ptCount val="9"/>
                <c:pt idx="0">
                  <c:v>0.49163676459044392</c:v>
                </c:pt>
                <c:pt idx="1">
                  <c:v>0.51685078285366837</c:v>
                </c:pt>
                <c:pt idx="2">
                  <c:v>0.54381480016859618</c:v>
                </c:pt>
                <c:pt idx="3">
                  <c:v>0.55575524747672289</c:v>
                </c:pt>
                <c:pt idx="4">
                  <c:v>0.57418539473575259</c:v>
                </c:pt>
                <c:pt idx="5">
                  <c:v>0.59043911356022083</c:v>
                </c:pt>
                <c:pt idx="6">
                  <c:v>0.58536410306123443</c:v>
                </c:pt>
                <c:pt idx="7">
                  <c:v>0.58536410306123443</c:v>
                </c:pt>
                <c:pt idx="8">
                  <c:v>0.59434790825157446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7616"/>
        <c:axId val="344928192"/>
      </c:scatterChart>
      <c:valAx>
        <c:axId val="344927616"/>
        <c:scaling>
          <c:orientation val="minMax"/>
          <c:max val="7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Temp/100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4928192"/>
        <c:crosses val="autoZero"/>
        <c:crossBetween val="midCat"/>
      </c:valAx>
      <c:valAx>
        <c:axId val="344928192"/>
        <c:scaling>
          <c:orientation val="minMax"/>
          <c:max val="0.75000000000000011"/>
          <c:min val="0.4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4.9002809075095112E-2"/>
              <c:y val="2.404461942257217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492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058545763972"/>
          <c:y val="0.10932435332375906"/>
          <c:w val="0.81683649132899483"/>
          <c:h val="0.68395318509714575"/>
        </c:manualLayout>
      </c:layout>
      <c:scatterChart>
        <c:scatterStyle val="smoothMarker"/>
        <c:varyColors val="0"/>
        <c:ser>
          <c:idx val="0"/>
          <c:order val="0"/>
          <c:tx>
            <c:v>27b-h2</c:v>
          </c:tx>
          <c:marker>
            <c:symbol val="none"/>
          </c:marker>
          <c:dPt>
            <c:idx val="1"/>
            <c:marker>
              <c:symbol val="triangle"/>
              <c:size val="5"/>
            </c:marker>
            <c:bubble3D val="0"/>
          </c:dPt>
          <c:dPt>
            <c:idx val="2"/>
            <c:marker>
              <c:symbol val="triangle"/>
              <c:size val="5"/>
            </c:marker>
            <c:bubble3D val="0"/>
          </c:dPt>
          <c:dPt>
            <c:idx val="4"/>
            <c:marker>
              <c:symbol val="triangle"/>
              <c:size val="5"/>
            </c:marker>
            <c:bubble3D val="0"/>
          </c:dPt>
          <c:dPt>
            <c:idx val="6"/>
            <c:marker>
              <c:symbol val="triangle"/>
              <c:size val="5"/>
            </c:marker>
            <c:bubble3D val="0"/>
          </c:dPt>
          <c:dPt>
            <c:idx val="8"/>
            <c:marker>
              <c:symbol val="triangle"/>
              <c:size val="5"/>
            </c:marker>
            <c:bubble3D val="0"/>
          </c:dPt>
          <c:dPt>
            <c:idx val="9"/>
            <c:marker>
              <c:symbol val="triangle"/>
              <c:size val="5"/>
            </c:marker>
            <c:bubble3D val="0"/>
          </c:dPt>
          <c:dPt>
            <c:idx val="10"/>
            <c:marker>
              <c:symbol val="triangle"/>
              <c:size val="5"/>
            </c:marker>
            <c:bubble3D val="0"/>
          </c:dPt>
          <c:xVal>
            <c:numRef>
              <c:f>'DC-h2-sri-ipb2-27b'!$M$4:$M$16</c:f>
              <c:numCache>
                <c:formatCode>0.00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'DC-h2-sri-ipb2-27b'!$O$4:$O$16</c:f>
              <c:numCache>
                <c:formatCode>0.00</c:formatCode>
                <c:ptCount val="13"/>
                <c:pt idx="0">
                  <c:v>0.41084043000987536</c:v>
                </c:pt>
                <c:pt idx="1">
                  <c:v>0.4380935452446082</c:v>
                </c:pt>
                <c:pt idx="2">
                  <c:v>0.47839048915851073</c:v>
                </c:pt>
                <c:pt idx="3">
                  <c:v>0.49517471573506122</c:v>
                </c:pt>
                <c:pt idx="4">
                  <c:v>0.50850058684966015</c:v>
                </c:pt>
                <c:pt idx="5">
                  <c:v>0.52307930407047754</c:v>
                </c:pt>
                <c:pt idx="6">
                  <c:v>0.53696652633833164</c:v>
                </c:pt>
                <c:pt idx="7">
                  <c:v>0.54643412044061068</c:v>
                </c:pt>
                <c:pt idx="8">
                  <c:v>0.55861664491690266</c:v>
                </c:pt>
                <c:pt idx="9">
                  <c:v>0.57693551723153269</c:v>
                </c:pt>
                <c:pt idx="10">
                  <c:v>0.58076372300651835</c:v>
                </c:pt>
                <c:pt idx="11">
                  <c:v>0.59234652350947226</c:v>
                </c:pt>
                <c:pt idx="12">
                  <c:v>0.59522736603583137</c:v>
                </c:pt>
              </c:numCache>
            </c:numRef>
          </c:yVal>
          <c:smooth val="1"/>
        </c:ser>
        <c:ser>
          <c:idx val="1"/>
          <c:order val="1"/>
          <c:tx>
            <c:v>28b-h2</c:v>
          </c:tx>
          <c:marker>
            <c:symbol val="square"/>
            <c:size val="5"/>
          </c:marker>
          <c:dPt>
            <c:idx val="0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xVal>
            <c:numRef>
              <c:f>'DC-h2-sri-ipb2-27b'!$M$4:$M$16</c:f>
              <c:numCache>
                <c:formatCode>0.00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'DC-h2-sri-ipb2-27b'!$Q$4:$Q$16</c:f>
              <c:numCache>
                <c:formatCode>0.00</c:formatCode>
                <c:ptCount val="13"/>
                <c:pt idx="0">
                  <c:v>0.41335216422290755</c:v>
                </c:pt>
                <c:pt idx="1">
                  <c:v>0.45225118158322425</c:v>
                </c:pt>
                <c:pt idx="2">
                  <c:v>0.48108908038893228</c:v>
                </c:pt>
                <c:pt idx="3">
                  <c:v>0.49486046276504769</c:v>
                </c:pt>
                <c:pt idx="4">
                  <c:v>0.50072551601274784</c:v>
                </c:pt>
                <c:pt idx="5">
                  <c:v>0.51860781151880964</c:v>
                </c:pt>
                <c:pt idx="6">
                  <c:v>0.52858377789645616</c:v>
                </c:pt>
                <c:pt idx="7">
                  <c:v>0.5372946056079464</c:v>
                </c:pt>
                <c:pt idx="8">
                  <c:v>0.5497211533591817</c:v>
                </c:pt>
                <c:pt idx="9">
                  <c:v>0.55583625674547943</c:v>
                </c:pt>
                <c:pt idx="10">
                  <c:v>0.56187166417305323</c:v>
                </c:pt>
                <c:pt idx="11">
                  <c:v>0.56284651693600185</c:v>
                </c:pt>
                <c:pt idx="12">
                  <c:v>0.55793113930373617</c:v>
                </c:pt>
              </c:numCache>
            </c:numRef>
          </c:yVal>
          <c:smooth val="1"/>
        </c:ser>
        <c:ser>
          <c:idx val="2"/>
          <c:order val="2"/>
          <c:tx>
            <c:v>29b-he</c:v>
          </c:tx>
          <c:marker>
            <c:symbol val="none"/>
          </c:marker>
          <c:dPt>
            <c:idx val="0"/>
            <c:marker>
              <c:symbol val="circle"/>
              <c:size val="5"/>
            </c:marker>
            <c:bubble3D val="0"/>
          </c:dPt>
          <c:dPt>
            <c:idx val="1"/>
            <c:marker>
              <c:symbol val="circle"/>
              <c:size val="5"/>
            </c:marker>
            <c:bubble3D val="0"/>
          </c:dPt>
          <c:dPt>
            <c:idx val="2"/>
            <c:marker>
              <c:symbol val="circle"/>
              <c:size val="5"/>
            </c:marker>
            <c:bubble3D val="0"/>
          </c:dPt>
          <c:dPt>
            <c:idx val="4"/>
            <c:marker>
              <c:symbol val="circle"/>
              <c:size val="5"/>
            </c:marker>
            <c:bubble3D val="0"/>
          </c:dPt>
          <c:dPt>
            <c:idx val="8"/>
            <c:marker>
              <c:symbol val="circle"/>
              <c:size val="5"/>
            </c:marker>
            <c:bubble3D val="0"/>
          </c:dPt>
          <c:dPt>
            <c:idx val="9"/>
            <c:marker>
              <c:symbol val="circle"/>
              <c:size val="5"/>
            </c:marker>
            <c:bubble3D val="0"/>
          </c:dPt>
          <c:dPt>
            <c:idx val="10"/>
            <c:marker>
              <c:symbol val="circle"/>
              <c:size val="5"/>
            </c:marker>
            <c:bubble3D val="0"/>
          </c:dPt>
          <c:xVal>
            <c:numRef>
              <c:f>'DC-h2-sri-ipb2-27b'!$M$4:$M$16</c:f>
              <c:numCache>
                <c:formatCode>0.00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'DC-h2-sri-ipb2-27b'!$S$4:$S$16</c:f>
              <c:numCache>
                <c:formatCode>0.00</c:formatCode>
                <c:ptCount val="13"/>
                <c:pt idx="0">
                  <c:v>0.49163676459044392</c:v>
                </c:pt>
                <c:pt idx="1">
                  <c:v>0.51685078285366837</c:v>
                </c:pt>
                <c:pt idx="2">
                  <c:v>0.54381480016859618</c:v>
                </c:pt>
                <c:pt idx="3">
                  <c:v>0.55066944396118356</c:v>
                </c:pt>
                <c:pt idx="4">
                  <c:v>0.55575524747672289</c:v>
                </c:pt>
                <c:pt idx="5">
                  <c:v>0.56703828665435096</c:v>
                </c:pt>
                <c:pt idx="6">
                  <c:v>0.57418539473575259</c:v>
                </c:pt>
                <c:pt idx="7">
                  <c:v>0.5792096730333085</c:v>
                </c:pt>
                <c:pt idx="8">
                  <c:v>0.59043911356022083</c:v>
                </c:pt>
                <c:pt idx="9">
                  <c:v>0.58536410306123443</c:v>
                </c:pt>
                <c:pt idx="10">
                  <c:v>0.59434790825157446</c:v>
                </c:pt>
                <c:pt idx="11">
                  <c:v>0.58875455688525746</c:v>
                </c:pt>
                <c:pt idx="12">
                  <c:v>0.58203738985027065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0496"/>
        <c:axId val="344931072"/>
      </c:scatterChart>
      <c:valAx>
        <c:axId val="344930496"/>
        <c:scaling>
          <c:orientation val="minMax"/>
          <c:max val="6"/>
          <c:min val="1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Temp/100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44931072"/>
        <c:crosses val="autoZero"/>
        <c:crossBetween val="midCat"/>
        <c:majorUnit val="0.5"/>
      </c:valAx>
      <c:valAx>
        <c:axId val="344931072"/>
        <c:scaling>
          <c:orientation val="minMax"/>
          <c:max val="0.65000000000000013"/>
          <c:min val="0.4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6.1884998375369017E-2"/>
              <c:y val="1.281368130870433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4930496"/>
        <c:crosses val="autoZero"/>
        <c:crossBetween val="midCat"/>
        <c:majorUnit val="5.000000000000001E-2"/>
      </c:valAx>
    </c:plotArea>
    <c:legend>
      <c:legendPos val="r"/>
      <c:layout>
        <c:manualLayout>
          <c:xMode val="edge"/>
          <c:yMode val="edge"/>
          <c:x val="0.13119741097323506"/>
          <c:y val="0.12611003813202595"/>
          <c:w val="0.18775658624472921"/>
          <c:h val="0.248770035820994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0</xdr:rowOff>
    </xdr:from>
    <xdr:to>
      <xdr:col>12</xdr:col>
      <xdr:colOff>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323849</xdr:colOff>
      <xdr:row>16</xdr:row>
      <xdr:rowOff>47625</xdr:rowOff>
    </xdr:from>
    <xdr:to>
      <xdr:col>29</xdr:col>
      <xdr:colOff>228600</xdr:colOff>
      <xdr:row>58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19049</xdr:colOff>
      <xdr:row>8</xdr:row>
      <xdr:rowOff>104773</xdr:rowOff>
    </xdr:from>
    <xdr:to>
      <xdr:col>41</xdr:col>
      <xdr:colOff>85725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17</xdr:row>
      <xdr:rowOff>85725</xdr:rowOff>
    </xdr:from>
    <xdr:to>
      <xdr:col>14</xdr:col>
      <xdr:colOff>657225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38100</xdr:colOff>
      <xdr:row>0</xdr:row>
      <xdr:rowOff>0</xdr:rowOff>
    </xdr:from>
    <xdr:to>
      <xdr:col>41</xdr:col>
      <xdr:colOff>361950</xdr:colOff>
      <xdr:row>48</xdr:row>
      <xdr:rowOff>189075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0"/>
          <a:ext cx="17211675" cy="970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16</xdr:row>
      <xdr:rowOff>57150</xdr:rowOff>
    </xdr:from>
    <xdr:to>
      <xdr:col>17</xdr:col>
      <xdr:colOff>495300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333375</xdr:colOff>
      <xdr:row>0</xdr:row>
      <xdr:rowOff>66675</xdr:rowOff>
    </xdr:from>
    <xdr:to>
      <xdr:col>46</xdr:col>
      <xdr:colOff>102491</xdr:colOff>
      <xdr:row>52</xdr:row>
      <xdr:rowOff>103486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9600" y="66675"/>
          <a:ext cx="18285716" cy="10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N13" sqref="N13"/>
    </sheetView>
  </sheetViews>
  <sheetFormatPr defaultRowHeight="15" x14ac:dyDescent="0.25"/>
  <cols>
    <col min="2" max="2" width="8.42578125" bestFit="1" customWidth="1"/>
    <col min="3" max="8" width="7.5703125" customWidth="1"/>
    <col min="9" max="9" width="8.42578125" bestFit="1" customWidth="1"/>
    <col min="10" max="11" width="7.5703125" customWidth="1"/>
  </cols>
  <sheetData>
    <row r="1" spans="1:11" x14ac:dyDescent="0.25">
      <c r="A1" s="28" t="s">
        <v>0</v>
      </c>
      <c r="B1" s="36"/>
      <c r="C1" s="41"/>
      <c r="D1" s="41"/>
      <c r="E1" s="41"/>
      <c r="F1" s="41"/>
      <c r="G1" s="41"/>
      <c r="H1" s="41"/>
      <c r="I1" s="41" t="s">
        <v>39</v>
      </c>
      <c r="J1" s="41"/>
      <c r="K1" s="41"/>
    </row>
    <row r="2" spans="1:11" x14ac:dyDescent="0.25">
      <c r="A2" s="28"/>
      <c r="B2" s="37" t="s">
        <v>47</v>
      </c>
      <c r="C2" s="28" t="s">
        <v>44</v>
      </c>
      <c r="D2" s="28" t="s">
        <v>45</v>
      </c>
      <c r="E2" s="28" t="s">
        <v>44</v>
      </c>
      <c r="F2" s="28" t="s">
        <v>45</v>
      </c>
      <c r="G2" s="28" t="s">
        <v>44</v>
      </c>
      <c r="H2" s="28" t="s">
        <v>45</v>
      </c>
      <c r="I2" s="39" t="s">
        <v>47</v>
      </c>
      <c r="J2" s="28" t="s">
        <v>44</v>
      </c>
      <c r="K2" s="28" t="s">
        <v>45</v>
      </c>
    </row>
    <row r="3" spans="1:11" x14ac:dyDescent="0.25">
      <c r="A3" s="28">
        <v>150</v>
      </c>
      <c r="B3" s="38">
        <f>'DC-he-ipb1-29b'!G8</f>
        <v>0.48660436294609138</v>
      </c>
      <c r="C3" s="29">
        <f>'10072016'!J30</f>
        <v>-0.52041222184212477</v>
      </c>
      <c r="D3" s="29">
        <f>'10072016'!K30</f>
        <v>9.2227398371411429</v>
      </c>
      <c r="E3" s="29">
        <f>'10152016'!J18</f>
        <v>-0.50539753894171213</v>
      </c>
      <c r="F3" s="29">
        <f>'10152016'!K18</f>
        <v>9.4518705746175833</v>
      </c>
      <c r="G3" s="29">
        <f>'10212016'!J18</f>
        <v>-0.52045106363081151</v>
      </c>
      <c r="H3" s="29">
        <f>'10212016'!K18</f>
        <v>9.5476828084167114</v>
      </c>
      <c r="I3" s="40">
        <f>'DC-h2-sri-ipb2-27b'!G8</f>
        <v>0.41520500315806569</v>
      </c>
      <c r="J3" s="29">
        <f>'sri-ipb2-0930-10062016'!B17</f>
        <v>0.59</v>
      </c>
      <c r="K3" s="29">
        <f>'sri-ipb2-0930-10062016'!C17</f>
        <v>-0.04</v>
      </c>
    </row>
    <row r="4" spans="1:11" x14ac:dyDescent="0.25">
      <c r="A4" s="28">
        <v>250</v>
      </c>
      <c r="B4" s="38">
        <f>'DC-he-ipb1-29b'!G18</f>
        <v>0.53818525369693659</v>
      </c>
      <c r="C4" s="29">
        <f>'10072016'!J51</f>
        <v>-0.68544389600625211</v>
      </c>
      <c r="D4" s="29">
        <f>'10072016'!K51</f>
        <v>19.164333866901085</v>
      </c>
      <c r="E4" s="29">
        <f>'10152016'!J48</f>
        <v>-0.63864886399952703</v>
      </c>
      <c r="F4" s="29">
        <f>'10152016'!K48</f>
        <v>19.189872403466268</v>
      </c>
      <c r="G4" s="29">
        <f>'10212016'!J48</f>
        <v>-0.6341911397719675</v>
      </c>
      <c r="H4" s="29">
        <f>'10212016'!K48</f>
        <v>19.223363145603251</v>
      </c>
      <c r="I4" s="40">
        <f>'DC-h2-sri-ipb2-27b'!G18</f>
        <v>0.48864913446070429</v>
      </c>
      <c r="J4" s="29">
        <f>'sri-ipb2-0930-10062016'!B18</f>
        <v>0.82</v>
      </c>
      <c r="K4" s="29">
        <f>'sri-ipb2-0930-10062016'!C18</f>
        <v>-0.04</v>
      </c>
    </row>
    <row r="5" spans="1:11" x14ac:dyDescent="0.25">
      <c r="A5" s="28">
        <v>300</v>
      </c>
      <c r="B5" s="38">
        <f>'DC-he-ipb1-29b'!G23</f>
        <v>0.583194161415861</v>
      </c>
      <c r="C5" s="29">
        <f>'10072016'!J77</f>
        <v>-0.76364584272518621</v>
      </c>
      <c r="D5" s="29">
        <f>'10072016'!K77</f>
        <v>24.874999745762747</v>
      </c>
      <c r="E5" s="29">
        <f>'10152016'!J77</f>
        <v>-0.70776828268529157</v>
      </c>
      <c r="F5" s="29">
        <f>'10152016'!K77</f>
        <v>24.854459130625415</v>
      </c>
      <c r="G5" s="29">
        <f>'10212016'!J76</f>
        <v>-0.69036298771047067</v>
      </c>
      <c r="H5" s="29">
        <f>'10212016'!K76</f>
        <v>24.823346696990804</v>
      </c>
      <c r="I5" s="40">
        <f>'DC-h2-sri-ipb2-27b'!G23</f>
        <v>0.52635156716782905</v>
      </c>
      <c r="J5" s="29">
        <f>'sri-ipb2-0930-10062016'!B19</f>
        <v>0.92</v>
      </c>
      <c r="K5" s="29">
        <f>'sri-ipb2-0930-10062016'!C19</f>
        <v>-0.11</v>
      </c>
    </row>
    <row r="6" spans="1:11" x14ac:dyDescent="0.25">
      <c r="A6" s="28">
        <v>400</v>
      </c>
      <c r="B6" s="38">
        <f>'DC-he-ipb1-29b'!G33</f>
        <v>0.61582243738813769</v>
      </c>
      <c r="C6" s="29">
        <f>'10072016'!J110</f>
        <v>-0.72938109259750084</v>
      </c>
      <c r="D6" s="29">
        <f>'10072016'!K110</f>
        <v>37.835319716997404</v>
      </c>
      <c r="E6" s="29">
        <f>'10152016'!J107</f>
        <v>-0.6927043037838071</v>
      </c>
      <c r="F6" s="29">
        <f>'10152016'!K107</f>
        <v>38.341396197443586</v>
      </c>
      <c r="G6" s="29">
        <f>'10212016'!J105</f>
        <v>-0.67572915462412131</v>
      </c>
      <c r="H6" s="29">
        <f>'10212016'!K105</f>
        <v>38.240278572310572</v>
      </c>
      <c r="I6" s="40">
        <f>'DC-h2-sri-ipb2-27b'!G33</f>
        <v>0.57960811939076196</v>
      </c>
      <c r="J6" s="29">
        <f>'sri-ipb2-0930-10062016'!B20</f>
        <v>0.72</v>
      </c>
      <c r="K6" s="29">
        <f>'sri-ipb2-0930-10062016'!C20</f>
        <v>0.08</v>
      </c>
    </row>
  </sheetData>
  <mergeCells count="4">
    <mergeCell ref="G1:H1"/>
    <mergeCell ref="C1:D1"/>
    <mergeCell ref="E1:F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tabSelected="1" topLeftCell="A13" workbookViewId="0">
      <selection activeCell="J18" sqref="J18"/>
    </sheetView>
  </sheetViews>
  <sheetFormatPr defaultRowHeight="15" x14ac:dyDescent="0.25"/>
  <cols>
    <col min="1" max="1" width="5.140625" bestFit="1" customWidth="1"/>
    <col min="2" max="2" width="4.42578125" bestFit="1" customWidth="1"/>
    <col min="3" max="3" width="5" bestFit="1" customWidth="1"/>
    <col min="4" max="4" width="6" style="14" bestFit="1" customWidth="1"/>
    <col min="5" max="5" width="4" bestFit="1" customWidth="1"/>
    <col min="6" max="29" width="9.140625" style="3"/>
  </cols>
  <sheetData>
    <row r="1" spans="1:32" x14ac:dyDescent="0.25">
      <c r="A1" s="26" t="s">
        <v>0</v>
      </c>
      <c r="B1" s="26" t="s">
        <v>32</v>
      </c>
      <c r="C1" s="26" t="s">
        <v>33</v>
      </c>
      <c r="D1" s="14" t="s">
        <v>0</v>
      </c>
      <c r="E1" t="s">
        <v>1</v>
      </c>
      <c r="F1" s="3" t="s">
        <v>2</v>
      </c>
      <c r="G1" s="3" t="s">
        <v>3</v>
      </c>
      <c r="H1" s="3" t="s">
        <v>4</v>
      </c>
      <c r="I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t="s">
        <v>24</v>
      </c>
      <c r="AE1" t="s">
        <v>25</v>
      </c>
      <c r="AF1" t="s">
        <v>26</v>
      </c>
    </row>
    <row r="2" spans="1:32" x14ac:dyDescent="0.25">
      <c r="A2" s="26">
        <f>'DC-he-ipb1-29b'!M4*100</f>
        <v>150</v>
      </c>
      <c r="B2" s="27">
        <f>'DC-he-ipb1-29b'!O4</f>
        <v>0.49163676459044392</v>
      </c>
      <c r="C2" s="27">
        <f>'DC-he-ipb1-29b'!P4</f>
        <v>-1.3749534725519208E-2</v>
      </c>
      <c r="D2" s="14">
        <v>149.998821413793</v>
      </c>
      <c r="E2">
        <v>100</v>
      </c>
      <c r="F2" s="3">
        <v>10</v>
      </c>
      <c r="G2" s="3">
        <v>9.3768553793103493</v>
      </c>
      <c r="H2" s="3">
        <v>0</v>
      </c>
      <c r="I2" s="3">
        <v>0.361844103448276</v>
      </c>
      <c r="L2" s="3">
        <v>1.23423882758621</v>
      </c>
      <c r="M2" s="3">
        <v>-0.50321713793103395</v>
      </c>
      <c r="N2" s="3">
        <v>1.7266889655172399</v>
      </c>
      <c r="O2" s="3">
        <v>25.559703413793098</v>
      </c>
      <c r="P2" s="3">
        <v>4.7163907586206903</v>
      </c>
      <c r="Q2" s="3">
        <v>25.103358862069001</v>
      </c>
      <c r="R2" s="3">
        <v>25.042335999999999</v>
      </c>
      <c r="S2" s="3">
        <v>0.39535693103448299</v>
      </c>
      <c r="T2" s="3">
        <v>25.0888069655172</v>
      </c>
      <c r="U2" s="3">
        <v>25.020481482758601</v>
      </c>
      <c r="V2" s="3">
        <v>0.45710241379310301</v>
      </c>
      <c r="W2" s="3">
        <v>25.053941482758599</v>
      </c>
      <c r="X2" s="3">
        <v>25.074683862069001</v>
      </c>
      <c r="Y2" s="3">
        <v>0</v>
      </c>
      <c r="Z2" s="3">
        <v>4.4378931631895199E-2</v>
      </c>
      <c r="AA2" s="3">
        <v>0.32838104392358802</v>
      </c>
      <c r="AB2" s="3">
        <v>0.60663801952037899</v>
      </c>
      <c r="AC2" s="3">
        <v>1.76997380707742</v>
      </c>
      <c r="AD2">
        <v>2</v>
      </c>
      <c r="AE2">
        <v>367</v>
      </c>
      <c r="AF2" s="1">
        <v>42649.730439814812</v>
      </c>
    </row>
    <row r="3" spans="1:32" x14ac:dyDescent="0.25">
      <c r="A3" s="26">
        <f>'DC-he-ipb1-29b'!M5*100</f>
        <v>200</v>
      </c>
      <c r="B3" s="27">
        <f>'DC-he-ipb1-29b'!O5</f>
        <v>0.51685078285366837</v>
      </c>
      <c r="C3" s="27">
        <f>'DC-he-ipb1-29b'!P5</f>
        <v>3.9619084191122145E-2</v>
      </c>
      <c r="D3" s="14">
        <v>149.999695275862</v>
      </c>
      <c r="E3">
        <v>100</v>
      </c>
      <c r="F3" s="3">
        <v>10</v>
      </c>
      <c r="G3" s="3">
        <v>9.4080467241379306</v>
      </c>
      <c r="H3" s="3">
        <v>0</v>
      </c>
      <c r="I3" s="3">
        <v>0.34731241379310301</v>
      </c>
      <c r="L3" s="3">
        <v>0.99582313793103405</v>
      </c>
      <c r="M3" s="3">
        <v>-0.47811096551724103</v>
      </c>
      <c r="N3" s="3">
        <v>3.2819089310344798</v>
      </c>
      <c r="O3" s="3">
        <v>25.065073793103402</v>
      </c>
      <c r="P3" s="3">
        <v>4.7276333448275896</v>
      </c>
      <c r="Q3" s="3">
        <v>25.0893387241379</v>
      </c>
      <c r="R3" s="3">
        <v>25.0331612413793</v>
      </c>
      <c r="S3" s="3">
        <v>0.39786996551724102</v>
      </c>
      <c r="T3" s="3">
        <v>25.077640965517201</v>
      </c>
      <c r="U3" s="3">
        <v>25.0001953103448</v>
      </c>
      <c r="V3" s="3">
        <v>0.45801537931034503</v>
      </c>
      <c r="W3" s="3">
        <v>25.034137758620702</v>
      </c>
      <c r="X3" s="3">
        <v>25.0558567241379</v>
      </c>
      <c r="Y3" s="3">
        <v>0</v>
      </c>
      <c r="Z3" s="3">
        <v>3.76349128350804E-2</v>
      </c>
      <c r="AA3" s="3">
        <v>0.41679733797540303</v>
      </c>
      <c r="AB3" s="3">
        <v>0.54911898333883102</v>
      </c>
      <c r="AC3" s="3">
        <v>1.90692551151796</v>
      </c>
      <c r="AD3">
        <v>3</v>
      </c>
      <c r="AE3">
        <v>359</v>
      </c>
      <c r="AF3" s="1">
        <v>42649.772118055553</v>
      </c>
    </row>
    <row r="4" spans="1:32" x14ac:dyDescent="0.25">
      <c r="A4" s="26">
        <f>'DC-he-ipb1-29b'!M6*100</f>
        <v>250</v>
      </c>
      <c r="B4" s="27">
        <f>'DC-he-ipb1-29b'!O6</f>
        <v>0.54381480016859618</v>
      </c>
      <c r="C4" s="27">
        <f>'DC-he-ipb1-29b'!P6</f>
        <v>-2.0752079767311304E-2</v>
      </c>
      <c r="D4" s="14">
        <v>150.00269658620701</v>
      </c>
      <c r="E4">
        <v>100</v>
      </c>
      <c r="F4" s="3">
        <v>21.364179758620701</v>
      </c>
      <c r="G4" s="43">
        <v>8.6106736896551705</v>
      </c>
      <c r="H4" s="43">
        <v>1.5030299310344799</v>
      </c>
      <c r="I4" s="3">
        <v>14.9390157586207</v>
      </c>
      <c r="L4" s="3">
        <v>2.0977740689655202</v>
      </c>
      <c r="M4" s="3">
        <v>8.4120329999999992</v>
      </c>
      <c r="N4" s="3">
        <v>2.12913875862069</v>
      </c>
      <c r="O4" s="3">
        <v>24.632588931034501</v>
      </c>
      <c r="P4" s="3">
        <v>4.7214579655172404</v>
      </c>
      <c r="Q4" s="3">
        <v>25.089094517241399</v>
      </c>
      <c r="R4" s="3">
        <v>25.028712275862102</v>
      </c>
      <c r="S4" s="3">
        <v>0.39682793103448299</v>
      </c>
      <c r="T4" s="3">
        <v>25.068954344827599</v>
      </c>
      <c r="U4" s="3">
        <v>25.0307196896552</v>
      </c>
      <c r="V4" s="3">
        <v>0.458873379310345</v>
      </c>
      <c r="W4" s="3">
        <v>25.0239703448276</v>
      </c>
      <c r="X4" s="3">
        <v>25.324313241379301</v>
      </c>
      <c r="Y4" s="3">
        <v>7.6972591043945104E-2</v>
      </c>
      <c r="Z4" s="3">
        <v>9.4270010319345607E-2</v>
      </c>
      <c r="AA4" s="3">
        <v>0.21617677100661301</v>
      </c>
      <c r="AB4" s="3">
        <v>0.12715134700692499</v>
      </c>
      <c r="AC4" s="3">
        <v>1.5596797476178399</v>
      </c>
      <c r="AD4">
        <v>5</v>
      </c>
      <c r="AE4">
        <v>269</v>
      </c>
      <c r="AF4" s="1">
        <v>42649.803368055553</v>
      </c>
    </row>
    <row r="5" spans="1:32" x14ac:dyDescent="0.25">
      <c r="A5" s="26">
        <f>'DC-he-ipb1-29b'!M7*100</f>
        <v>275</v>
      </c>
      <c r="B5" s="27">
        <f>'DC-he-ipb1-29b'!O7</f>
        <v>0.55066944396118356</v>
      </c>
      <c r="C5" s="27">
        <f>'DC-he-ipb1-29b'!P7</f>
        <v>-2.0752079767311304E-2</v>
      </c>
      <c r="D5" s="14">
        <v>150.00205410344799</v>
      </c>
      <c r="E5">
        <v>150</v>
      </c>
      <c r="F5" s="3">
        <v>12.027355931034499</v>
      </c>
      <c r="G5" s="43">
        <v>8.6396963448275805</v>
      </c>
      <c r="H5" s="43">
        <v>1.5005685172413801</v>
      </c>
      <c r="I5" s="3">
        <v>14.9546249310345</v>
      </c>
      <c r="L5" s="3">
        <v>1.6253351034482799</v>
      </c>
      <c r="M5" s="3">
        <v>8.7834193793103399</v>
      </c>
      <c r="N5" s="3">
        <v>0.86108679310344804</v>
      </c>
      <c r="O5" s="3">
        <v>24.304581103448299</v>
      </c>
      <c r="P5" s="3">
        <v>4.7003912758620698</v>
      </c>
      <c r="Q5" s="3">
        <v>25.083506206896502</v>
      </c>
      <c r="R5" s="3">
        <v>25.019743758620699</v>
      </c>
      <c r="S5" s="3">
        <v>0.39409841379310401</v>
      </c>
      <c r="T5" s="3">
        <v>25.068802379310299</v>
      </c>
      <c r="U5" s="3">
        <v>25.014312689655199</v>
      </c>
      <c r="V5" s="3">
        <v>0.46065234482758599</v>
      </c>
      <c r="W5" s="3">
        <v>25.018224551724099</v>
      </c>
      <c r="X5" s="3">
        <v>25.3292293103448</v>
      </c>
      <c r="Y5" s="3">
        <v>3.5740908253318902E-2</v>
      </c>
      <c r="Z5" s="3">
        <v>2.10182226861815E-2</v>
      </c>
      <c r="AA5" s="3">
        <v>0.26996836064545499</v>
      </c>
      <c r="AB5" s="3">
        <v>7.0239080960462205E-2</v>
      </c>
      <c r="AC5" s="3">
        <v>2.1211402122287901</v>
      </c>
      <c r="AD5">
        <v>7</v>
      </c>
      <c r="AE5">
        <v>196</v>
      </c>
      <c r="AF5" s="1">
        <v>42649.826296296298</v>
      </c>
    </row>
    <row r="6" spans="1:32" x14ac:dyDescent="0.25">
      <c r="A6" s="26">
        <f>'DC-he-ipb1-29b'!M8*100</f>
        <v>300</v>
      </c>
      <c r="B6" s="27">
        <f>'DC-he-ipb1-29b'!O8</f>
        <v>0.55575524747672289</v>
      </c>
      <c r="C6" s="27">
        <f>'DC-he-ipb1-29b'!P8</f>
        <v>9.8122734486107532E-2</v>
      </c>
      <c r="D6" s="14">
        <v>150.00121655172401</v>
      </c>
      <c r="E6">
        <v>100</v>
      </c>
      <c r="F6" s="3">
        <v>28.483571793103501</v>
      </c>
      <c r="G6" s="43">
        <v>8.3171289655172398</v>
      </c>
      <c r="H6" s="43">
        <v>9.7904760000000106</v>
      </c>
      <c r="I6" s="3">
        <v>19.945327965517201</v>
      </c>
      <c r="L6" s="3">
        <v>2.3365626206896599</v>
      </c>
      <c r="M6" s="3">
        <v>11.2233962758621</v>
      </c>
      <c r="N6" s="3">
        <v>0.84375662068965496</v>
      </c>
      <c r="O6" s="3">
        <v>24.2781215862069</v>
      </c>
      <c r="P6" s="3">
        <v>4.71521831034483</v>
      </c>
      <c r="Q6" s="3">
        <v>25.093934379310301</v>
      </c>
      <c r="R6" s="3">
        <v>25.029938379310298</v>
      </c>
      <c r="S6" s="3">
        <v>0.394827275862069</v>
      </c>
      <c r="T6" s="3">
        <v>25.074944275862102</v>
      </c>
      <c r="U6" s="3">
        <v>25.046090551724099</v>
      </c>
      <c r="V6" s="3">
        <v>0.46255224137931</v>
      </c>
      <c r="W6" s="3">
        <v>25.0372847586207</v>
      </c>
      <c r="X6" s="3">
        <v>25.4238945517241</v>
      </c>
      <c r="Y6" s="3">
        <v>0.60453022938259304</v>
      </c>
      <c r="Z6" s="3">
        <v>3.5765879054046899E-2</v>
      </c>
      <c r="AA6" s="3">
        <v>0.202261316649371</v>
      </c>
      <c r="AB6" s="3">
        <v>6.1323702805919901E-2</v>
      </c>
      <c r="AC6" s="3">
        <v>2.1119837088096101</v>
      </c>
      <c r="AD6">
        <v>9</v>
      </c>
      <c r="AE6">
        <v>269</v>
      </c>
      <c r="AF6" s="1">
        <v>42649.857546296298</v>
      </c>
    </row>
    <row r="7" spans="1:32" x14ac:dyDescent="0.25">
      <c r="A7" s="26">
        <f>'DC-he-ipb1-29b'!M9*100</f>
        <v>325</v>
      </c>
      <c r="B7" s="27">
        <f>'DC-he-ipb1-29b'!O9</f>
        <v>0.56703828665435096</v>
      </c>
      <c r="C7" s="27">
        <f>'DC-he-ipb1-29b'!P9</f>
        <v>9.8122734486107532E-2</v>
      </c>
      <c r="D7" s="14">
        <v>150.00034986206899</v>
      </c>
      <c r="E7">
        <v>150</v>
      </c>
      <c r="F7" s="3">
        <v>16.051110103448298</v>
      </c>
      <c r="G7" s="43">
        <v>8.3637167931034497</v>
      </c>
      <c r="H7" s="43">
        <v>1.80473968965517</v>
      </c>
      <c r="I7" s="3">
        <v>19.957868862068999</v>
      </c>
      <c r="L7" s="3">
        <v>1.8287566896551699</v>
      </c>
      <c r="M7" s="3">
        <v>11.9257935862069</v>
      </c>
      <c r="N7" s="3">
        <v>2.8643482758620702</v>
      </c>
      <c r="O7" s="3">
        <v>24.187733931034501</v>
      </c>
      <c r="P7" s="3">
        <v>4.7485225172413799</v>
      </c>
      <c r="Q7" s="3">
        <v>25.090326137931001</v>
      </c>
      <c r="R7" s="3">
        <v>25.0325047586207</v>
      </c>
      <c r="S7" s="3">
        <v>0.39508331034482802</v>
      </c>
      <c r="T7" s="3">
        <v>25.0768812758621</v>
      </c>
      <c r="U7" s="3">
        <v>25.029102896551699</v>
      </c>
      <c r="V7" s="3">
        <v>0.46315782758620699</v>
      </c>
      <c r="W7" s="3">
        <v>25.0237585517241</v>
      </c>
      <c r="X7" s="3">
        <v>25.430932413793101</v>
      </c>
      <c r="Y7" s="3">
        <v>0.45861034960355401</v>
      </c>
      <c r="Z7" s="3">
        <v>2.1237299249098601E-2</v>
      </c>
      <c r="AA7" s="3">
        <v>0.23613365623841501</v>
      </c>
      <c r="AB7" s="3">
        <v>5.3540184254526002E-2</v>
      </c>
      <c r="AC7" s="3">
        <v>1.8337072259095399</v>
      </c>
      <c r="AD7">
        <v>11</v>
      </c>
      <c r="AE7">
        <v>197</v>
      </c>
      <c r="AF7" s="1">
        <v>42649.880474537036</v>
      </c>
    </row>
    <row r="8" spans="1:32" x14ac:dyDescent="0.25">
      <c r="A8" s="26">
        <f>'DC-he-ipb1-29b'!M10*100</f>
        <v>350</v>
      </c>
      <c r="B8" s="27">
        <f>'DC-he-ipb1-29b'!O10</f>
        <v>0.57418539473575259</v>
      </c>
      <c r="C8" s="27">
        <f>'DC-he-ipb1-29b'!P10</f>
        <v>0</v>
      </c>
      <c r="D8" s="14">
        <v>149.999709517241</v>
      </c>
      <c r="E8">
        <v>100</v>
      </c>
      <c r="F8" s="3">
        <v>35.637239206896503</v>
      </c>
      <c r="G8" s="43">
        <v>8.0784440344827608</v>
      </c>
      <c r="H8" s="43">
        <v>2.42468796551724</v>
      </c>
      <c r="I8" s="3">
        <v>24.972687068965499</v>
      </c>
      <c r="L8" s="3">
        <v>2.59671444827586</v>
      </c>
      <c r="M8" s="3">
        <v>14.293229931034499</v>
      </c>
      <c r="N8" s="3">
        <v>3.1333338965517199</v>
      </c>
      <c r="O8" s="3">
        <v>24.067467586206899</v>
      </c>
      <c r="P8" s="3">
        <v>4.7585119999999996</v>
      </c>
      <c r="Q8" s="3">
        <v>25.076159586206899</v>
      </c>
      <c r="R8" s="3">
        <v>25.018522965517199</v>
      </c>
      <c r="S8" s="3">
        <v>0.39089113793103403</v>
      </c>
      <c r="T8" s="3">
        <v>25.058059620689701</v>
      </c>
      <c r="U8" s="3">
        <v>25.039389931034499</v>
      </c>
      <c r="V8" s="3">
        <v>0.46024875862068998</v>
      </c>
      <c r="W8" s="3">
        <v>25.0124951724138</v>
      </c>
      <c r="X8" s="3">
        <v>25.495782517241398</v>
      </c>
      <c r="Y8" s="3">
        <v>3.2865971753535797E-2</v>
      </c>
      <c r="Z8" s="3">
        <v>3.1617974617204399E-2</v>
      </c>
      <c r="AA8" s="3">
        <v>0.185337606687065</v>
      </c>
      <c r="AB8" s="3">
        <v>5.0888499621527798E-2</v>
      </c>
      <c r="AC8" s="3">
        <v>1.9725200544372901</v>
      </c>
      <c r="AD8">
        <v>13</v>
      </c>
      <c r="AE8">
        <v>269</v>
      </c>
      <c r="AF8" s="1">
        <v>42649.911736111113</v>
      </c>
    </row>
    <row r="9" spans="1:32" x14ac:dyDescent="0.25">
      <c r="A9" s="26">
        <f>'DC-he-ipb1-29b'!M11*100</f>
        <v>375</v>
      </c>
      <c r="B9" s="27">
        <f>'DC-he-ipb1-29b'!O11</f>
        <v>0.5792096730333085</v>
      </c>
      <c r="C9" s="27">
        <f>'DC-he-ipb1-29b'!P11</f>
        <v>0</v>
      </c>
      <c r="D9" s="14">
        <v>150.001104413793</v>
      </c>
      <c r="E9">
        <v>150</v>
      </c>
      <c r="F9" s="3">
        <v>20.046609241379301</v>
      </c>
      <c r="G9" s="43">
        <v>8.0968271034482804</v>
      </c>
      <c r="H9" s="43">
        <v>2.4318938965517201</v>
      </c>
      <c r="I9" s="3">
        <v>24.9946703448276</v>
      </c>
      <c r="L9" s="3">
        <v>2.3165667931034499</v>
      </c>
      <c r="M9" s="3">
        <v>14.9743580689655</v>
      </c>
      <c r="N9" s="3">
        <v>5.0873081724137901</v>
      </c>
      <c r="O9" s="3">
        <v>24.055433000000001</v>
      </c>
      <c r="P9" s="3">
        <v>4.7506342413793101</v>
      </c>
      <c r="Q9" s="3">
        <v>25.0689543103448</v>
      </c>
      <c r="R9" s="3">
        <v>25.0182081724138</v>
      </c>
      <c r="S9" s="3">
        <v>0.38980751724137902</v>
      </c>
      <c r="T9" s="3">
        <v>25.055542034482801</v>
      </c>
      <c r="U9" s="3">
        <v>25.0268783793103</v>
      </c>
      <c r="V9" s="3">
        <v>0.45827227586206898</v>
      </c>
      <c r="W9" s="3">
        <v>25.0018012758621</v>
      </c>
      <c r="X9" s="3">
        <v>25.5090499655172</v>
      </c>
      <c r="Y9" s="3">
        <v>3.8396844266892903E-2</v>
      </c>
      <c r="Z9" s="3">
        <v>2.0607102665080399E-2</v>
      </c>
      <c r="AA9" s="3">
        <v>0.187054298029804</v>
      </c>
      <c r="AB9" s="3">
        <v>4.2959190473488403E-2</v>
      </c>
      <c r="AC9" s="3">
        <v>1.7874711548604201</v>
      </c>
      <c r="AD9">
        <v>15</v>
      </c>
      <c r="AE9">
        <v>197</v>
      </c>
      <c r="AF9" s="1">
        <v>42649.934652777774</v>
      </c>
    </row>
    <row r="10" spans="1:32" x14ac:dyDescent="0.25">
      <c r="A10" s="26">
        <f>'DC-he-ipb1-29b'!M12*100</f>
        <v>400</v>
      </c>
      <c r="B10" s="27">
        <f>'DC-he-ipb1-29b'!O12</f>
        <v>0.59043911356022083</v>
      </c>
      <c r="C10" s="27">
        <f>'DC-he-ipb1-29b'!P12</f>
        <v>0.15376608084083587</v>
      </c>
      <c r="D10" s="14">
        <v>149.99843989655199</v>
      </c>
      <c r="E10">
        <v>100</v>
      </c>
      <c r="F10" s="3">
        <v>42.975341103448301</v>
      </c>
      <c r="G10" s="43">
        <v>7.8474350344827597</v>
      </c>
      <c r="H10" s="43">
        <v>3.02306565517241</v>
      </c>
      <c r="I10" s="3">
        <v>30.015479275862099</v>
      </c>
      <c r="L10" s="3">
        <v>3.0860304137930998</v>
      </c>
      <c r="M10" s="3">
        <v>17.165278068965499</v>
      </c>
      <c r="N10" s="3">
        <v>1.82337206896552</v>
      </c>
      <c r="O10" s="3">
        <v>23.900929482758599</v>
      </c>
      <c r="P10" s="3">
        <v>4.7333655172413804</v>
      </c>
      <c r="Q10" s="3">
        <v>25.075790724137899</v>
      </c>
      <c r="R10" s="3">
        <v>25.0151697931035</v>
      </c>
      <c r="S10" s="3">
        <v>0.39655644827586201</v>
      </c>
      <c r="T10" s="3">
        <v>25.055145931034499</v>
      </c>
      <c r="U10" s="3">
        <v>25.0529921034483</v>
      </c>
      <c r="V10" s="3">
        <v>0.45689662068965498</v>
      </c>
      <c r="W10" s="3">
        <v>25.011800620689701</v>
      </c>
      <c r="X10" s="3">
        <v>25.589144655172401</v>
      </c>
      <c r="Y10" s="3">
        <v>3.5609987468639699E-2</v>
      </c>
      <c r="Z10" s="3">
        <v>2.9519379533420001E-2</v>
      </c>
      <c r="AA10" s="3">
        <v>0.150239276971148</v>
      </c>
      <c r="AB10" s="3">
        <v>4.68401641780265E-2</v>
      </c>
      <c r="AC10" s="3">
        <v>1.8432939101757899</v>
      </c>
      <c r="AD10">
        <v>17</v>
      </c>
      <c r="AE10">
        <v>269</v>
      </c>
      <c r="AF10" s="1">
        <v>42649.965914351851</v>
      </c>
    </row>
    <row r="11" spans="1:32" x14ac:dyDescent="0.25">
      <c r="A11" s="26">
        <f>'DC-he-ipb1-29b'!M13*100</f>
        <v>450</v>
      </c>
      <c r="B11" s="27">
        <f>'DC-he-ipb1-29b'!O13</f>
        <v>0.58536410306123443</v>
      </c>
      <c r="C11" s="27">
        <f>'DC-he-ipb1-29b'!P13</f>
        <v>0</v>
      </c>
      <c r="D11" s="14">
        <v>150.000203689655</v>
      </c>
      <c r="E11">
        <v>150</v>
      </c>
      <c r="F11" s="3">
        <v>24.267735379310299</v>
      </c>
      <c r="G11" s="43">
        <v>7.8357156896551698</v>
      </c>
      <c r="H11" s="43">
        <v>2.9614727586206899</v>
      </c>
      <c r="I11" s="3">
        <v>30.026211862069001</v>
      </c>
      <c r="L11" s="3">
        <v>2.6035128275862101</v>
      </c>
      <c r="M11" s="3">
        <v>17.961252172413801</v>
      </c>
      <c r="N11" s="3">
        <v>1.63997993103448</v>
      </c>
      <c r="O11" s="3">
        <v>23.8393558275862</v>
      </c>
      <c r="P11" s="3">
        <v>4.7408295172413801</v>
      </c>
      <c r="Q11" s="3">
        <v>25.081249</v>
      </c>
      <c r="R11" s="3">
        <v>25.0197437241379</v>
      </c>
      <c r="S11" s="3">
        <v>0.39327903448275903</v>
      </c>
      <c r="T11" s="3">
        <v>25.059529931034501</v>
      </c>
      <c r="U11" s="3">
        <v>25.040567206896601</v>
      </c>
      <c r="V11" s="3">
        <v>0.45763834482758597</v>
      </c>
      <c r="W11" s="3">
        <v>25.012120793103399</v>
      </c>
      <c r="X11" s="3">
        <v>25.613943931034498</v>
      </c>
      <c r="Y11" s="3">
        <v>3.7055989112675297E-2</v>
      </c>
      <c r="Z11" s="3">
        <v>2.0327778621975299E-2</v>
      </c>
      <c r="AA11" s="3">
        <v>0.18443075501197001</v>
      </c>
      <c r="AB11" s="3">
        <v>3.63234122428834E-2</v>
      </c>
      <c r="AC11" s="3">
        <v>1.7708116219449801</v>
      </c>
      <c r="AD11">
        <v>19</v>
      </c>
      <c r="AE11">
        <v>197</v>
      </c>
      <c r="AF11" s="1">
        <v>42649.98883101852</v>
      </c>
    </row>
    <row r="12" spans="1:32" x14ac:dyDescent="0.25">
      <c r="A12" s="26">
        <f>'DC-he-ipb1-29b'!M14*100</f>
        <v>500</v>
      </c>
      <c r="B12" s="27">
        <f>'DC-he-ipb1-29b'!O14</f>
        <v>0.59434790825157446</v>
      </c>
      <c r="C12" s="27">
        <f>'DC-he-ipb1-29b'!P14</f>
        <v>0</v>
      </c>
      <c r="D12" s="14">
        <v>150.00127596551701</v>
      </c>
      <c r="E12">
        <v>100</v>
      </c>
      <c r="F12" s="3">
        <v>50.596278931034497</v>
      </c>
      <c r="G12" s="43">
        <v>7.52760855172414</v>
      </c>
      <c r="H12" s="43">
        <v>3.5577215517241401</v>
      </c>
      <c r="I12" s="3">
        <v>35.0578027241379</v>
      </c>
      <c r="L12" s="3">
        <v>3.2729597931034502</v>
      </c>
      <c r="M12" s="3">
        <v>20.2867525172414</v>
      </c>
      <c r="N12" s="3">
        <v>3.2568253793103499</v>
      </c>
      <c r="O12" s="3">
        <v>23.7224987241379</v>
      </c>
      <c r="P12" s="3">
        <v>4.7157897931034496</v>
      </c>
      <c r="Q12" s="3">
        <v>25.0711083448276</v>
      </c>
      <c r="R12" s="3">
        <v>25.0149474827586</v>
      </c>
      <c r="S12" s="3">
        <v>0.39542482758620701</v>
      </c>
      <c r="T12" s="3">
        <v>25.058260206896598</v>
      </c>
      <c r="U12" s="3">
        <v>25.063441862068998</v>
      </c>
      <c r="V12" s="3">
        <v>0.45756737931034502</v>
      </c>
      <c r="W12" s="3">
        <v>25.005696758620701</v>
      </c>
      <c r="X12" s="3">
        <v>25.680566655172399</v>
      </c>
      <c r="Y12" s="3">
        <v>3.43176184560103E-2</v>
      </c>
      <c r="Z12" s="3">
        <v>2.7543276521853399E-2</v>
      </c>
      <c r="AA12" s="3">
        <v>0.140487290195207</v>
      </c>
      <c r="AB12" s="3">
        <v>4.1253013988243499E-2</v>
      </c>
      <c r="AC12" s="3">
        <v>2.2180927436887798</v>
      </c>
      <c r="AD12">
        <v>21</v>
      </c>
      <c r="AE12">
        <v>269</v>
      </c>
      <c r="AF12" s="1">
        <v>42650.020092592589</v>
      </c>
    </row>
    <row r="13" spans="1:32" x14ac:dyDescent="0.25">
      <c r="A13" s="26">
        <f>'DC-he-ipb1-29b'!M15*100</f>
        <v>550</v>
      </c>
      <c r="B13" s="27">
        <f>'DC-he-ipb1-29b'!O15</f>
        <v>0.58875455688525746</v>
      </c>
      <c r="C13" s="27">
        <f>'DC-he-ipb1-29b'!P15</f>
        <v>0</v>
      </c>
      <c r="D13" s="14">
        <v>150.00086027586201</v>
      </c>
      <c r="E13">
        <v>150</v>
      </c>
      <c r="F13" s="3">
        <v>28.486841517241398</v>
      </c>
      <c r="G13" s="43">
        <v>7.5194660344827602</v>
      </c>
      <c r="H13" s="43">
        <v>3.3155458965517299</v>
      </c>
      <c r="I13" s="3">
        <v>35.071445620689701</v>
      </c>
      <c r="L13" s="3">
        <v>2.7521176551724098</v>
      </c>
      <c r="M13" s="3">
        <v>21.472723965517201</v>
      </c>
      <c r="N13" s="3">
        <v>3.6768467586206901</v>
      </c>
      <c r="O13" s="3">
        <v>23.624013413793101</v>
      </c>
      <c r="P13" s="3">
        <v>4.6997289655172398</v>
      </c>
      <c r="Q13" s="3">
        <v>25.075834034482799</v>
      </c>
      <c r="R13" s="3">
        <v>25.020986137931001</v>
      </c>
      <c r="S13" s="3">
        <v>0.390796586206897</v>
      </c>
      <c r="T13" s="3">
        <v>25.057338000000001</v>
      </c>
      <c r="U13" s="3">
        <v>25.044972793103501</v>
      </c>
      <c r="V13" s="3">
        <v>0.46053334482758601</v>
      </c>
      <c r="W13" s="3">
        <v>25.006781862069001</v>
      </c>
      <c r="X13" s="3">
        <v>25.714830931034498</v>
      </c>
      <c r="Y13" s="3">
        <v>5.4413848113205002E-2</v>
      </c>
      <c r="Z13" s="3">
        <v>2.4222870310046499E-2</v>
      </c>
      <c r="AA13" s="3">
        <v>0.15918805010102</v>
      </c>
      <c r="AB13" s="3">
        <v>4.0187011517612697E-2</v>
      </c>
      <c r="AC13" s="3">
        <v>2.0307930401541801</v>
      </c>
      <c r="AD13">
        <v>23</v>
      </c>
      <c r="AE13">
        <v>197</v>
      </c>
      <c r="AF13" s="1">
        <v>42650.043009259258</v>
      </c>
    </row>
    <row r="14" spans="1:32" x14ac:dyDescent="0.25">
      <c r="A14" s="26">
        <f>'DC-he-ipb1-29b'!M16*100</f>
        <v>600</v>
      </c>
      <c r="B14" s="27">
        <f>'DC-he-ipb1-29b'!O16</f>
        <v>0.58203738985027065</v>
      </c>
      <c r="C14" s="27">
        <f>'DC-he-ipb1-29b'!P16</f>
        <v>0</v>
      </c>
      <c r="D14" s="14">
        <v>149.99920972413801</v>
      </c>
      <c r="E14">
        <v>100</v>
      </c>
      <c r="F14" s="3">
        <v>57.611295068965497</v>
      </c>
      <c r="G14" s="43">
        <v>7.2423861724137897</v>
      </c>
      <c r="H14" s="43">
        <v>3.9905751034482799</v>
      </c>
      <c r="I14" s="3">
        <v>40.105251862068997</v>
      </c>
      <c r="L14" s="3">
        <v>3.5910715517241401</v>
      </c>
      <c r="M14" s="3">
        <v>23.408978620689599</v>
      </c>
      <c r="N14" s="3">
        <v>2.4022480344827599</v>
      </c>
      <c r="O14" s="3">
        <v>23.4757761034483</v>
      </c>
      <c r="P14" s="3">
        <v>4.6934075172413801</v>
      </c>
      <c r="Q14" s="3">
        <v>25.067880103448299</v>
      </c>
      <c r="R14" s="3">
        <v>25.009635827586202</v>
      </c>
      <c r="S14" s="3">
        <v>0.39625258620689702</v>
      </c>
      <c r="T14" s="3">
        <v>25.048304206896599</v>
      </c>
      <c r="U14" s="3">
        <v>25.0651346551724</v>
      </c>
      <c r="V14" s="3">
        <v>0.46130317241379298</v>
      </c>
      <c r="W14" s="3">
        <v>24.996907344827601</v>
      </c>
      <c r="X14" s="3">
        <v>25.763964931034501</v>
      </c>
      <c r="Y14" s="3">
        <v>2.66237174860765E-2</v>
      </c>
      <c r="Z14" s="3">
        <v>2.6168346216980401E-2</v>
      </c>
      <c r="AA14" s="3">
        <v>0.12918685577803199</v>
      </c>
      <c r="AB14" s="3">
        <v>3.2526102070977302E-2</v>
      </c>
      <c r="AC14" s="3">
        <v>1.74673139660132</v>
      </c>
      <c r="AD14">
        <v>25</v>
      </c>
      <c r="AE14">
        <v>269</v>
      </c>
      <c r="AF14" s="1">
        <v>42650.074270833335</v>
      </c>
    </row>
    <row r="15" spans="1:32" x14ac:dyDescent="0.25">
      <c r="D15" s="14">
        <v>150.00104020689699</v>
      </c>
      <c r="E15">
        <v>150</v>
      </c>
      <c r="F15" s="3">
        <v>32.492169482758598</v>
      </c>
      <c r="G15" s="43">
        <v>7.2913986896551704</v>
      </c>
      <c r="H15" s="43">
        <v>3.95735189655172</v>
      </c>
      <c r="I15" s="3">
        <v>40.140442137930997</v>
      </c>
      <c r="L15" s="3">
        <v>3.0307486206896601</v>
      </c>
      <c r="M15" s="3">
        <v>24.393108275862101</v>
      </c>
      <c r="N15" s="3">
        <v>3.4840529655172401</v>
      </c>
      <c r="O15" s="3">
        <v>23.397202965517199</v>
      </c>
      <c r="P15" s="3">
        <v>4.7028525862068999</v>
      </c>
      <c r="Q15" s="3">
        <v>25.0691605172414</v>
      </c>
      <c r="R15" s="3">
        <v>25.013211206896599</v>
      </c>
      <c r="S15" s="3">
        <v>0.39500268965517199</v>
      </c>
      <c r="T15" s="3">
        <v>25.054722758620699</v>
      </c>
      <c r="U15" s="3">
        <v>25.050810862069</v>
      </c>
      <c r="V15" s="3">
        <v>0.46260362068965499</v>
      </c>
      <c r="W15" s="3">
        <v>25.000005379310299</v>
      </c>
      <c r="X15" s="3">
        <v>25.795456896551698</v>
      </c>
      <c r="Y15" s="3">
        <v>3.5888678435198801E-2</v>
      </c>
      <c r="Z15" s="3">
        <v>2.0309520580661398E-2</v>
      </c>
      <c r="AA15" s="3">
        <v>0.14927673207818101</v>
      </c>
      <c r="AB15" s="3">
        <v>3.17423464869762E-2</v>
      </c>
      <c r="AC15" s="3">
        <v>1.5577935173277799</v>
      </c>
      <c r="AD15">
        <v>27</v>
      </c>
      <c r="AE15">
        <v>196</v>
      </c>
      <c r="AF15" s="1">
        <v>42650.097187500003</v>
      </c>
    </row>
    <row r="16" spans="1:32" x14ac:dyDescent="0.25">
      <c r="D16" s="14">
        <v>150.001189655172</v>
      </c>
      <c r="E16">
        <v>100</v>
      </c>
      <c r="F16" s="3">
        <v>72.055861896551704</v>
      </c>
      <c r="G16" s="43">
        <v>6.7569098275862096</v>
      </c>
      <c r="H16" s="43">
        <v>5.0942399310344797</v>
      </c>
      <c r="I16" s="3">
        <v>50.198275758620703</v>
      </c>
      <c r="L16" s="3">
        <v>4.3593664137930999</v>
      </c>
      <c r="M16" s="3">
        <v>29.579945034482801</v>
      </c>
      <c r="N16" s="3">
        <v>2.9139723103448301</v>
      </c>
      <c r="O16" s="3">
        <v>23.346896482758599</v>
      </c>
      <c r="P16" s="3">
        <v>4.7142576206896596</v>
      </c>
      <c r="Q16" s="3">
        <v>25.065460206896599</v>
      </c>
      <c r="R16" s="3">
        <v>25.008067758620701</v>
      </c>
      <c r="S16" s="3">
        <v>0.39104268965517203</v>
      </c>
      <c r="T16" s="3">
        <v>25.0470617586207</v>
      </c>
      <c r="U16" s="3">
        <v>25.0938149655172</v>
      </c>
      <c r="V16" s="3">
        <v>0.46300951724137901</v>
      </c>
      <c r="W16" s="3">
        <v>24.9982745862069</v>
      </c>
      <c r="X16" s="3">
        <v>25.955368551724099</v>
      </c>
      <c r="Y16" s="3">
        <v>3.2252134351846901E-2</v>
      </c>
      <c r="Z16" s="3">
        <v>3.1263421263811098E-2</v>
      </c>
      <c r="AA16" s="3">
        <v>0.112116221214452</v>
      </c>
      <c r="AB16" s="3">
        <v>3.8197890469802299E-2</v>
      </c>
      <c r="AC16" s="3">
        <v>2.1040087393693301</v>
      </c>
      <c r="AD16">
        <v>29</v>
      </c>
      <c r="AE16">
        <v>269</v>
      </c>
      <c r="AF16" s="1">
        <v>42650.128449074073</v>
      </c>
    </row>
    <row r="17" spans="1:32" x14ac:dyDescent="0.25">
      <c r="A17">
        <v>150</v>
      </c>
      <c r="B17" s="3">
        <v>0.55000000000000004</v>
      </c>
      <c r="C17" s="3">
        <v>0.01</v>
      </c>
      <c r="D17" s="14">
        <v>150.00038193103401</v>
      </c>
      <c r="E17">
        <v>150</v>
      </c>
      <c r="F17" s="3">
        <v>40.517960000000002</v>
      </c>
      <c r="G17" s="43">
        <v>6.7492592758620704</v>
      </c>
      <c r="H17" s="43">
        <v>4.9348110689655202</v>
      </c>
      <c r="I17" s="3">
        <v>50.233188965517201</v>
      </c>
      <c r="L17" s="3">
        <v>3.5697847586206901</v>
      </c>
      <c r="M17" s="3">
        <v>30.315010482758598</v>
      </c>
      <c r="N17" s="3">
        <v>2.9459381724137899</v>
      </c>
      <c r="O17" s="3">
        <v>23.280452</v>
      </c>
      <c r="P17" s="3">
        <v>4.69256003448276</v>
      </c>
      <c r="Q17" s="3">
        <v>25.067885482758602</v>
      </c>
      <c r="R17" s="3">
        <v>25.009993931034501</v>
      </c>
      <c r="S17" s="3">
        <v>0.393061827586207</v>
      </c>
      <c r="T17" s="3">
        <v>25.049074620689598</v>
      </c>
      <c r="U17" s="3">
        <v>25.066111310344802</v>
      </c>
      <c r="V17" s="3">
        <v>0.46014765517241402</v>
      </c>
      <c r="W17" s="3">
        <v>24.997325206896601</v>
      </c>
      <c r="X17" s="3">
        <v>25.982933068965501</v>
      </c>
      <c r="Y17" s="3">
        <v>3.6375545271348002E-2</v>
      </c>
      <c r="Z17" s="3">
        <v>1.9985940114392999E-2</v>
      </c>
      <c r="AA17" s="3">
        <v>0.11692131522479</v>
      </c>
      <c r="AB17" s="3">
        <v>2.7222345678030099E-2</v>
      </c>
      <c r="AC17" s="3">
        <v>1.85099513828067</v>
      </c>
      <c r="AD17">
        <v>31</v>
      </c>
      <c r="AE17">
        <v>197</v>
      </c>
      <c r="AF17" s="1">
        <v>42650.151377314818</v>
      </c>
    </row>
    <row r="18" spans="1:32" x14ac:dyDescent="0.25">
      <c r="A18">
        <v>250</v>
      </c>
      <c r="B18" s="3">
        <v>0.68</v>
      </c>
      <c r="C18" s="3">
        <v>0.01</v>
      </c>
      <c r="D18" s="14">
        <v>150.00092075862099</v>
      </c>
      <c r="E18">
        <v>300</v>
      </c>
      <c r="F18" s="3">
        <v>18.080655965517199</v>
      </c>
      <c r="G18" s="43">
        <v>6.7031233103448304</v>
      </c>
      <c r="H18" s="43">
        <v>4.5764781724137897</v>
      </c>
      <c r="I18" s="3">
        <v>50.247947344827601</v>
      </c>
      <c r="J18" s="3">
        <f>INDEX(LINEST(G4:G18,H4:H18^{1}),1)</f>
        <v>-0.10582648444760538</v>
      </c>
      <c r="K18" s="3">
        <f>INDEX(LINEST(G4:G18,H4:H18^{1}),2)</f>
        <v>8.0924090033613112</v>
      </c>
      <c r="L18" s="3">
        <v>3.2510971379310298</v>
      </c>
      <c r="M18" s="3">
        <v>32.3883349310345</v>
      </c>
      <c r="N18" s="3">
        <v>3.75411975862069</v>
      </c>
      <c r="O18" s="3">
        <v>23.233930965517199</v>
      </c>
      <c r="P18" s="3">
        <v>4.6983719655172402</v>
      </c>
      <c r="Q18" s="3">
        <v>25.065595758620699</v>
      </c>
      <c r="R18" s="3">
        <v>25.010417137931</v>
      </c>
      <c r="S18" s="3">
        <v>0.39035234482758602</v>
      </c>
      <c r="T18" s="3">
        <v>25.048939068965499</v>
      </c>
      <c r="U18" s="3">
        <v>25.054961413793102</v>
      </c>
      <c r="V18" s="3">
        <v>0.460772344827586</v>
      </c>
      <c r="W18" s="3">
        <v>24.9963268965517</v>
      </c>
      <c r="X18" s="3">
        <v>26.044488586206899</v>
      </c>
      <c r="Y18" s="3">
        <v>7.3551904540229293E-2</v>
      </c>
      <c r="Z18" s="3">
        <v>3.0129357900084201E-2</v>
      </c>
      <c r="AA18" s="3">
        <v>0.14682784157010301</v>
      </c>
      <c r="AB18" s="3">
        <v>3.49913628935445E-2</v>
      </c>
      <c r="AC18" s="3">
        <v>1.7953990393146</v>
      </c>
      <c r="AD18">
        <v>33</v>
      </c>
      <c r="AE18">
        <v>197</v>
      </c>
      <c r="AF18" s="1">
        <v>42650.174293981479</v>
      </c>
    </row>
    <row r="19" spans="1:32" x14ac:dyDescent="0.25">
      <c r="A19">
        <v>300</v>
      </c>
      <c r="B19" s="3">
        <v>0.74</v>
      </c>
      <c r="C19" s="3">
        <v>-0.01</v>
      </c>
      <c r="D19" s="14">
        <v>149.99853786206901</v>
      </c>
      <c r="E19">
        <v>100</v>
      </c>
      <c r="F19" s="3">
        <v>78.893831241379303</v>
      </c>
      <c r="G19" s="43">
        <v>6.4744403103448303</v>
      </c>
      <c r="H19" s="43">
        <v>5.5853856206896602</v>
      </c>
      <c r="I19" s="3">
        <v>55.325234275862101</v>
      </c>
      <c r="L19" s="3">
        <v>4.5876395517241404</v>
      </c>
      <c r="M19" s="3">
        <v>32.494666931034502</v>
      </c>
      <c r="N19" s="3">
        <v>1.91005813793103</v>
      </c>
      <c r="O19" s="3">
        <v>23.077857482758599</v>
      </c>
      <c r="P19" s="3">
        <v>4.7122141724137903</v>
      </c>
      <c r="Q19" s="3">
        <v>25.064521586206901</v>
      </c>
      <c r="R19" s="3">
        <v>25.003700137930998</v>
      </c>
      <c r="S19" s="3">
        <v>0.39118013793103501</v>
      </c>
      <c r="T19" s="3">
        <v>25.045732517241401</v>
      </c>
      <c r="U19" s="3">
        <v>25.100428862068998</v>
      </c>
      <c r="V19" s="3">
        <v>0.46104037931034503</v>
      </c>
      <c r="W19" s="3">
        <v>24.994596034482701</v>
      </c>
      <c r="X19" s="3">
        <v>26.045400482758598</v>
      </c>
      <c r="Y19" s="3">
        <v>6.6143998616517E-2</v>
      </c>
      <c r="Z19" s="3">
        <v>4.7095924480653098E-2</v>
      </c>
      <c r="AA19" s="3">
        <v>0.117995301197887</v>
      </c>
      <c r="AB19" s="3">
        <v>4.8642577782036803E-2</v>
      </c>
      <c r="AC19" s="3">
        <v>1.68514088830954</v>
      </c>
      <c r="AD19">
        <v>35</v>
      </c>
      <c r="AE19">
        <v>269</v>
      </c>
      <c r="AF19" s="1">
        <v>42650.205555555556</v>
      </c>
    </row>
    <row r="20" spans="1:32" x14ac:dyDescent="0.25">
      <c r="A20">
        <v>400</v>
      </c>
      <c r="B20" s="3">
        <v>0.75</v>
      </c>
      <c r="C20" s="3">
        <v>-0.05</v>
      </c>
      <c r="D20" s="14">
        <v>150.00031665517201</v>
      </c>
      <c r="E20">
        <v>150</v>
      </c>
      <c r="F20" s="3">
        <v>44.4388203793103</v>
      </c>
      <c r="G20" s="43">
        <v>6.5488022413793097</v>
      </c>
      <c r="H20" s="43">
        <v>5.2966108965517202</v>
      </c>
      <c r="I20" s="3">
        <v>55.338236620689599</v>
      </c>
      <c r="L20" s="3">
        <v>3.8288181379310302</v>
      </c>
      <c r="M20" s="3">
        <v>33.262984379310303</v>
      </c>
      <c r="N20" s="3">
        <v>2.6466086896551699</v>
      </c>
      <c r="O20" s="3">
        <v>23.007132103448299</v>
      </c>
      <c r="P20" s="3">
        <v>4.6711483793103401</v>
      </c>
      <c r="Q20" s="3">
        <v>25.0610653448276</v>
      </c>
      <c r="R20" s="3">
        <v>25.002625896551699</v>
      </c>
      <c r="S20" s="3">
        <v>0.38782868965517198</v>
      </c>
      <c r="T20" s="3">
        <v>25.041999689655199</v>
      </c>
      <c r="U20" s="3">
        <v>25.069589172413799</v>
      </c>
      <c r="V20" s="3">
        <v>0.45792458620689702</v>
      </c>
      <c r="W20" s="3">
        <v>24.9905377586207</v>
      </c>
      <c r="X20" s="3">
        <v>26.073584241379301</v>
      </c>
      <c r="Y20" s="3">
        <v>4.1968021754274498E-2</v>
      </c>
      <c r="Z20" s="3">
        <v>1.9881184378971701E-2</v>
      </c>
      <c r="AA20" s="3">
        <v>0.12652082528519801</v>
      </c>
      <c r="AB20" s="3">
        <v>2.8139977310541499E-2</v>
      </c>
      <c r="AC20" s="3">
        <v>1.9029947847178901</v>
      </c>
      <c r="AD20">
        <v>37</v>
      </c>
      <c r="AE20">
        <v>197</v>
      </c>
      <c r="AF20" s="1">
        <v>42650.228472222225</v>
      </c>
    </row>
    <row r="21" spans="1:32" x14ac:dyDescent="0.25">
      <c r="D21" s="14">
        <v>150.000301965517</v>
      </c>
      <c r="E21">
        <v>300</v>
      </c>
      <c r="F21" s="3">
        <v>19.8346140689655</v>
      </c>
      <c r="G21" s="43">
        <v>6.4824893448275898</v>
      </c>
      <c r="H21" s="43">
        <v>5.4250051379310396</v>
      </c>
      <c r="I21" s="3">
        <v>55.352602517241401</v>
      </c>
      <c r="L21" s="3">
        <v>3.3929870000000002</v>
      </c>
      <c r="M21" s="3">
        <v>35.420285551724099</v>
      </c>
      <c r="N21" s="3">
        <v>2.6342457586206902</v>
      </c>
      <c r="O21" s="3">
        <v>22.9418303793103</v>
      </c>
      <c r="P21" s="3">
        <v>4.6749778620689604</v>
      </c>
      <c r="Q21" s="3">
        <v>25.0625736551724</v>
      </c>
      <c r="R21" s="3">
        <v>25.004069206896499</v>
      </c>
      <c r="S21" s="3">
        <v>0.389538413793104</v>
      </c>
      <c r="T21" s="3">
        <v>25.040995827586201</v>
      </c>
      <c r="U21" s="3">
        <v>25.052134758620699</v>
      </c>
      <c r="V21" s="3">
        <v>0.45747310344827602</v>
      </c>
      <c r="W21" s="3">
        <v>24.989528620689601</v>
      </c>
      <c r="X21" s="3">
        <v>26.140894413793099</v>
      </c>
      <c r="Y21" s="3">
        <v>5.9481167917562201E-2</v>
      </c>
      <c r="Z21" s="3">
        <v>2.92629106201685E-2</v>
      </c>
      <c r="AA21" s="3">
        <v>0.14141340658007101</v>
      </c>
      <c r="AB21" s="3">
        <v>3.4416193693165002E-2</v>
      </c>
      <c r="AC21" s="3">
        <v>2.0222145675661301</v>
      </c>
      <c r="AD21">
        <v>39</v>
      </c>
      <c r="AE21">
        <v>196</v>
      </c>
      <c r="AF21" s="1">
        <v>42650.251284722224</v>
      </c>
    </row>
    <row r="22" spans="1:32" x14ac:dyDescent="0.25">
      <c r="D22" s="14">
        <v>150.001747413793</v>
      </c>
      <c r="E22">
        <v>100</v>
      </c>
      <c r="F22" s="3">
        <v>85.979060586206899</v>
      </c>
      <c r="G22" s="3">
        <v>6.2189633448275901</v>
      </c>
      <c r="I22" s="3">
        <v>60.420032931034498</v>
      </c>
      <c r="L22" s="3">
        <v>4.9354341724137898</v>
      </c>
      <c r="M22" s="3">
        <v>35.091164931034498</v>
      </c>
      <c r="N22" s="3">
        <v>3.6848197586206899</v>
      </c>
      <c r="O22" s="3">
        <v>22.8196166206897</v>
      </c>
      <c r="P22" s="3">
        <v>4.7167944137931004</v>
      </c>
      <c r="Q22" s="3">
        <v>25.056833448275899</v>
      </c>
      <c r="R22" s="3">
        <v>25.0020344482759</v>
      </c>
      <c r="S22" s="3">
        <v>0.39413410344827599</v>
      </c>
      <c r="T22" s="3">
        <v>25.0344687931035</v>
      </c>
      <c r="U22" s="3">
        <v>25.100808793103401</v>
      </c>
      <c r="V22" s="3">
        <v>0.46043244827586199</v>
      </c>
      <c r="W22" s="3">
        <v>24.985323758620702</v>
      </c>
      <c r="X22" s="3">
        <v>26.119358517241398</v>
      </c>
      <c r="Y22" s="3">
        <v>1.4324599498937201</v>
      </c>
      <c r="Z22" s="3">
        <v>4.67670289644605E-2</v>
      </c>
      <c r="AA22" s="3">
        <v>0.110080623485505</v>
      </c>
      <c r="AB22" s="3">
        <v>4.7914829568119897E-2</v>
      </c>
      <c r="AC22" s="3">
        <v>1.5398158869520899</v>
      </c>
      <c r="AD22">
        <v>41</v>
      </c>
      <c r="AE22">
        <v>269</v>
      </c>
      <c r="AF22" s="1">
        <v>42650.282534722224</v>
      </c>
    </row>
    <row r="23" spans="1:32" x14ac:dyDescent="0.25">
      <c r="D23" s="14">
        <v>149.99915444827599</v>
      </c>
      <c r="E23">
        <v>150</v>
      </c>
      <c r="F23" s="3">
        <v>48.348844965517301</v>
      </c>
      <c r="G23" s="42">
        <v>6.2171696551724098</v>
      </c>
      <c r="H23" s="42">
        <v>5.7968773103448301</v>
      </c>
      <c r="I23" s="3">
        <v>60.445751413793097</v>
      </c>
      <c r="L23" s="3">
        <v>4.2336251379310301</v>
      </c>
      <c r="M23" s="3">
        <v>36.596914413793101</v>
      </c>
      <c r="N23" s="3">
        <v>3.0271506206896501</v>
      </c>
      <c r="O23" s="3">
        <v>22.798646655172401</v>
      </c>
      <c r="P23" s="3">
        <v>4.7193552758620703</v>
      </c>
      <c r="Q23" s="3">
        <v>25.057468172413799</v>
      </c>
      <c r="R23" s="3">
        <v>25.000037931034498</v>
      </c>
      <c r="S23" s="3">
        <v>0.39524293103448299</v>
      </c>
      <c r="T23" s="3">
        <v>25.037870655172402</v>
      </c>
      <c r="U23" s="3">
        <v>25.077966344827601</v>
      </c>
      <c r="V23" s="3">
        <v>0.46272472413793098</v>
      </c>
      <c r="W23" s="3">
        <v>24.9861159655172</v>
      </c>
      <c r="X23" s="3">
        <v>26.1617684482759</v>
      </c>
      <c r="Y23" s="3">
        <v>1.4594252869956501</v>
      </c>
      <c r="Z23" s="3">
        <v>1.93575177355771E-2</v>
      </c>
      <c r="AA23" s="3">
        <v>0.120007422879993</v>
      </c>
      <c r="AB23" s="3">
        <v>2.67182180385135E-2</v>
      </c>
      <c r="AC23" s="3">
        <v>1.53313927275104</v>
      </c>
      <c r="AD23">
        <v>43</v>
      </c>
      <c r="AE23">
        <v>197</v>
      </c>
      <c r="AF23" s="1">
        <v>42650.305462962962</v>
      </c>
    </row>
    <row r="24" spans="1:32" x14ac:dyDescent="0.25">
      <c r="D24" s="14">
        <v>150.000188862069</v>
      </c>
      <c r="E24">
        <v>300</v>
      </c>
      <c r="F24" s="3">
        <v>21.6313155517241</v>
      </c>
      <c r="G24" s="42">
        <v>6.1432490689655204</v>
      </c>
      <c r="H24" s="42">
        <v>5.9461353793103404</v>
      </c>
      <c r="I24" s="3">
        <v>60.4700482068966</v>
      </c>
      <c r="L24" s="3">
        <v>3.6799799310344801</v>
      </c>
      <c r="M24" s="3">
        <v>39.042325931034497</v>
      </c>
      <c r="N24" s="3">
        <v>4.1725421379310301</v>
      </c>
      <c r="O24" s="3">
        <v>22.6566275172414</v>
      </c>
      <c r="P24" s="3">
        <v>4.7318313103448304</v>
      </c>
      <c r="Q24" s="3">
        <v>25.056366689655199</v>
      </c>
      <c r="R24" s="3">
        <v>25.002658448275898</v>
      </c>
      <c r="S24" s="3">
        <v>0.39322058620689698</v>
      </c>
      <c r="T24" s="3">
        <v>25.0353423793104</v>
      </c>
      <c r="U24" s="3">
        <v>25.056019551724098</v>
      </c>
      <c r="V24" s="3">
        <v>0.46316248275862099</v>
      </c>
      <c r="W24" s="3">
        <v>24.982806448275898</v>
      </c>
      <c r="X24" s="3">
        <v>26.232868931034499</v>
      </c>
      <c r="Y24" s="3">
        <v>5.2870044274227701E-2</v>
      </c>
      <c r="Z24" s="3">
        <v>2.9837614631103401E-2</v>
      </c>
      <c r="AA24" s="3">
        <v>0.130181568460152</v>
      </c>
      <c r="AB24" s="3">
        <v>3.2301520273004099E-2</v>
      </c>
      <c r="AC24" s="3">
        <v>1.6934472241966001</v>
      </c>
      <c r="AD24">
        <v>45</v>
      </c>
      <c r="AE24">
        <v>197</v>
      </c>
      <c r="AF24" s="1">
        <v>42650.328379629631</v>
      </c>
    </row>
    <row r="25" spans="1:32" x14ac:dyDescent="0.25">
      <c r="D25" s="14">
        <v>150.00140748275899</v>
      </c>
      <c r="E25">
        <v>100</v>
      </c>
      <c r="F25" s="3">
        <v>93.127905068965504</v>
      </c>
      <c r="G25" s="42">
        <v>5.6570978965517202</v>
      </c>
      <c r="H25" s="42">
        <v>6.5992093793103503</v>
      </c>
      <c r="I25" s="3">
        <v>65.546959517241405</v>
      </c>
      <c r="L25" s="3">
        <v>5.3752461034482799</v>
      </c>
      <c r="M25" s="3">
        <v>38.426880103448298</v>
      </c>
      <c r="N25" s="3">
        <v>3.40192131034483</v>
      </c>
      <c r="O25" s="3">
        <v>22.4564907241379</v>
      </c>
      <c r="P25" s="3">
        <v>4.6987357241379302</v>
      </c>
      <c r="Q25" s="3">
        <v>25.056062896551701</v>
      </c>
      <c r="R25" s="3">
        <v>24.9997666896552</v>
      </c>
      <c r="S25" s="3">
        <v>0.39243103448275901</v>
      </c>
      <c r="T25" s="3">
        <v>25.039433241379299</v>
      </c>
      <c r="U25" s="3">
        <v>25.122332758620701</v>
      </c>
      <c r="V25" s="3">
        <v>0.462508793103448</v>
      </c>
      <c r="W25" s="3">
        <v>24.988503103448299</v>
      </c>
      <c r="X25" s="3">
        <v>26.220640586206901</v>
      </c>
      <c r="Y25" s="3">
        <v>6.4432828344716794E-2</v>
      </c>
      <c r="Z25" s="3">
        <v>4.6360666714432799E-2</v>
      </c>
      <c r="AA25" s="3">
        <v>0.110874536277695</v>
      </c>
      <c r="AB25" s="3">
        <v>4.6464250252033101E-2</v>
      </c>
      <c r="AC25" s="3">
        <v>2.09400319427627</v>
      </c>
      <c r="AD25">
        <v>47</v>
      </c>
      <c r="AE25">
        <v>269</v>
      </c>
      <c r="AF25" s="1">
        <v>42650.3596412037</v>
      </c>
    </row>
    <row r="26" spans="1:32" x14ac:dyDescent="0.25">
      <c r="D26" s="14">
        <v>150.00051724137899</v>
      </c>
      <c r="E26">
        <v>150</v>
      </c>
      <c r="F26" s="3">
        <v>52.480838275862098</v>
      </c>
      <c r="G26" s="42">
        <v>5.8523259655172399</v>
      </c>
      <c r="H26" s="42">
        <v>6.4416682413793103</v>
      </c>
      <c r="I26" s="3">
        <v>65.5620084827586</v>
      </c>
      <c r="L26" s="3">
        <v>4.6336123793103496</v>
      </c>
      <c r="M26" s="3">
        <v>39.835334034482798</v>
      </c>
      <c r="N26" s="3">
        <v>1.1714268965517201</v>
      </c>
      <c r="O26" s="3">
        <v>22.550013724137902</v>
      </c>
      <c r="P26" s="3">
        <v>4.7263732068965503</v>
      </c>
      <c r="Q26" s="3">
        <v>25.065726000000002</v>
      </c>
      <c r="R26" s="3">
        <v>25.003309620689699</v>
      </c>
      <c r="S26" s="3">
        <v>0.39408506896551698</v>
      </c>
      <c r="T26" s="3">
        <v>25.041847724137899</v>
      </c>
      <c r="U26" s="3">
        <v>25.097211413793101</v>
      </c>
      <c r="V26" s="3">
        <v>0.46127099999999999</v>
      </c>
      <c r="W26" s="3">
        <v>24.991237655172402</v>
      </c>
      <c r="X26" s="3">
        <v>26.271166000000001</v>
      </c>
      <c r="Y26" s="3">
        <v>3.82546401095855E-2</v>
      </c>
      <c r="Z26" s="3">
        <v>2.1176726300921E-2</v>
      </c>
      <c r="AA26" s="3">
        <v>0.100319126853953</v>
      </c>
      <c r="AB26" s="3">
        <v>2.54530961846537E-2</v>
      </c>
      <c r="AC26" s="3">
        <v>2.01943014721952</v>
      </c>
      <c r="AD26">
        <v>49</v>
      </c>
      <c r="AE26">
        <v>197</v>
      </c>
      <c r="AF26" s="1">
        <v>42650.382569444446</v>
      </c>
    </row>
    <row r="27" spans="1:32" x14ac:dyDescent="0.25">
      <c r="D27" s="14">
        <v>149.99965586206901</v>
      </c>
      <c r="E27">
        <v>300</v>
      </c>
      <c r="F27" s="3">
        <v>23.722547862069</v>
      </c>
      <c r="G27" s="42">
        <v>5.93759910344827</v>
      </c>
      <c r="H27" s="42">
        <v>6.4847625517241401</v>
      </c>
      <c r="I27" s="3">
        <v>65.220398931034495</v>
      </c>
      <c r="L27" s="3">
        <v>4.2234836206896604</v>
      </c>
      <c r="M27" s="3">
        <v>42.595870103448298</v>
      </c>
      <c r="N27" s="3">
        <v>3.0158845517241399</v>
      </c>
      <c r="O27" s="3">
        <v>22.7270658965517</v>
      </c>
      <c r="P27" s="3">
        <v>4.7334851034482801</v>
      </c>
      <c r="Q27" s="3">
        <v>25.069605517241399</v>
      </c>
      <c r="R27" s="3">
        <v>25.0125004827586</v>
      </c>
      <c r="S27" s="3">
        <v>0.39133758620689701</v>
      </c>
      <c r="T27" s="3">
        <v>25.0529432068966</v>
      </c>
      <c r="U27" s="3">
        <v>25.094200241379301</v>
      </c>
      <c r="V27" s="3">
        <v>0.46235255172413797</v>
      </c>
      <c r="W27" s="3">
        <v>25.0016601724138</v>
      </c>
      <c r="X27" s="3">
        <v>26.365108793103499</v>
      </c>
      <c r="Y27" s="3">
        <v>5.0743850871699303E-2</v>
      </c>
      <c r="Z27" s="3">
        <v>2.9664220331527401E-2</v>
      </c>
      <c r="AA27" s="3">
        <v>0.109536765662254</v>
      </c>
      <c r="AB27" s="3">
        <v>3.16396340555841E-2</v>
      </c>
      <c r="AC27" s="3">
        <v>1.8477723472969401</v>
      </c>
      <c r="AD27">
        <v>51</v>
      </c>
      <c r="AE27">
        <v>197</v>
      </c>
      <c r="AF27" s="1">
        <v>42650.405486111114</v>
      </c>
    </row>
    <row r="28" spans="1:32" x14ac:dyDescent="0.25">
      <c r="D28" s="14">
        <v>150.00054627586201</v>
      </c>
      <c r="E28">
        <v>100</v>
      </c>
      <c r="F28" s="3">
        <v>100</v>
      </c>
      <c r="G28" s="42">
        <v>5.6395901379310303</v>
      </c>
      <c r="H28" s="42">
        <v>6.8967123793103404</v>
      </c>
      <c r="I28" s="3">
        <v>67.310091241379297</v>
      </c>
      <c r="L28" s="3">
        <v>6.01148962068965</v>
      </c>
      <c r="M28" s="3">
        <v>40.837418206896601</v>
      </c>
      <c r="N28" s="3">
        <v>1.98375748275862</v>
      </c>
      <c r="O28" s="3">
        <v>23.329344724137901</v>
      </c>
      <c r="P28" s="3">
        <v>4.7147522068965504</v>
      </c>
      <c r="Q28" s="3">
        <v>25.0893550344828</v>
      </c>
      <c r="R28" s="3">
        <v>25.029547724137899</v>
      </c>
      <c r="S28" s="3">
        <v>0.39768551724137902</v>
      </c>
      <c r="T28" s="3">
        <v>25.077196000000001</v>
      </c>
      <c r="U28" s="3">
        <v>25.180785137931</v>
      </c>
      <c r="V28" s="3">
        <v>0.46314475862068999</v>
      </c>
      <c r="W28" s="3">
        <v>25.0284408965517</v>
      </c>
      <c r="X28" s="3">
        <v>26.3345613103448</v>
      </c>
      <c r="Y28" s="3">
        <v>6.2239818325529002E-2</v>
      </c>
      <c r="Z28" s="3">
        <v>4.1753769271079197E-2</v>
      </c>
      <c r="AA28" s="3">
        <v>9.8435496230327005E-2</v>
      </c>
      <c r="AB28" s="3">
        <v>4.3719436615709498E-2</v>
      </c>
      <c r="AC28" s="3">
        <v>1.59236932733326</v>
      </c>
      <c r="AD28">
        <v>53</v>
      </c>
      <c r="AE28">
        <v>269</v>
      </c>
      <c r="AF28" s="1">
        <v>42650.436747685184</v>
      </c>
    </row>
    <row r="29" spans="1:32" x14ac:dyDescent="0.25">
      <c r="D29" s="14">
        <v>149.999623862069</v>
      </c>
      <c r="E29">
        <v>150</v>
      </c>
      <c r="F29" s="3">
        <v>59.021120551724103</v>
      </c>
      <c r="G29" s="42">
        <v>5.7880422413793102</v>
      </c>
      <c r="H29" s="42">
        <v>6.82271055172414</v>
      </c>
      <c r="I29" s="3">
        <v>69.184088482758597</v>
      </c>
      <c r="L29" s="3">
        <v>5.8237412413793104</v>
      </c>
      <c r="M29" s="3">
        <v>44.073005758620702</v>
      </c>
      <c r="N29" s="3">
        <v>4.8330858275862099</v>
      </c>
      <c r="O29" s="3">
        <v>23.9703366206897</v>
      </c>
      <c r="P29" s="3">
        <v>4.7095193793103496</v>
      </c>
      <c r="Q29" s="3">
        <v>25.1027402758621</v>
      </c>
      <c r="R29" s="3">
        <v>25.0507566551724</v>
      </c>
      <c r="S29" s="3">
        <v>0.39483058620689698</v>
      </c>
      <c r="T29" s="3">
        <v>25.085334551724099</v>
      </c>
      <c r="U29" s="3">
        <v>25.1834004827586</v>
      </c>
      <c r="V29" s="3">
        <v>0.464302517241379</v>
      </c>
      <c r="W29" s="3">
        <v>25.039796793103399</v>
      </c>
      <c r="X29" s="3">
        <v>26.4422819655172</v>
      </c>
      <c r="Y29" s="3">
        <v>3.97291118985037E-2</v>
      </c>
      <c r="Z29" s="3">
        <v>1.7634707787182201E-2</v>
      </c>
      <c r="AA29" s="3">
        <v>8.8768227065567404E-2</v>
      </c>
      <c r="AB29" s="3">
        <v>2.2536296358695699E-2</v>
      </c>
      <c r="AC29" s="3">
        <v>1.382954748305</v>
      </c>
      <c r="AD29">
        <v>55</v>
      </c>
      <c r="AE29">
        <v>197</v>
      </c>
      <c r="AF29" s="1">
        <v>42650.459664351853</v>
      </c>
    </row>
    <row r="30" spans="1:32" x14ac:dyDescent="0.25">
      <c r="D30" s="14">
        <v>150.001256448276</v>
      </c>
      <c r="E30">
        <v>300</v>
      </c>
      <c r="F30" s="3">
        <v>26.220227551724101</v>
      </c>
      <c r="G30" s="42">
        <v>5.6911234137931004</v>
      </c>
      <c r="H30" s="42">
        <v>6.6166331034482804</v>
      </c>
      <c r="I30" s="3">
        <v>69.322661379310304</v>
      </c>
      <c r="J30" s="43">
        <f>INDEX(LINEST(G23:G30,H23:H30^{1}),1)</f>
        <v>-0.52041222184212477</v>
      </c>
      <c r="K30" s="43">
        <f>INDEX(LINEST(G23:G30,H23:H30^{1}),2)</f>
        <v>9.2227398371411429</v>
      </c>
      <c r="L30" s="3">
        <v>5.6791191724137899</v>
      </c>
      <c r="M30" s="3">
        <v>46.640164655172399</v>
      </c>
      <c r="N30" s="3">
        <v>5.5108616206896599</v>
      </c>
      <c r="O30" s="3">
        <v>24.804846517241401</v>
      </c>
      <c r="P30" s="3">
        <v>4.7065390000000003</v>
      </c>
      <c r="Q30" s="3">
        <v>25.121703344827601</v>
      </c>
      <c r="R30" s="3">
        <v>25.071108379310299</v>
      </c>
      <c r="S30" s="3">
        <v>0.39520782758620698</v>
      </c>
      <c r="T30" s="3">
        <v>25.1035106551724</v>
      </c>
      <c r="U30" s="3">
        <v>25.196796793103498</v>
      </c>
      <c r="V30" s="3">
        <v>0.46091424137930997</v>
      </c>
      <c r="W30" s="3">
        <v>25.063430965517199</v>
      </c>
      <c r="X30" s="3">
        <v>26.554831482758601</v>
      </c>
      <c r="Y30" s="3">
        <v>6.5027795876674704E-2</v>
      </c>
      <c r="Z30" s="3">
        <v>2.9787069662981201E-2</v>
      </c>
      <c r="AA30" s="3">
        <v>9.6093461822709406E-2</v>
      </c>
      <c r="AB30" s="3">
        <v>3.30963121261506E-2</v>
      </c>
      <c r="AC30" s="3">
        <v>1.04016556066142</v>
      </c>
      <c r="AD30">
        <v>57</v>
      </c>
      <c r="AE30">
        <v>197</v>
      </c>
      <c r="AF30" s="1">
        <v>42650.482592592591</v>
      </c>
    </row>
    <row r="31" spans="1:32" x14ac:dyDescent="0.25">
      <c r="D31" s="14">
        <v>149.97944113793099</v>
      </c>
      <c r="E31">
        <v>300</v>
      </c>
      <c r="F31" s="3">
        <v>0.1</v>
      </c>
      <c r="G31" s="3">
        <v>9.0713191724137907</v>
      </c>
      <c r="H31" s="3">
        <v>0</v>
      </c>
      <c r="I31" s="3">
        <v>0.41076010344827601</v>
      </c>
      <c r="L31" s="3">
        <v>1.4538424482758601</v>
      </c>
      <c r="M31" s="3">
        <v>-5.32303448275862E-2</v>
      </c>
      <c r="N31" s="3">
        <v>2.59126606896552</v>
      </c>
      <c r="O31" s="3">
        <v>25.4592442068965</v>
      </c>
      <c r="P31" s="3">
        <v>4.7254144827586204</v>
      </c>
      <c r="Q31" s="3">
        <v>25.121513448275898</v>
      </c>
      <c r="R31" s="3">
        <v>25.0638705862069</v>
      </c>
      <c r="S31" s="3">
        <v>0.39738562068965499</v>
      </c>
      <c r="T31" s="3">
        <v>25.109961965517201</v>
      </c>
      <c r="U31" s="3">
        <v>25.049627999999998</v>
      </c>
      <c r="V31" s="3">
        <v>0.46186117241379299</v>
      </c>
      <c r="W31" s="3">
        <v>25.070104689655199</v>
      </c>
      <c r="X31" s="3">
        <v>25.1050949310345</v>
      </c>
      <c r="Y31" s="3">
        <v>9.4602963327747105</v>
      </c>
      <c r="Z31" s="3">
        <v>3.95320067929676</v>
      </c>
      <c r="AA31" s="3">
        <v>0.47617408807373801</v>
      </c>
      <c r="AB31" s="3">
        <v>5.3824195943942499</v>
      </c>
      <c r="AC31" s="3">
        <v>1.2803255212561999</v>
      </c>
      <c r="AD31">
        <v>58</v>
      </c>
      <c r="AE31">
        <v>179</v>
      </c>
      <c r="AF31" s="1">
        <v>42650.503425925926</v>
      </c>
    </row>
    <row r="32" spans="1:32" x14ac:dyDescent="0.25">
      <c r="D32" s="14">
        <v>249.99996375862099</v>
      </c>
      <c r="E32">
        <v>100</v>
      </c>
      <c r="F32" s="3">
        <v>10</v>
      </c>
      <c r="G32" s="3">
        <v>19.132121862068999</v>
      </c>
      <c r="H32" s="3">
        <v>0</v>
      </c>
      <c r="I32" s="3">
        <v>0.51435220689655203</v>
      </c>
      <c r="L32" s="3">
        <v>2.1509061724137899</v>
      </c>
      <c r="M32" s="3">
        <v>0.30638110344827602</v>
      </c>
      <c r="N32" s="3">
        <v>14.615794724137899</v>
      </c>
      <c r="O32" s="3">
        <v>27.452470275862101</v>
      </c>
      <c r="P32" s="3">
        <v>4.7196949310344802</v>
      </c>
      <c r="Q32" s="3">
        <v>25.150508931034501</v>
      </c>
      <c r="R32" s="3">
        <v>25.1292886206896</v>
      </c>
      <c r="S32" s="3">
        <v>0.395718655172414</v>
      </c>
      <c r="T32" s="3">
        <v>25.1449528965517</v>
      </c>
      <c r="U32" s="3">
        <v>25.108621793103399</v>
      </c>
      <c r="V32" s="3">
        <v>0.45720086206896499</v>
      </c>
      <c r="W32" s="3">
        <v>25.112533793103399</v>
      </c>
      <c r="X32" s="3">
        <v>25.158571620689699</v>
      </c>
      <c r="Y32" s="3">
        <v>0</v>
      </c>
      <c r="Z32" s="3">
        <v>6.2600690215168703E-2</v>
      </c>
      <c r="AA32" s="3">
        <v>0.27912237387507799</v>
      </c>
      <c r="AB32" s="3">
        <v>6.4700163451822403</v>
      </c>
      <c r="AC32" s="3">
        <v>0.51275310195170398</v>
      </c>
      <c r="AD32">
        <v>59</v>
      </c>
      <c r="AE32">
        <v>719</v>
      </c>
      <c r="AF32" s="1">
        <v>42650.586770833332</v>
      </c>
    </row>
    <row r="33" spans="4:32" x14ac:dyDescent="0.25">
      <c r="D33" s="14">
        <v>250.000528206897</v>
      </c>
      <c r="E33">
        <v>100</v>
      </c>
      <c r="F33" s="3">
        <v>10</v>
      </c>
      <c r="G33" s="3">
        <v>19.137044586206901</v>
      </c>
      <c r="H33" s="3">
        <v>0</v>
      </c>
      <c r="I33" s="3">
        <v>0.49960551724137903</v>
      </c>
      <c r="L33" s="3">
        <v>2.66219903448276</v>
      </c>
      <c r="M33" s="3">
        <v>0.349292517241379</v>
      </c>
      <c r="N33" s="3">
        <v>17.2636186896552</v>
      </c>
      <c r="O33" s="3">
        <v>28.299845379310302</v>
      </c>
      <c r="P33" s="3">
        <v>4.7045036206896604</v>
      </c>
      <c r="Q33" s="3">
        <v>25.1570904137931</v>
      </c>
      <c r="R33" s="3">
        <v>25.143894724137901</v>
      </c>
      <c r="S33" s="3">
        <v>0.39517303448275898</v>
      </c>
      <c r="T33" s="3">
        <v>25.157860862069001</v>
      </c>
      <c r="U33" s="3">
        <v>25.140606862068999</v>
      </c>
      <c r="V33" s="3">
        <v>0.46105834482758601</v>
      </c>
      <c r="W33" s="3">
        <v>25.129836482758598</v>
      </c>
      <c r="X33" s="3">
        <v>25.1777466206897</v>
      </c>
      <c r="Y33" s="3">
        <v>0</v>
      </c>
      <c r="Z33" s="3">
        <v>2.2940925149324401E-2</v>
      </c>
      <c r="AA33" s="3">
        <v>0.19430900103811999</v>
      </c>
      <c r="AB33" s="3">
        <v>1.57862835755855</v>
      </c>
      <c r="AC33" s="3">
        <v>0.360898846495666</v>
      </c>
      <c r="AD33">
        <v>60</v>
      </c>
      <c r="AE33">
        <v>359</v>
      </c>
      <c r="AF33" s="1">
        <v>42650.628449074073</v>
      </c>
    </row>
    <row r="34" spans="4:32" x14ac:dyDescent="0.25">
      <c r="D34" s="14">
        <v>250.001940517241</v>
      </c>
      <c r="E34">
        <v>100</v>
      </c>
      <c r="F34" s="3">
        <v>20.925116586206901</v>
      </c>
      <c r="G34" s="3">
        <v>18.005492896551701</v>
      </c>
      <c r="H34" s="3">
        <v>8.9180039999999998</v>
      </c>
      <c r="I34" s="3">
        <v>15.071513482758601</v>
      </c>
      <c r="L34" s="3">
        <v>3.8288957241379298</v>
      </c>
      <c r="M34" s="3">
        <v>8.9554021724137893</v>
      </c>
      <c r="N34" s="3">
        <v>15.976872103448301</v>
      </c>
      <c r="O34" s="3">
        <v>28.4555225862069</v>
      </c>
      <c r="P34" s="3">
        <v>4.69177</v>
      </c>
      <c r="Q34" s="3">
        <v>25.151111137931</v>
      </c>
      <c r="R34" s="3">
        <v>25.133102896551701</v>
      </c>
      <c r="S34" s="3">
        <v>0.393422827586207</v>
      </c>
      <c r="T34" s="3">
        <v>25.146352620689701</v>
      </c>
      <c r="U34" s="3">
        <v>25.172711413793099</v>
      </c>
      <c r="V34" s="3">
        <v>0.460873482758621</v>
      </c>
      <c r="W34" s="3">
        <v>25.1271018965517</v>
      </c>
      <c r="X34" s="3">
        <v>25.443315241379299</v>
      </c>
      <c r="Y34" s="3">
        <v>0.56434438663379605</v>
      </c>
      <c r="Z34" s="3">
        <v>9.6266978050132498E-2</v>
      </c>
      <c r="AA34" s="3">
        <v>0.13411351249360401</v>
      </c>
      <c r="AB34" s="3">
        <v>0.120835306527373</v>
      </c>
      <c r="AC34" s="3">
        <v>0.35759136356832699</v>
      </c>
      <c r="AD34">
        <v>62</v>
      </c>
      <c r="AE34">
        <v>268</v>
      </c>
      <c r="AF34" s="1">
        <v>42650.659710648149</v>
      </c>
    </row>
    <row r="35" spans="4:32" x14ac:dyDescent="0.25">
      <c r="D35" s="14">
        <v>250.00080296551701</v>
      </c>
      <c r="E35">
        <v>150</v>
      </c>
      <c r="F35" s="3">
        <v>11.8049744482759</v>
      </c>
      <c r="G35" s="3">
        <v>18.039752241379301</v>
      </c>
      <c r="H35" s="3">
        <v>1.69237737931034</v>
      </c>
      <c r="I35" s="3">
        <v>15.072680896551701</v>
      </c>
      <c r="L35" s="3">
        <v>3.3764021379310298</v>
      </c>
      <c r="M35" s="3">
        <v>9.0244302068965503</v>
      </c>
      <c r="N35" s="3">
        <v>16.085268655172399</v>
      </c>
      <c r="O35" s="3">
        <v>28.336421931034501</v>
      </c>
      <c r="P35" s="3">
        <v>4.6833703793103396</v>
      </c>
      <c r="Q35" s="3">
        <v>25.148919034482802</v>
      </c>
      <c r="R35" s="3">
        <v>25.132169655172401</v>
      </c>
      <c r="S35" s="3">
        <v>0.39488203448275899</v>
      </c>
      <c r="T35" s="3">
        <v>25.1393750344828</v>
      </c>
      <c r="U35" s="3">
        <v>25.148533862069002</v>
      </c>
      <c r="V35" s="3">
        <v>0.461575862068966</v>
      </c>
      <c r="W35" s="3">
        <v>25.121046689655198</v>
      </c>
      <c r="X35" s="3">
        <v>25.439527655172402</v>
      </c>
      <c r="Y35" s="3">
        <v>0.53111549560150895</v>
      </c>
      <c r="Z35" s="3">
        <v>2.1276931900278601E-2</v>
      </c>
      <c r="AA35" s="3">
        <v>0.146659797756032</v>
      </c>
      <c r="AB35" s="3">
        <v>6.9436235356051396E-2</v>
      </c>
      <c r="AC35" s="3">
        <v>0.33483117755633401</v>
      </c>
      <c r="AD35">
        <v>64</v>
      </c>
      <c r="AE35">
        <v>196</v>
      </c>
      <c r="AF35" s="1">
        <v>42650.682627314818</v>
      </c>
    </row>
    <row r="36" spans="4:32" x14ac:dyDescent="0.25">
      <c r="D36" s="14">
        <v>250.00143579310301</v>
      </c>
      <c r="E36">
        <v>100</v>
      </c>
      <c r="F36" s="3">
        <v>28.090905068965501</v>
      </c>
      <c r="G36" s="3">
        <v>17.6497534137931</v>
      </c>
      <c r="H36" s="3">
        <v>2.2189911379310301</v>
      </c>
      <c r="I36" s="3">
        <v>20.115613137931</v>
      </c>
      <c r="L36" s="3">
        <v>3.89908944827586</v>
      </c>
      <c r="M36" s="3">
        <v>11.7990434827586</v>
      </c>
      <c r="N36" s="3">
        <v>16.956505862069001</v>
      </c>
      <c r="O36" s="3">
        <v>28.129976724137901</v>
      </c>
      <c r="P36" s="3">
        <v>4.6890780344827601</v>
      </c>
      <c r="Q36" s="3">
        <v>25.139917689655199</v>
      </c>
      <c r="R36" s="3">
        <v>25.125664068965499</v>
      </c>
      <c r="S36" s="3">
        <v>0.38878724137930998</v>
      </c>
      <c r="T36" s="3">
        <v>25.1347740344827</v>
      </c>
      <c r="U36" s="3">
        <v>25.164990344827601</v>
      </c>
      <c r="V36" s="3">
        <v>0.46167779310344798</v>
      </c>
      <c r="W36" s="3">
        <v>25.111020034482799</v>
      </c>
      <c r="X36" s="3">
        <v>25.5151710689655</v>
      </c>
      <c r="Y36" s="3">
        <v>3.3498253942146901E-2</v>
      </c>
      <c r="Z36" s="3">
        <v>3.4991677326582399E-2</v>
      </c>
      <c r="AA36" s="3">
        <v>0.128629815452766</v>
      </c>
      <c r="AB36" s="3">
        <v>5.9241429293468303E-2</v>
      </c>
      <c r="AC36" s="3">
        <v>0.31785256360181902</v>
      </c>
      <c r="AD36">
        <v>66</v>
      </c>
      <c r="AE36">
        <v>269</v>
      </c>
      <c r="AF36" s="1">
        <v>42650.713888888888</v>
      </c>
    </row>
    <row r="37" spans="4:32" x14ac:dyDescent="0.25">
      <c r="D37" s="14">
        <v>250.000499344828</v>
      </c>
      <c r="E37">
        <v>150</v>
      </c>
      <c r="F37" s="3">
        <v>15.845807241379299</v>
      </c>
      <c r="G37" s="3">
        <v>17.679167172413798</v>
      </c>
      <c r="I37" s="3">
        <v>20.1224197931035</v>
      </c>
      <c r="L37" s="3">
        <v>3.4546109999999999</v>
      </c>
      <c r="M37" s="3">
        <v>11.9326055862069</v>
      </c>
      <c r="N37" s="3">
        <v>14.1531225862069</v>
      </c>
      <c r="O37" s="3">
        <v>27.8580482758621</v>
      </c>
      <c r="P37" s="3">
        <v>4.6928379655172403</v>
      </c>
      <c r="Q37" s="3">
        <v>25.1366514137931</v>
      </c>
      <c r="R37" s="3">
        <v>25.113673103448299</v>
      </c>
      <c r="S37" s="3">
        <v>0.39269817241379301</v>
      </c>
      <c r="T37" s="3">
        <v>25.1280297241379</v>
      </c>
      <c r="U37" s="3">
        <v>25.1399502068966</v>
      </c>
      <c r="V37" s="3">
        <v>0.46132062068965501</v>
      </c>
      <c r="W37" s="3">
        <v>25.108062965517199</v>
      </c>
      <c r="X37" s="3">
        <v>25.5164137931034</v>
      </c>
      <c r="Y37" s="3">
        <v>1.3915924789971501</v>
      </c>
      <c r="Z37" s="3">
        <v>2.0714351211301898E-2</v>
      </c>
      <c r="AA37" s="3">
        <v>0.133957822652915</v>
      </c>
      <c r="AB37" s="3">
        <v>5.0706182409479002E-2</v>
      </c>
      <c r="AC37" s="3">
        <v>0.34780925218562198</v>
      </c>
      <c r="AD37">
        <v>68</v>
      </c>
      <c r="AE37">
        <v>197</v>
      </c>
      <c r="AF37" s="1">
        <v>42650.736805555556</v>
      </c>
    </row>
    <row r="38" spans="4:32" x14ac:dyDescent="0.25">
      <c r="D38" s="14">
        <v>250.00074079310301</v>
      </c>
      <c r="E38">
        <v>100</v>
      </c>
      <c r="F38" s="3">
        <v>35.274970068965501</v>
      </c>
      <c r="G38" s="43">
        <v>17.2129975862069</v>
      </c>
      <c r="H38" s="43">
        <v>2.8089414137931001</v>
      </c>
      <c r="I38" s="3">
        <v>25.146293310344799</v>
      </c>
      <c r="L38" s="3">
        <v>3.8382721724137898</v>
      </c>
      <c r="M38" s="3">
        <v>14.100915896551699</v>
      </c>
      <c r="N38" s="3">
        <v>15.8619523448276</v>
      </c>
      <c r="O38" s="3">
        <v>27.363525655172399</v>
      </c>
      <c r="P38" s="3">
        <v>4.7301405862069004</v>
      </c>
      <c r="Q38" s="3">
        <v>25.127937517241399</v>
      </c>
      <c r="R38" s="3">
        <v>25.109468172413798</v>
      </c>
      <c r="S38" s="3">
        <v>0.389260620689655</v>
      </c>
      <c r="T38" s="3">
        <v>25.120021275862101</v>
      </c>
      <c r="U38" s="3">
        <v>25.1482300689655</v>
      </c>
      <c r="V38" s="3">
        <v>0.46214006896551701</v>
      </c>
      <c r="W38" s="3">
        <v>25.098112068965499</v>
      </c>
      <c r="X38" s="3">
        <v>25.5740317241379</v>
      </c>
      <c r="Y38" s="3">
        <v>0.43044173052523299</v>
      </c>
      <c r="Z38" s="3">
        <v>3.1082130559345701E-2</v>
      </c>
      <c r="AA38" s="3">
        <v>0.121508362200187</v>
      </c>
      <c r="AB38" s="3">
        <v>4.9982075247188902E-2</v>
      </c>
      <c r="AC38" s="3">
        <v>0.34083852495005101</v>
      </c>
      <c r="AD38">
        <v>70</v>
      </c>
      <c r="AE38">
        <v>269</v>
      </c>
      <c r="AF38" s="1">
        <v>42650.768067129633</v>
      </c>
    </row>
    <row r="39" spans="4:32" x14ac:dyDescent="0.25">
      <c r="D39" s="14">
        <v>250.00041572413801</v>
      </c>
      <c r="E39">
        <v>150</v>
      </c>
      <c r="F39" s="3">
        <v>19.914482206896501</v>
      </c>
      <c r="G39" s="43">
        <v>17.255709482758601</v>
      </c>
      <c r="H39" s="43">
        <v>2.7896603793103401</v>
      </c>
      <c r="I39" s="3">
        <v>25.1709761034483</v>
      </c>
      <c r="L39" s="3">
        <v>3.3979591379310299</v>
      </c>
      <c r="M39" s="3">
        <v>14.9126350344828</v>
      </c>
      <c r="N39" s="3">
        <v>14.8181691724138</v>
      </c>
      <c r="O39" s="3">
        <v>27.0688982758621</v>
      </c>
      <c r="P39" s="3">
        <v>4.7055271034482704</v>
      </c>
      <c r="Q39" s="3">
        <v>25.128816482758602</v>
      </c>
      <c r="R39" s="3">
        <v>25.107444379310301</v>
      </c>
      <c r="S39" s="3">
        <v>0.39070348275862099</v>
      </c>
      <c r="T39" s="3">
        <v>25.120656206896498</v>
      </c>
      <c r="U39" s="3">
        <v>25.131377448275899</v>
      </c>
      <c r="V39" s="3">
        <v>0.46405289655172399</v>
      </c>
      <c r="W39" s="3">
        <v>25.092198068965502</v>
      </c>
      <c r="X39" s="3">
        <v>25.591304379310301</v>
      </c>
      <c r="Y39" s="3">
        <v>4.7958573104440697E-2</v>
      </c>
      <c r="Z39" s="3">
        <v>2.1241895704335101E-2</v>
      </c>
      <c r="AA39" s="3">
        <v>0.12666466064035201</v>
      </c>
      <c r="AB39" s="3">
        <v>3.8643665988964598E-2</v>
      </c>
      <c r="AC39" s="3">
        <v>0.36762932664062398</v>
      </c>
      <c r="AD39">
        <v>72</v>
      </c>
      <c r="AE39">
        <v>197</v>
      </c>
      <c r="AF39" s="1">
        <v>42650.790983796294</v>
      </c>
    </row>
    <row r="40" spans="4:32" x14ac:dyDescent="0.25">
      <c r="D40" s="14">
        <v>250.000423482759</v>
      </c>
      <c r="E40">
        <v>100</v>
      </c>
      <c r="F40" s="3">
        <v>42.627408586206897</v>
      </c>
      <c r="G40" s="43">
        <v>16.8095784482759</v>
      </c>
      <c r="H40" s="43">
        <v>3.4978667931034502</v>
      </c>
      <c r="I40" s="3">
        <v>30.228884586206899</v>
      </c>
      <c r="L40" s="3">
        <v>3.9972095862069001</v>
      </c>
      <c r="M40" s="3">
        <v>17.059126310344801</v>
      </c>
      <c r="N40" s="3">
        <v>13.375918689655199</v>
      </c>
      <c r="O40" s="3">
        <v>26.7154782758621</v>
      </c>
      <c r="P40" s="3">
        <v>4.7188305862069004</v>
      </c>
      <c r="Q40" s="3">
        <v>25.122750482758601</v>
      </c>
      <c r="R40" s="3">
        <v>25.097265689655199</v>
      </c>
      <c r="S40" s="3">
        <v>0.39396779310344798</v>
      </c>
      <c r="T40" s="3">
        <v>25.112403448275899</v>
      </c>
      <c r="U40" s="3">
        <v>25.1439815172414</v>
      </c>
      <c r="V40" s="3">
        <v>0.46328255172413801</v>
      </c>
      <c r="W40" s="3">
        <v>25.083771931034502</v>
      </c>
      <c r="X40" s="3">
        <v>25.651240999999999</v>
      </c>
      <c r="Y40" s="3">
        <v>3.56812081876281E-2</v>
      </c>
      <c r="Z40" s="3">
        <v>2.88991752761199E-2</v>
      </c>
      <c r="AA40" s="3">
        <v>0.112967097757725</v>
      </c>
      <c r="AB40" s="3">
        <v>4.2784761733364297E-2</v>
      </c>
      <c r="AC40" s="3">
        <v>0.351075180641305</v>
      </c>
      <c r="AD40">
        <v>74</v>
      </c>
      <c r="AE40">
        <v>269</v>
      </c>
      <c r="AF40" s="1">
        <v>42650.822245370371</v>
      </c>
    </row>
    <row r="41" spans="4:32" x14ac:dyDescent="0.25">
      <c r="D41" s="14">
        <v>249.99894710344799</v>
      </c>
      <c r="E41">
        <v>150</v>
      </c>
      <c r="F41" s="3">
        <v>24.093434793103398</v>
      </c>
      <c r="G41" s="43">
        <v>16.854478724137898</v>
      </c>
      <c r="H41" s="43">
        <v>3.3848931034482801</v>
      </c>
      <c r="I41" s="3">
        <v>30.232997103448302</v>
      </c>
      <c r="L41" s="3">
        <v>3.3325370689655198</v>
      </c>
      <c r="M41" s="3">
        <v>17.811350379310301</v>
      </c>
      <c r="N41" s="3">
        <v>14.6015185172414</v>
      </c>
      <c r="O41" s="3">
        <v>26.410161931034501</v>
      </c>
      <c r="P41" s="3">
        <v>4.6838935862069002</v>
      </c>
      <c r="Q41" s="3">
        <v>25.117840137931001</v>
      </c>
      <c r="R41" s="3">
        <v>25.0968370344828</v>
      </c>
      <c r="S41" s="3">
        <v>0.39237227586206902</v>
      </c>
      <c r="T41" s="3">
        <v>25.1106727931035</v>
      </c>
      <c r="U41" s="3">
        <v>25.1190121724138</v>
      </c>
      <c r="V41" s="3">
        <v>0.463053724137931</v>
      </c>
      <c r="W41" s="3">
        <v>25.080142103448299</v>
      </c>
      <c r="X41" s="3">
        <v>25.6704188275862</v>
      </c>
      <c r="Y41" s="3">
        <v>4.3325789970565499E-2</v>
      </c>
      <c r="Z41" s="3">
        <v>2.03561091709447E-2</v>
      </c>
      <c r="AA41" s="3">
        <v>0.14500168401974101</v>
      </c>
      <c r="AB41" s="3">
        <v>3.6952673298645197E-2</v>
      </c>
      <c r="AC41" s="3">
        <v>0.40052757322497901</v>
      </c>
      <c r="AD41">
        <v>76</v>
      </c>
      <c r="AE41">
        <v>196</v>
      </c>
      <c r="AF41" s="1">
        <v>42650.845173611109</v>
      </c>
    </row>
    <row r="42" spans="4:32" x14ac:dyDescent="0.25">
      <c r="D42" s="14">
        <v>249.99931282758601</v>
      </c>
      <c r="E42">
        <v>100</v>
      </c>
      <c r="F42" s="3">
        <v>50.171058551724201</v>
      </c>
      <c r="G42" s="43">
        <v>16.3786658275862</v>
      </c>
      <c r="H42" s="43">
        <v>4.1204363448275796</v>
      </c>
      <c r="I42" s="3">
        <v>35.2879308965517</v>
      </c>
      <c r="L42" s="3">
        <v>4.0982522758620696</v>
      </c>
      <c r="M42" s="3">
        <v>20.476742000000002</v>
      </c>
      <c r="N42" s="3">
        <v>14.8616188965517</v>
      </c>
      <c r="O42" s="3">
        <v>26.119675655172401</v>
      </c>
      <c r="P42" s="3">
        <v>4.7366229310344803</v>
      </c>
      <c r="Q42" s="3">
        <v>25.116271999999999</v>
      </c>
      <c r="R42" s="3">
        <v>25.095003172413801</v>
      </c>
      <c r="S42" s="3">
        <v>0.39061141379310299</v>
      </c>
      <c r="T42" s="3">
        <v>25.107596241379301</v>
      </c>
      <c r="U42" s="3">
        <v>25.144366896551698</v>
      </c>
      <c r="V42" s="3">
        <v>0.46312034482758602</v>
      </c>
      <c r="W42" s="3">
        <v>25.0684985862069</v>
      </c>
      <c r="X42" s="3">
        <v>25.741780172413801</v>
      </c>
      <c r="Y42" s="3">
        <v>3.4942495729872299E-2</v>
      </c>
      <c r="Z42" s="3">
        <v>2.7287980984931001E-2</v>
      </c>
      <c r="AA42" s="3">
        <v>0.116764256123847</v>
      </c>
      <c r="AB42" s="3">
        <v>4.0866700885053599E-2</v>
      </c>
      <c r="AC42" s="3">
        <v>0.34974964628145999</v>
      </c>
      <c r="AD42">
        <v>78</v>
      </c>
      <c r="AE42">
        <v>269</v>
      </c>
      <c r="AF42" s="1">
        <v>42650.876423611109</v>
      </c>
    </row>
    <row r="43" spans="4:32" x14ac:dyDescent="0.25">
      <c r="D43" s="14">
        <v>249.999121275862</v>
      </c>
      <c r="E43">
        <v>150</v>
      </c>
      <c r="F43" s="3">
        <v>28.336974655172401</v>
      </c>
      <c r="G43" s="43">
        <v>16.4804235862069</v>
      </c>
      <c r="H43" s="43">
        <v>3.8187523793103502</v>
      </c>
      <c r="I43" s="3">
        <v>35.298385965517198</v>
      </c>
      <c r="L43" s="3">
        <v>3.4305490000000001</v>
      </c>
      <c r="M43" s="3">
        <v>20.733940758620701</v>
      </c>
      <c r="N43" s="3">
        <v>15.9708365172414</v>
      </c>
      <c r="O43" s="3">
        <v>25.928668344827599</v>
      </c>
      <c r="P43" s="3">
        <v>4.6916816551724096</v>
      </c>
      <c r="Q43" s="3">
        <v>25.109582137931</v>
      </c>
      <c r="R43" s="3">
        <v>25.092024413793101</v>
      </c>
      <c r="S43" s="3">
        <v>0.38892762068965497</v>
      </c>
      <c r="T43" s="3">
        <v>25.101025724137902</v>
      </c>
      <c r="U43" s="3">
        <v>25.1139010689655</v>
      </c>
      <c r="V43" s="3">
        <v>0.46153741379310298</v>
      </c>
      <c r="W43" s="3">
        <v>25.068856689655199</v>
      </c>
      <c r="X43" s="3">
        <v>25.751830620689699</v>
      </c>
      <c r="Y43" s="3">
        <v>5.4198098276464997E-2</v>
      </c>
      <c r="Z43" s="3">
        <v>2.1190499520572101E-2</v>
      </c>
      <c r="AA43" s="3">
        <v>0.13526214016955199</v>
      </c>
      <c r="AB43" s="3">
        <v>3.65803807428332E-2</v>
      </c>
      <c r="AC43" s="3">
        <v>0.343084142001371</v>
      </c>
      <c r="AD43">
        <v>80</v>
      </c>
      <c r="AE43">
        <v>197</v>
      </c>
      <c r="AF43" s="1">
        <v>42650.899351851855</v>
      </c>
    </row>
    <row r="44" spans="4:32" x14ac:dyDescent="0.25">
      <c r="D44" s="14">
        <v>250.00067079310301</v>
      </c>
      <c r="E44">
        <v>100</v>
      </c>
      <c r="F44" s="3">
        <v>58.360239448275898</v>
      </c>
      <c r="G44" s="43">
        <v>16.032988931034499</v>
      </c>
      <c r="H44" s="43">
        <v>4.6408084137931001</v>
      </c>
      <c r="I44" s="3">
        <v>40.030400896551697</v>
      </c>
      <c r="L44" s="3">
        <v>3.9487883103448298</v>
      </c>
      <c r="M44" s="3">
        <v>22.793265103448299</v>
      </c>
      <c r="N44" s="3">
        <v>14.9777249310345</v>
      </c>
      <c r="O44" s="3">
        <v>25.644827034482802</v>
      </c>
      <c r="P44" s="3">
        <v>4.7228682413793104</v>
      </c>
      <c r="Q44" s="3">
        <v>25.103158034482799</v>
      </c>
      <c r="R44" s="3">
        <v>25.0827681724138</v>
      </c>
      <c r="S44" s="3">
        <v>0.39030462068965499</v>
      </c>
      <c r="T44" s="3">
        <v>25.099446827586199</v>
      </c>
      <c r="U44" s="3">
        <v>25.130726448275901</v>
      </c>
      <c r="V44" s="3">
        <v>0.45919782758620697</v>
      </c>
      <c r="W44" s="3">
        <v>25.056442758620701</v>
      </c>
      <c r="X44" s="3">
        <v>25.808139448275899</v>
      </c>
      <c r="Y44" s="3">
        <v>3.3497342532939803E-2</v>
      </c>
      <c r="Z44" s="3">
        <v>2.54678107779353E-2</v>
      </c>
      <c r="AA44" s="3">
        <v>0.119690202589853</v>
      </c>
      <c r="AB44" s="3">
        <v>3.3099187504745602E-2</v>
      </c>
      <c r="AC44" s="3">
        <v>0.36292841674208798</v>
      </c>
      <c r="AD44">
        <v>82</v>
      </c>
      <c r="AE44">
        <v>269</v>
      </c>
      <c r="AF44" s="1">
        <v>42650.930601851855</v>
      </c>
    </row>
    <row r="45" spans="4:32" x14ac:dyDescent="0.25">
      <c r="D45" s="14">
        <v>250.00217306896599</v>
      </c>
      <c r="E45">
        <v>150</v>
      </c>
      <c r="F45" s="3">
        <v>33.505203689655197</v>
      </c>
      <c r="G45" s="43">
        <v>16.1209645517241</v>
      </c>
      <c r="H45" s="43">
        <v>4.5403752068965497</v>
      </c>
      <c r="I45" s="3">
        <v>39.774560689655203</v>
      </c>
      <c r="L45" s="3">
        <v>3.50979448275862</v>
      </c>
      <c r="M45" s="3">
        <v>23.710315241379298</v>
      </c>
      <c r="N45" s="3">
        <v>14.782211241379301</v>
      </c>
      <c r="O45" s="3">
        <v>25.406872931034499</v>
      </c>
      <c r="P45" s="3">
        <v>4.71798817241379</v>
      </c>
      <c r="Q45" s="3">
        <v>25.1038796206897</v>
      </c>
      <c r="R45" s="3">
        <v>25.082545793103399</v>
      </c>
      <c r="S45" s="3">
        <v>0.39461972413793101</v>
      </c>
      <c r="T45" s="3">
        <v>25.092908758620698</v>
      </c>
      <c r="U45" s="3">
        <v>25.105854655172401</v>
      </c>
      <c r="V45" s="3">
        <v>0.45742562068965498</v>
      </c>
      <c r="W45" s="3">
        <v>25.051440206896501</v>
      </c>
      <c r="X45" s="3">
        <v>25.834107275862099</v>
      </c>
      <c r="Y45" s="3">
        <v>4.2263313915829798E-2</v>
      </c>
      <c r="Z45" s="3">
        <v>2.0039744065745099E-2</v>
      </c>
      <c r="AA45" s="3">
        <v>0.11624618085008299</v>
      </c>
      <c r="AB45" s="3">
        <v>3.1383326932062403E-2</v>
      </c>
      <c r="AC45" s="3">
        <v>0.36103024722805699</v>
      </c>
      <c r="AD45">
        <v>84</v>
      </c>
      <c r="AE45">
        <v>197</v>
      </c>
      <c r="AF45" s="1">
        <v>42650.953530092593</v>
      </c>
    </row>
    <row r="46" spans="4:32" x14ac:dyDescent="0.25">
      <c r="D46" s="14">
        <v>249.99991106896599</v>
      </c>
      <c r="E46">
        <v>100</v>
      </c>
      <c r="F46" s="3">
        <v>75.575173034482802</v>
      </c>
      <c r="G46" s="43">
        <v>15.2278096551724</v>
      </c>
      <c r="H46" s="43">
        <v>5.8989905517241397</v>
      </c>
      <c r="I46" s="3">
        <v>49.413733724137899</v>
      </c>
      <c r="L46" s="3">
        <v>4.5894971034482799</v>
      </c>
      <c r="M46" s="3">
        <v>28.348359310344801</v>
      </c>
      <c r="N46" s="3">
        <v>15.216396655172399</v>
      </c>
      <c r="O46" s="3">
        <v>25.073165034482798</v>
      </c>
      <c r="P46" s="3">
        <v>4.7250154137931002</v>
      </c>
      <c r="Q46" s="3">
        <v>25.097922241379301</v>
      </c>
      <c r="R46" s="3">
        <v>25.079008206896599</v>
      </c>
      <c r="S46" s="3">
        <v>0.39053241379310399</v>
      </c>
      <c r="T46" s="3">
        <v>25.0877815172414</v>
      </c>
      <c r="U46" s="3">
        <v>25.141892655172398</v>
      </c>
      <c r="V46" s="3">
        <v>0.46056524137930999</v>
      </c>
      <c r="W46" s="3">
        <v>25.049476103448299</v>
      </c>
      <c r="X46" s="3">
        <v>25.972274172413801</v>
      </c>
      <c r="Y46" s="3">
        <v>3.3796256583601303E-2</v>
      </c>
      <c r="Z46" s="3">
        <v>3.02213537947532E-2</v>
      </c>
      <c r="AA46" s="3">
        <v>0.102515152521325</v>
      </c>
      <c r="AB46" s="3">
        <v>3.76837879073358E-2</v>
      </c>
      <c r="AC46" s="3">
        <v>0.35312884621226498</v>
      </c>
      <c r="AD46">
        <v>86</v>
      </c>
      <c r="AE46">
        <v>268</v>
      </c>
      <c r="AF46" s="1">
        <v>42650.984664351854</v>
      </c>
    </row>
    <row r="47" spans="4:32" x14ac:dyDescent="0.25">
      <c r="D47" s="14">
        <v>250.000968724138</v>
      </c>
      <c r="E47">
        <v>150</v>
      </c>
      <c r="F47" s="3">
        <v>42.480005896551702</v>
      </c>
      <c r="G47" s="43">
        <v>15.318155586206901</v>
      </c>
      <c r="H47" s="43">
        <v>5.6567346206896598</v>
      </c>
      <c r="I47" s="3">
        <v>49.515795068965502</v>
      </c>
      <c r="L47" s="3">
        <v>3.9608029999999999</v>
      </c>
      <c r="M47" s="3">
        <v>29.471112862068999</v>
      </c>
      <c r="N47" s="3">
        <v>15.166286862069001</v>
      </c>
      <c r="O47" s="3">
        <v>24.8383911724138</v>
      </c>
      <c r="P47" s="3">
        <v>4.7034951379310304</v>
      </c>
      <c r="Q47" s="3">
        <v>25.091075034482799</v>
      </c>
      <c r="R47" s="3">
        <v>25.071059517241402</v>
      </c>
      <c r="S47" s="3">
        <v>0.39296224137931002</v>
      </c>
      <c r="T47" s="3">
        <v>25.079111206896499</v>
      </c>
      <c r="U47" s="3">
        <v>25.110151827586201</v>
      </c>
      <c r="V47" s="3">
        <v>0.46011465517241401</v>
      </c>
      <c r="W47" s="3">
        <v>25.037664517241399</v>
      </c>
      <c r="X47" s="3">
        <v>25.996533551724099</v>
      </c>
      <c r="Y47" s="3">
        <v>4.2377453100958702E-2</v>
      </c>
      <c r="Z47" s="3">
        <v>1.88252112369286E-2</v>
      </c>
      <c r="AA47" s="3">
        <v>0.11797685207950299</v>
      </c>
      <c r="AB47" s="3">
        <v>2.8223745782501301E-2</v>
      </c>
      <c r="AC47" s="3">
        <v>0.41356669925392903</v>
      </c>
      <c r="AD47">
        <v>88</v>
      </c>
      <c r="AE47">
        <v>197</v>
      </c>
      <c r="AF47" s="1">
        <v>42651.007592592592</v>
      </c>
    </row>
    <row r="48" spans="4:32" x14ac:dyDescent="0.25">
      <c r="D48" s="14">
        <v>250.00123227586201</v>
      </c>
      <c r="E48">
        <v>300</v>
      </c>
      <c r="F48" s="3">
        <v>19.0416942413793</v>
      </c>
      <c r="G48" s="43">
        <v>15.3144446206897</v>
      </c>
      <c r="H48" s="43">
        <v>5.2594655862069004</v>
      </c>
      <c r="I48" s="3">
        <v>49.564855862069003</v>
      </c>
      <c r="L48" s="3">
        <v>3.3176612068965499</v>
      </c>
      <c r="M48" s="3">
        <v>31.380246551724099</v>
      </c>
      <c r="N48" s="3">
        <v>12.093738172413801</v>
      </c>
      <c r="O48" s="3">
        <v>24.590780827586201</v>
      </c>
      <c r="P48" s="3">
        <v>4.7260675517241397</v>
      </c>
      <c r="Q48" s="3">
        <v>25.093163896551701</v>
      </c>
      <c r="R48" s="3">
        <v>25.063631724137899</v>
      </c>
      <c r="S48" s="3">
        <v>0.38948165517241401</v>
      </c>
      <c r="T48" s="3">
        <v>25.079463896551701</v>
      </c>
      <c r="U48" s="3">
        <v>25.087721827586201</v>
      </c>
      <c r="V48" s="3">
        <v>0.458697034482759</v>
      </c>
      <c r="W48" s="3">
        <v>25.031126586206899</v>
      </c>
      <c r="X48" s="3">
        <v>26.052244137931002</v>
      </c>
      <c r="Y48" s="3">
        <v>7.99639571760693E-2</v>
      </c>
      <c r="Z48" s="3">
        <v>2.87520956317243E-2</v>
      </c>
      <c r="AA48" s="3">
        <v>0.128583549691516</v>
      </c>
      <c r="AB48" s="3">
        <v>3.43752400909344E-2</v>
      </c>
      <c r="AC48" s="3">
        <v>0.39743993303179898</v>
      </c>
      <c r="AD48">
        <v>90</v>
      </c>
      <c r="AE48">
        <v>197</v>
      </c>
      <c r="AF48" s="1">
        <v>42651.030509259261</v>
      </c>
    </row>
    <row r="49" spans="4:32" x14ac:dyDescent="0.25">
      <c r="D49" s="14">
        <v>250.000159413793</v>
      </c>
      <c r="E49">
        <v>100</v>
      </c>
      <c r="F49" s="3">
        <v>82.540984620689699</v>
      </c>
      <c r="G49" s="43">
        <v>14.7066087586207</v>
      </c>
      <c r="H49" s="43">
        <v>6.4943398965517298</v>
      </c>
      <c r="I49" s="3">
        <v>54.592812517241398</v>
      </c>
      <c r="L49" s="3">
        <v>4.5629097931034499</v>
      </c>
      <c r="M49" s="3">
        <v>31.157894172413801</v>
      </c>
      <c r="N49" s="3">
        <v>13.930794448275901</v>
      </c>
      <c r="O49" s="3">
        <v>24.347500620689701</v>
      </c>
      <c r="P49" s="3">
        <v>4.7013998965517301</v>
      </c>
      <c r="Q49" s="3">
        <v>25.082979793103501</v>
      </c>
      <c r="R49" s="3">
        <v>25.0594703103448</v>
      </c>
      <c r="S49" s="3">
        <v>0.39485010344827598</v>
      </c>
      <c r="T49" s="3">
        <v>25.0676956551724</v>
      </c>
      <c r="U49" s="3">
        <v>25.1197608965517</v>
      </c>
      <c r="V49" s="3">
        <v>0.45851886206896503</v>
      </c>
      <c r="W49" s="3">
        <v>25.021219517241398</v>
      </c>
      <c r="X49" s="3">
        <v>26.036988206896499</v>
      </c>
      <c r="Y49" s="3">
        <v>6.8728902668145506E-2</v>
      </c>
      <c r="Z49" s="3">
        <v>4.7247385991289297E-2</v>
      </c>
      <c r="AA49" s="3">
        <v>0.11965989050813899</v>
      </c>
      <c r="AB49" s="3">
        <v>4.7962784622750998E-2</v>
      </c>
      <c r="AC49" s="3">
        <v>0.38560310308942902</v>
      </c>
      <c r="AD49">
        <v>92</v>
      </c>
      <c r="AE49">
        <v>269</v>
      </c>
      <c r="AF49" s="1">
        <v>42651.06177083333</v>
      </c>
    </row>
    <row r="50" spans="4:32" x14ac:dyDescent="0.25">
      <c r="D50" s="14">
        <v>249.99980582758599</v>
      </c>
      <c r="E50">
        <v>150</v>
      </c>
      <c r="F50" s="3">
        <v>46.631971758620701</v>
      </c>
      <c r="G50" s="43">
        <v>14.8826232758621</v>
      </c>
      <c r="H50" s="43">
        <v>6.1324112758620704</v>
      </c>
      <c r="I50" s="3">
        <v>54.625631655172398</v>
      </c>
      <c r="L50" s="3">
        <v>3.87100593103448</v>
      </c>
      <c r="M50" s="3">
        <v>32.3692133448276</v>
      </c>
      <c r="N50" s="3">
        <v>14.6850687586207</v>
      </c>
      <c r="O50" s="3">
        <v>24.1923375862069</v>
      </c>
      <c r="P50" s="3">
        <v>4.7291558275862098</v>
      </c>
      <c r="Q50" s="3">
        <v>25.082263586206899</v>
      </c>
      <c r="R50" s="3">
        <v>25.060935241379301</v>
      </c>
      <c r="S50" s="3">
        <v>0.394710965517241</v>
      </c>
      <c r="T50" s="3">
        <v>25.071130034482799</v>
      </c>
      <c r="U50" s="3">
        <v>25.0983508965517</v>
      </c>
      <c r="V50" s="3">
        <v>0.462542965517242</v>
      </c>
      <c r="W50" s="3">
        <v>25.024561655172398</v>
      </c>
      <c r="X50" s="3">
        <v>26.068916896551698</v>
      </c>
      <c r="Y50" s="3">
        <v>4.5474059863872603E-2</v>
      </c>
      <c r="Z50" s="3">
        <v>1.8721845692414099E-2</v>
      </c>
      <c r="AA50" s="3">
        <v>0.129250096334972</v>
      </c>
      <c r="AB50" s="3">
        <v>2.6203944989850899E-2</v>
      </c>
      <c r="AC50" s="3">
        <v>0.38954250747608499</v>
      </c>
      <c r="AD50">
        <v>94</v>
      </c>
      <c r="AE50">
        <v>197</v>
      </c>
      <c r="AF50" s="1">
        <v>42651.084699074076</v>
      </c>
    </row>
    <row r="51" spans="4:32" x14ac:dyDescent="0.25">
      <c r="D51" s="14">
        <v>249.99953958620699</v>
      </c>
      <c r="E51">
        <v>300</v>
      </c>
      <c r="F51" s="3">
        <v>20.856454275862099</v>
      </c>
      <c r="G51" s="43">
        <v>15.0027712413793</v>
      </c>
      <c r="H51" s="43">
        <v>6.1731187586206904</v>
      </c>
      <c r="I51" s="3">
        <v>54.668519551724103</v>
      </c>
      <c r="J51" s="43">
        <f>INDEX(LINEST(G38:G51,H38:H51^{1}),1)</f>
        <v>-0.68544389600625211</v>
      </c>
      <c r="K51" s="43">
        <f>INDEX(LINEST(G38:G51,H38:H51^{1}),2)</f>
        <v>19.164333866901085</v>
      </c>
      <c r="L51" s="3">
        <v>3.28480286206897</v>
      </c>
      <c r="M51" s="3">
        <v>34.892209344827599</v>
      </c>
      <c r="N51" s="3">
        <v>12.346845172413801</v>
      </c>
      <c r="O51" s="3">
        <v>24.055330551724101</v>
      </c>
      <c r="P51" s="3">
        <v>4.7207753103448296</v>
      </c>
      <c r="Q51" s="3">
        <v>25.083663379310298</v>
      </c>
      <c r="R51" s="3">
        <v>25.055639724137901</v>
      </c>
      <c r="S51" s="3">
        <v>0.389318</v>
      </c>
      <c r="T51" s="3">
        <v>25.0644454827586</v>
      </c>
      <c r="U51" s="3">
        <v>25.0717377241379</v>
      </c>
      <c r="V51" s="3">
        <v>0.46223751724137901</v>
      </c>
      <c r="W51" s="3">
        <v>25.014160758620701</v>
      </c>
      <c r="X51" s="3">
        <v>26.1372636896552</v>
      </c>
      <c r="Y51" s="3">
        <v>6.5542808361574195E-2</v>
      </c>
      <c r="Z51" s="3">
        <v>2.9589136804456701E-2</v>
      </c>
      <c r="AA51" s="3">
        <v>0.15969653093358099</v>
      </c>
      <c r="AB51" s="3">
        <v>3.4843884007980899E-2</v>
      </c>
      <c r="AC51" s="3">
        <v>0.42194389104040703</v>
      </c>
      <c r="AD51">
        <v>96</v>
      </c>
      <c r="AE51">
        <v>197</v>
      </c>
      <c r="AF51" s="1">
        <v>42651.107615740744</v>
      </c>
    </row>
    <row r="52" spans="4:32" x14ac:dyDescent="0.25">
      <c r="D52" s="14">
        <v>249.99979586206899</v>
      </c>
      <c r="E52">
        <v>100</v>
      </c>
      <c r="F52" s="3">
        <v>89.7440163448276</v>
      </c>
      <c r="G52" s="42">
        <v>14.252840965517199</v>
      </c>
      <c r="H52" s="42">
        <v>7.03160644827586</v>
      </c>
      <c r="I52" s="3">
        <v>59.6798436896552</v>
      </c>
      <c r="L52" s="3">
        <v>4.75520268965517</v>
      </c>
      <c r="M52" s="3">
        <v>34.446963137931</v>
      </c>
      <c r="N52" s="3">
        <v>15.1419977931034</v>
      </c>
      <c r="O52" s="3">
        <v>23.883574965517202</v>
      </c>
      <c r="P52" s="3">
        <v>4.6997063793103404</v>
      </c>
      <c r="Q52" s="3">
        <v>25.0865987241379</v>
      </c>
      <c r="R52" s="3">
        <v>25.065981068965499</v>
      </c>
      <c r="S52" s="3">
        <v>0.38795175862068998</v>
      </c>
      <c r="T52" s="3">
        <v>25.0737397586207</v>
      </c>
      <c r="U52" s="3">
        <v>25.135338379310301</v>
      </c>
      <c r="V52" s="3">
        <v>0.46443144827586202</v>
      </c>
      <c r="W52" s="3">
        <v>25.018316758620699</v>
      </c>
      <c r="X52" s="3">
        <v>26.122397931034499</v>
      </c>
      <c r="Y52" s="3">
        <v>6.7146693346506206E-2</v>
      </c>
      <c r="Z52" s="3">
        <v>4.6564890255020398E-2</v>
      </c>
      <c r="AA52" s="3">
        <v>0.119847861432804</v>
      </c>
      <c r="AB52" s="3">
        <v>4.7356813404422403E-2</v>
      </c>
      <c r="AC52" s="3">
        <v>0.41789335797352301</v>
      </c>
      <c r="AD52">
        <v>98</v>
      </c>
      <c r="AE52">
        <v>269</v>
      </c>
      <c r="AF52" s="1">
        <v>42651.138877314814</v>
      </c>
    </row>
    <row r="53" spans="4:32" x14ac:dyDescent="0.25">
      <c r="D53" s="14">
        <v>250.000083758621</v>
      </c>
      <c r="E53">
        <v>150</v>
      </c>
      <c r="F53" s="3">
        <v>50.685322275862099</v>
      </c>
      <c r="G53" s="42">
        <v>14.5298053793103</v>
      </c>
      <c r="H53" s="42">
        <v>6.8258999655172401</v>
      </c>
      <c r="I53" s="3">
        <v>59.717880413793097</v>
      </c>
      <c r="L53" s="3">
        <v>3.6933842758620701</v>
      </c>
      <c r="M53" s="3">
        <v>35.422265827586202</v>
      </c>
      <c r="N53" s="3">
        <v>12.2376839310345</v>
      </c>
      <c r="O53" s="3">
        <v>23.764060206896598</v>
      </c>
      <c r="P53" s="3">
        <v>4.6788856551724098</v>
      </c>
      <c r="Q53" s="3">
        <v>25.076403793103399</v>
      </c>
      <c r="R53" s="3">
        <v>25.048092586206899</v>
      </c>
      <c r="S53" s="3">
        <v>0.39321841379310302</v>
      </c>
      <c r="T53" s="3">
        <v>25.0656609655172</v>
      </c>
      <c r="U53" s="3">
        <v>25.086989310344801</v>
      </c>
      <c r="V53" s="3">
        <v>0.463375379310345</v>
      </c>
      <c r="W53" s="3">
        <v>25.007720655172399</v>
      </c>
      <c r="X53" s="3">
        <v>26.145030137930998</v>
      </c>
      <c r="Y53" s="3">
        <v>4.5077034642373302E-2</v>
      </c>
      <c r="Z53" s="3">
        <v>2.1028770194504501E-2</v>
      </c>
      <c r="AA53" s="3">
        <v>0.122841624397317</v>
      </c>
      <c r="AB53" s="3">
        <v>2.7086075087083598E-2</v>
      </c>
      <c r="AC53" s="3">
        <v>0.40258830665116302</v>
      </c>
      <c r="AD53">
        <v>100</v>
      </c>
      <c r="AE53">
        <v>197</v>
      </c>
      <c r="AF53" s="1">
        <v>42651.161793981482</v>
      </c>
    </row>
    <row r="54" spans="4:32" x14ac:dyDescent="0.25">
      <c r="D54" s="14">
        <v>250.00027144827601</v>
      </c>
      <c r="E54">
        <v>300</v>
      </c>
      <c r="F54" s="3">
        <v>22.7253544827586</v>
      </c>
      <c r="G54" s="42">
        <v>14.6619858275862</v>
      </c>
      <c r="H54" s="42">
        <v>6.7825512413793101</v>
      </c>
      <c r="I54" s="3">
        <v>59.749958482758601</v>
      </c>
      <c r="L54" s="3">
        <v>3.36327665517241</v>
      </c>
      <c r="M54" s="3">
        <v>38.140469137930999</v>
      </c>
      <c r="N54" s="3">
        <v>13.489452999999999</v>
      </c>
      <c r="O54" s="3">
        <v>23.654982172413799</v>
      </c>
      <c r="P54" s="3">
        <v>4.6696477931034499</v>
      </c>
      <c r="Q54" s="3">
        <v>25.0907820344828</v>
      </c>
      <c r="R54" s="3">
        <v>25.065758689655201</v>
      </c>
      <c r="S54" s="3">
        <v>0.388429896551724</v>
      </c>
      <c r="T54" s="3">
        <v>25.0764472068965</v>
      </c>
      <c r="U54" s="3">
        <v>25.087477689655199</v>
      </c>
      <c r="V54" s="3">
        <v>0.46283555172413798</v>
      </c>
      <c r="W54" s="3">
        <v>25.019694758620702</v>
      </c>
      <c r="X54" s="3">
        <v>26.242844862068999</v>
      </c>
      <c r="Y54" s="3">
        <v>6.8784130484193295E-2</v>
      </c>
      <c r="Z54" s="3">
        <v>2.9967803780240401E-2</v>
      </c>
      <c r="AA54" s="3">
        <v>0.139096216773441</v>
      </c>
      <c r="AB54" s="3">
        <v>3.4391877474057697E-2</v>
      </c>
      <c r="AC54" s="3">
        <v>0.41145385341100599</v>
      </c>
      <c r="AD54">
        <v>102</v>
      </c>
      <c r="AE54">
        <v>197</v>
      </c>
      <c r="AF54" s="1">
        <v>42651.18472222222</v>
      </c>
    </row>
    <row r="55" spans="4:32" x14ac:dyDescent="0.25">
      <c r="D55" s="14">
        <v>250.00023420689601</v>
      </c>
      <c r="E55">
        <v>100</v>
      </c>
      <c r="F55" s="3">
        <v>97.090190241379403</v>
      </c>
      <c r="G55" s="42">
        <v>14.1160532413793</v>
      </c>
      <c r="H55" s="42">
        <v>7.6569073793103497</v>
      </c>
      <c r="I55" s="3">
        <v>64.793392137930994</v>
      </c>
      <c r="L55" s="3">
        <v>4.8495871379310396</v>
      </c>
      <c r="M55" s="3">
        <v>37.155769724137897</v>
      </c>
      <c r="N55" s="3">
        <v>12.1329734482759</v>
      </c>
      <c r="O55" s="3">
        <v>23.5264144827586</v>
      </c>
      <c r="P55" s="3">
        <v>4.6856586896551704</v>
      </c>
      <c r="Q55" s="3">
        <v>25.088541172413802</v>
      </c>
      <c r="R55" s="3">
        <v>25.058699724137899</v>
      </c>
      <c r="S55" s="3">
        <v>0.39541524137931</v>
      </c>
      <c r="T55" s="3">
        <v>25.068314103448301</v>
      </c>
      <c r="U55" s="3">
        <v>25.130617896551701</v>
      </c>
      <c r="V55" s="3">
        <v>0.46283441379310403</v>
      </c>
      <c r="W55" s="3">
        <v>25.013911137931</v>
      </c>
      <c r="X55" s="3">
        <v>26.2060241034483</v>
      </c>
      <c r="Y55" s="3">
        <v>6.7427470576994095E-2</v>
      </c>
      <c r="Z55" s="3">
        <v>4.5987599477408402E-2</v>
      </c>
      <c r="AA55" s="3">
        <v>0.11397891945318001</v>
      </c>
      <c r="AB55" s="3">
        <v>4.6259905438956403E-2</v>
      </c>
      <c r="AC55" s="3">
        <v>0.44288423896677498</v>
      </c>
      <c r="AD55">
        <v>104</v>
      </c>
      <c r="AE55">
        <v>269</v>
      </c>
      <c r="AF55" s="1">
        <v>42651.21597222222</v>
      </c>
    </row>
    <row r="56" spans="4:32" x14ac:dyDescent="0.25">
      <c r="D56" s="14">
        <v>250.00194472413801</v>
      </c>
      <c r="E56">
        <v>150</v>
      </c>
      <c r="F56" s="3">
        <v>54.824771482758599</v>
      </c>
      <c r="G56" s="42">
        <v>13.969468862069</v>
      </c>
      <c r="H56" s="42">
        <v>7.4301878275862103</v>
      </c>
      <c r="I56" s="3">
        <v>64.838710827586198</v>
      </c>
      <c r="L56" s="3">
        <v>3.9244203103448299</v>
      </c>
      <c r="M56" s="3">
        <v>38.485322586206898</v>
      </c>
      <c r="N56" s="3">
        <v>11.880501586206901</v>
      </c>
      <c r="O56" s="3">
        <v>23.428411172413799</v>
      </c>
      <c r="P56" s="3">
        <v>4.7105909310344796</v>
      </c>
      <c r="Q56" s="3">
        <v>25.074656724137899</v>
      </c>
      <c r="R56" s="3">
        <v>25.044522586206899</v>
      </c>
      <c r="S56" s="3">
        <v>0.38783565517241397</v>
      </c>
      <c r="T56" s="3">
        <v>25.054592586206901</v>
      </c>
      <c r="U56" s="3">
        <v>25.085925931034499</v>
      </c>
      <c r="V56" s="3">
        <v>0.46394379310344802</v>
      </c>
      <c r="W56" s="3">
        <v>25.000374206896499</v>
      </c>
      <c r="X56" s="3">
        <v>26.230800965517201</v>
      </c>
      <c r="Y56" s="3">
        <v>4.6960916343236202E-2</v>
      </c>
      <c r="Z56" s="3">
        <v>2.0709386562564901E-2</v>
      </c>
      <c r="AA56" s="3">
        <v>0.12770637879817101</v>
      </c>
      <c r="AB56" s="3">
        <v>2.5574894701400099E-2</v>
      </c>
      <c r="AC56" s="3">
        <v>0.41355233133694203</v>
      </c>
      <c r="AD56">
        <v>106</v>
      </c>
      <c r="AE56">
        <v>196</v>
      </c>
      <c r="AF56" s="1">
        <v>42651.238900462966</v>
      </c>
    </row>
    <row r="57" spans="4:32" x14ac:dyDescent="0.25">
      <c r="D57" s="14">
        <v>250.00151227586201</v>
      </c>
      <c r="E57">
        <v>300</v>
      </c>
      <c r="F57" s="3">
        <v>24.6272511724138</v>
      </c>
      <c r="G57" s="42">
        <v>14.295408103448301</v>
      </c>
      <c r="H57" s="42">
        <v>7.37059848275862</v>
      </c>
      <c r="I57" s="3">
        <v>64.877465931034493</v>
      </c>
      <c r="L57" s="3">
        <v>3.3291822758620699</v>
      </c>
      <c r="M57" s="3">
        <v>41.311523310344803</v>
      </c>
      <c r="N57" s="3">
        <v>11.0137986896552</v>
      </c>
      <c r="O57" s="3">
        <v>23.314151586206901</v>
      </c>
      <c r="P57" s="3">
        <v>4.6711565862068998</v>
      </c>
      <c r="Q57" s="3">
        <v>25.078660931034499</v>
      </c>
      <c r="R57" s="3">
        <v>25.046833931034499</v>
      </c>
      <c r="S57" s="3">
        <v>0.39254</v>
      </c>
      <c r="T57" s="3">
        <v>25.060663931034501</v>
      </c>
      <c r="U57" s="3">
        <v>25.068373793103401</v>
      </c>
      <c r="V57" s="3">
        <v>0.464412931034483</v>
      </c>
      <c r="W57" s="3">
        <v>25.0034886896552</v>
      </c>
      <c r="X57" s="3">
        <v>26.320888931034499</v>
      </c>
      <c r="Y57" s="3">
        <v>6.68155911412016E-2</v>
      </c>
      <c r="Z57" s="3">
        <v>3.01512089206625E-2</v>
      </c>
      <c r="AA57" s="3">
        <v>0.13076943803593399</v>
      </c>
      <c r="AB57" s="3">
        <v>3.4130616295907301E-2</v>
      </c>
      <c r="AC57" s="3">
        <v>0.41776151245072002</v>
      </c>
      <c r="AD57">
        <v>108</v>
      </c>
      <c r="AE57">
        <v>197</v>
      </c>
      <c r="AF57" s="1">
        <v>42651.261817129627</v>
      </c>
    </row>
    <row r="58" spans="4:32" x14ac:dyDescent="0.25">
      <c r="D58" s="14">
        <v>250.02689444827601</v>
      </c>
      <c r="E58">
        <v>100</v>
      </c>
      <c r="F58" s="3">
        <v>100</v>
      </c>
      <c r="G58" s="42">
        <v>13.7880366206897</v>
      </c>
      <c r="H58" s="42">
        <v>7.9068311379310297</v>
      </c>
      <c r="I58" s="3">
        <v>67.045806896551696</v>
      </c>
      <c r="L58" s="3">
        <v>4.8202697241379298</v>
      </c>
      <c r="M58" s="3">
        <v>38.320292000000002</v>
      </c>
      <c r="N58" s="3">
        <v>13.2113721724138</v>
      </c>
      <c r="O58" s="3">
        <v>23.234954517241398</v>
      </c>
      <c r="P58" s="3">
        <v>4.6754041379310403</v>
      </c>
      <c r="Q58" s="3">
        <v>25.071797379310301</v>
      </c>
      <c r="R58" s="3">
        <v>25.045765034482798</v>
      </c>
      <c r="S58" s="3">
        <v>0.39555437931034498</v>
      </c>
      <c r="T58" s="3">
        <v>25.0561822413793</v>
      </c>
      <c r="U58" s="3">
        <v>25.1170534827586</v>
      </c>
      <c r="V58" s="3">
        <v>0.46380372413793097</v>
      </c>
      <c r="W58" s="3">
        <v>25.000477413793099</v>
      </c>
      <c r="X58" s="3">
        <v>26.226719413793099</v>
      </c>
      <c r="Y58" s="3">
        <v>6.3430202737732297E-2</v>
      </c>
      <c r="Z58" s="3">
        <v>4.1080774234415599E-2</v>
      </c>
      <c r="AA58" s="3">
        <v>0.11426515169160199</v>
      </c>
      <c r="AB58" s="3">
        <v>4.16844846330333E-2</v>
      </c>
      <c r="AC58" s="3">
        <v>0.41001917391914799</v>
      </c>
      <c r="AD58">
        <v>110</v>
      </c>
      <c r="AE58">
        <v>269</v>
      </c>
      <c r="AF58" s="1">
        <v>42651.293078703704</v>
      </c>
    </row>
    <row r="59" spans="4:32" x14ac:dyDescent="0.25">
      <c r="D59" s="14">
        <v>250.001614827586</v>
      </c>
      <c r="E59">
        <v>150</v>
      </c>
      <c r="F59" s="3">
        <v>59.009144862068901</v>
      </c>
      <c r="G59" s="42">
        <v>13.732228793103401</v>
      </c>
      <c r="H59" s="42">
        <v>7.9130725172413801</v>
      </c>
      <c r="I59" s="3">
        <v>69.978625448275906</v>
      </c>
      <c r="L59" s="3">
        <v>4.0941639655172404</v>
      </c>
      <c r="M59" s="3">
        <v>41.427361931034497</v>
      </c>
      <c r="N59" s="3">
        <v>13.0481965517241</v>
      </c>
      <c r="O59" s="3">
        <v>23.194496448275899</v>
      </c>
      <c r="P59" s="3">
        <v>4.7059280344827599</v>
      </c>
      <c r="Q59" s="3">
        <v>25.074906413793101</v>
      </c>
      <c r="R59" s="3">
        <v>25.048211999999999</v>
      </c>
      <c r="S59" s="3">
        <v>0.388096517241379</v>
      </c>
      <c r="T59" s="3">
        <v>25.057956482758598</v>
      </c>
      <c r="U59" s="3">
        <v>25.095784482758599</v>
      </c>
      <c r="V59" s="3">
        <v>0.46208917241379299</v>
      </c>
      <c r="W59" s="3">
        <v>25.0004828275862</v>
      </c>
      <c r="X59" s="3">
        <v>26.3275433448276</v>
      </c>
      <c r="Y59" s="3">
        <v>4.3411512605307297E-2</v>
      </c>
      <c r="Z59" s="3">
        <v>1.6790016125547098E-2</v>
      </c>
      <c r="AA59" s="3">
        <v>0.118150959784505</v>
      </c>
      <c r="AB59" s="3">
        <v>2.3104427237369499E-2</v>
      </c>
      <c r="AC59" s="3">
        <v>0.39966925442642798</v>
      </c>
      <c r="AD59">
        <v>112</v>
      </c>
      <c r="AE59">
        <v>197</v>
      </c>
      <c r="AF59" s="1">
        <v>42651.315995370373</v>
      </c>
    </row>
    <row r="60" spans="4:32" x14ac:dyDescent="0.25">
      <c r="D60" s="14">
        <v>249.99991579310301</v>
      </c>
      <c r="E60">
        <v>300</v>
      </c>
      <c r="F60" s="3">
        <v>26.445007724137898</v>
      </c>
      <c r="G60" s="42">
        <v>13.903024172413801</v>
      </c>
      <c r="H60" s="42">
        <v>7.61790827586207</v>
      </c>
      <c r="I60" s="3">
        <v>69.997358758620706</v>
      </c>
      <c r="J60" s="3">
        <f>INDEX(LINEST(G52:G60,H52:H60^{1}),1)</f>
        <v>-0.70392779624006863</v>
      </c>
      <c r="K60" s="3">
        <f>INDEX(LINEST(G52:G60,H52:H60^{1}),2)</f>
        <v>19.34278715487627</v>
      </c>
      <c r="L60" s="3">
        <v>3.7357994137930999</v>
      </c>
      <c r="M60" s="3">
        <v>44.6422174482759</v>
      </c>
      <c r="N60" s="3">
        <v>14.824851965517199</v>
      </c>
      <c r="O60" s="3">
        <v>23.205838931034499</v>
      </c>
      <c r="P60" s="3">
        <v>4.7186644137930998</v>
      </c>
      <c r="Q60" s="3">
        <v>25.074152137931002</v>
      </c>
      <c r="R60" s="3">
        <v>25.053328379310301</v>
      </c>
      <c r="S60" s="3">
        <v>0.39141220689655198</v>
      </c>
      <c r="T60" s="3">
        <v>25.056480620689701</v>
      </c>
      <c r="U60" s="3">
        <v>25.0794910344828</v>
      </c>
      <c r="V60" s="3">
        <v>0.46343158620689701</v>
      </c>
      <c r="W60" s="3">
        <v>25.001963965517199</v>
      </c>
      <c r="X60" s="3">
        <v>26.4245327586207</v>
      </c>
      <c r="Y60" s="3">
        <v>7.1519226092715701E-2</v>
      </c>
      <c r="Z60" s="3">
        <v>2.9042178873782298E-2</v>
      </c>
      <c r="AA60" s="3">
        <v>0.134359991500663</v>
      </c>
      <c r="AB60" s="3">
        <v>3.1096857761831301E-2</v>
      </c>
      <c r="AC60" s="3">
        <v>0.38254540014293598</v>
      </c>
      <c r="AD60">
        <v>114</v>
      </c>
      <c r="AE60">
        <v>197</v>
      </c>
      <c r="AF60" s="1">
        <v>42651.338923611111</v>
      </c>
    </row>
    <row r="61" spans="4:32" x14ac:dyDescent="0.25">
      <c r="D61" s="14">
        <v>249.98095968965501</v>
      </c>
      <c r="E61">
        <v>300</v>
      </c>
      <c r="F61" s="3">
        <v>0.1</v>
      </c>
      <c r="G61" s="3">
        <v>18.757080793103501</v>
      </c>
      <c r="H61" s="3">
        <v>0</v>
      </c>
      <c r="I61" s="3">
        <v>0.362539</v>
      </c>
      <c r="L61" s="3">
        <v>-0.55850765517241396</v>
      </c>
      <c r="M61" s="3">
        <v>-1.0294287586206901</v>
      </c>
      <c r="N61" s="3">
        <v>9.4284845517241394</v>
      </c>
      <c r="O61" s="3">
        <v>23.2393505862069</v>
      </c>
      <c r="P61" s="3">
        <v>4.7145996206896603</v>
      </c>
      <c r="Q61" s="3">
        <v>25.0794097241379</v>
      </c>
      <c r="R61" s="3">
        <v>25.041614448275901</v>
      </c>
      <c r="S61" s="3">
        <v>0.38872468965517198</v>
      </c>
      <c r="T61" s="3">
        <v>25.060609689655202</v>
      </c>
      <c r="U61" s="3">
        <v>24.925605137931001</v>
      </c>
      <c r="V61" s="3">
        <v>0.46029758620689698</v>
      </c>
      <c r="W61" s="3">
        <v>25.000130103448299</v>
      </c>
      <c r="X61" s="3">
        <v>25.004020241379301</v>
      </c>
      <c r="Y61" s="3">
        <v>9.4602963327746696</v>
      </c>
      <c r="Z61" s="3">
        <v>4.0359829887400798</v>
      </c>
      <c r="AA61" s="3">
        <v>0.62940465578258398</v>
      </c>
      <c r="AB61" s="3">
        <v>4.9232776825513396</v>
      </c>
      <c r="AC61" s="3">
        <v>0.515196684591816</v>
      </c>
      <c r="AD61">
        <v>115</v>
      </c>
      <c r="AE61">
        <v>179</v>
      </c>
      <c r="AF61" s="1">
        <v>42651.359756944446</v>
      </c>
    </row>
    <row r="62" spans="4:32" x14ac:dyDescent="0.25">
      <c r="D62" s="14">
        <v>299.999684310345</v>
      </c>
      <c r="E62">
        <v>100</v>
      </c>
      <c r="F62" s="3">
        <v>10</v>
      </c>
      <c r="G62" s="3">
        <v>24.788610827586201</v>
      </c>
      <c r="H62" s="3">
        <v>0</v>
      </c>
      <c r="I62" s="3">
        <v>0.347655827586207</v>
      </c>
      <c r="L62" s="3">
        <v>0.65529117241379298</v>
      </c>
      <c r="M62" s="3">
        <v>-0.64211448275862104</v>
      </c>
      <c r="N62" s="3">
        <v>16.7388476551724</v>
      </c>
      <c r="O62" s="3">
        <v>24.282471620689702</v>
      </c>
      <c r="P62" s="3">
        <v>4.6758060689655201</v>
      </c>
      <c r="Q62" s="3">
        <v>25.102599206896599</v>
      </c>
      <c r="R62" s="3">
        <v>25.088025689655201</v>
      </c>
      <c r="S62" s="3">
        <v>0.390938965517241</v>
      </c>
      <c r="T62" s="3">
        <v>25.087488586206899</v>
      </c>
      <c r="U62" s="3">
        <v>24.997862379310298</v>
      </c>
      <c r="V62" s="3">
        <v>0.461399</v>
      </c>
      <c r="W62" s="3">
        <v>25.041088172413801</v>
      </c>
      <c r="X62" s="3">
        <v>25.057663551724101</v>
      </c>
      <c r="Y62" s="3">
        <v>0</v>
      </c>
      <c r="Z62" s="3">
        <v>0.124156196598983</v>
      </c>
      <c r="AA62" s="3">
        <v>9.9895847957354107</v>
      </c>
      <c r="AB62" s="3">
        <v>0.58751560829773697</v>
      </c>
      <c r="AC62" s="3">
        <v>0.36798378971566498</v>
      </c>
      <c r="AD62">
        <v>116</v>
      </c>
      <c r="AE62">
        <v>719</v>
      </c>
      <c r="AF62" s="1">
        <v>42651.443113425928</v>
      </c>
    </row>
    <row r="63" spans="4:32" x14ac:dyDescent="0.25">
      <c r="D63" s="14">
        <v>299.99962534482802</v>
      </c>
      <c r="E63">
        <v>100</v>
      </c>
      <c r="F63" s="3">
        <v>10</v>
      </c>
      <c r="G63" s="3">
        <v>24.796551517241401</v>
      </c>
      <c r="H63" s="3">
        <v>0</v>
      </c>
      <c r="I63" s="3">
        <v>0.38140465517241401</v>
      </c>
      <c r="L63" s="3">
        <v>1.0606174137930999</v>
      </c>
      <c r="M63" s="3">
        <v>-5.7904586206896598E-2</v>
      </c>
      <c r="N63" s="3">
        <v>16.2805893793103</v>
      </c>
      <c r="O63" s="3">
        <v>25.137276034482799</v>
      </c>
      <c r="P63" s="3">
        <v>4.7010319310344801</v>
      </c>
      <c r="Q63" s="3">
        <v>25.1242696896552</v>
      </c>
      <c r="R63" s="3">
        <v>25.107162379310399</v>
      </c>
      <c r="S63" s="3">
        <v>0.38929586206896599</v>
      </c>
      <c r="T63" s="3">
        <v>25.1090612758621</v>
      </c>
      <c r="U63" s="3">
        <v>25.034349448275901</v>
      </c>
      <c r="V63" s="3">
        <v>0.46208951724137898</v>
      </c>
      <c r="W63" s="3">
        <v>25.060457827586202</v>
      </c>
      <c r="X63" s="3">
        <v>25.095496896551701</v>
      </c>
      <c r="Y63" s="3">
        <v>0</v>
      </c>
      <c r="Z63" s="3">
        <v>6.4622493008432605E-2</v>
      </c>
      <c r="AA63" s="3">
        <v>0.58489486063955998</v>
      </c>
      <c r="AB63" s="3">
        <v>0.53320251386750706</v>
      </c>
      <c r="AC63" s="3">
        <v>0.30327198421656298</v>
      </c>
      <c r="AD63">
        <v>117</v>
      </c>
      <c r="AE63">
        <v>359</v>
      </c>
      <c r="AF63" s="1">
        <v>42651.484780092593</v>
      </c>
    </row>
    <row r="64" spans="4:32" x14ac:dyDescent="0.25">
      <c r="D64" s="14">
        <v>299.99945065517198</v>
      </c>
      <c r="E64">
        <v>100</v>
      </c>
      <c r="F64" s="3">
        <v>22.131600965517201</v>
      </c>
      <c r="G64" s="44">
        <v>23.443878655172401</v>
      </c>
      <c r="H64" s="44">
        <v>1.8699097586206901</v>
      </c>
      <c r="I64" s="3">
        <v>14.8643490344828</v>
      </c>
      <c r="L64" s="3">
        <v>3.0240332413793101</v>
      </c>
      <c r="M64" s="3">
        <v>8.4096849999999996</v>
      </c>
      <c r="N64" s="3">
        <v>17.6475106551724</v>
      </c>
      <c r="O64" s="3">
        <v>25.9502952758621</v>
      </c>
      <c r="P64" s="3">
        <v>4.7069401379310296</v>
      </c>
      <c r="Q64" s="3">
        <v>25.135690965517199</v>
      </c>
      <c r="R64" s="3">
        <v>25.123217068965499</v>
      </c>
      <c r="S64" s="3">
        <v>0.39242817241379302</v>
      </c>
      <c r="T64" s="3">
        <v>25.122940344827601</v>
      </c>
      <c r="U64" s="3">
        <v>25.119755413793101</v>
      </c>
      <c r="V64" s="3">
        <v>0.46184558620689597</v>
      </c>
      <c r="W64" s="3">
        <v>25.087770689655201</v>
      </c>
      <c r="X64" s="3">
        <v>25.386068275862101</v>
      </c>
      <c r="Y64" s="3">
        <v>4.2252979269017298E-2</v>
      </c>
      <c r="Z64" s="3">
        <v>7.6686365601130693E-2</v>
      </c>
      <c r="AA64" s="3">
        <v>0.19730771234630501</v>
      </c>
      <c r="AB64" s="3">
        <v>0.121611574097908</v>
      </c>
      <c r="AC64" s="3">
        <v>0.30790058539515203</v>
      </c>
      <c r="AD64">
        <v>119</v>
      </c>
      <c r="AE64">
        <v>267</v>
      </c>
      <c r="AF64" s="1">
        <v>42651.516041666669</v>
      </c>
    </row>
    <row r="65" spans="4:32" x14ac:dyDescent="0.25">
      <c r="D65" s="14">
        <v>300.000385137931</v>
      </c>
      <c r="E65">
        <v>150</v>
      </c>
      <c r="F65" s="3">
        <v>12.340727137930999</v>
      </c>
      <c r="G65" s="44">
        <v>23.500970655172399</v>
      </c>
      <c r="H65" s="44">
        <v>1.8235977931034499</v>
      </c>
      <c r="I65" s="3">
        <v>14.880819241379299</v>
      </c>
      <c r="L65" s="3">
        <v>2.7675486206896598</v>
      </c>
      <c r="M65" s="3">
        <v>8.8768038965517206</v>
      </c>
      <c r="N65" s="3">
        <v>21.6986457586207</v>
      </c>
      <c r="O65" s="3">
        <v>26.468158206896501</v>
      </c>
      <c r="P65" s="3">
        <v>4.7243793793103404</v>
      </c>
      <c r="Q65" s="3">
        <v>25.137589999999999</v>
      </c>
      <c r="R65" s="3">
        <v>25.1368521724138</v>
      </c>
      <c r="S65" s="3">
        <v>0.38868096551724102</v>
      </c>
      <c r="T65" s="3">
        <v>25.132826137931001</v>
      </c>
      <c r="U65" s="3">
        <v>25.1215134137931</v>
      </c>
      <c r="V65" s="3">
        <v>0.46192365517241402</v>
      </c>
      <c r="W65" s="3">
        <v>25.099821172413801</v>
      </c>
      <c r="X65" s="3">
        <v>25.4134598965517</v>
      </c>
      <c r="Y65" s="3">
        <v>5.4731442250004897E-2</v>
      </c>
      <c r="Z65" s="3">
        <v>2.0818571013491698E-2</v>
      </c>
      <c r="AA65" s="3">
        <v>0.17478247750249201</v>
      </c>
      <c r="AB65" s="3">
        <v>6.7766874423959497E-2</v>
      </c>
      <c r="AC65" s="3">
        <v>0.26150522366420498</v>
      </c>
      <c r="AD65">
        <v>121</v>
      </c>
      <c r="AE65">
        <v>196</v>
      </c>
      <c r="AF65" s="1">
        <v>42651.538969907408</v>
      </c>
    </row>
    <row r="66" spans="4:32" x14ac:dyDescent="0.25">
      <c r="D66" s="14">
        <v>300.00020734482803</v>
      </c>
      <c r="E66">
        <v>100</v>
      </c>
      <c r="F66" s="3">
        <v>29.1623988965517</v>
      </c>
      <c r="G66" s="44">
        <v>22.933240999999999</v>
      </c>
      <c r="H66" s="44">
        <v>2.42416103448276</v>
      </c>
      <c r="I66" s="3">
        <v>19.851224137930998</v>
      </c>
      <c r="L66" s="3">
        <v>4.0456095517241399</v>
      </c>
      <c r="M66" s="3">
        <v>11.5913374137931</v>
      </c>
      <c r="N66" s="3">
        <v>20.561437931034501</v>
      </c>
      <c r="O66" s="3">
        <v>27.216729620689701</v>
      </c>
      <c r="P66" s="3">
        <v>4.73551155172414</v>
      </c>
      <c r="Q66" s="3">
        <v>25.1500802413793</v>
      </c>
      <c r="R66" s="3">
        <v>25.1460705862069</v>
      </c>
      <c r="S66" s="3">
        <v>0.39116289655172398</v>
      </c>
      <c r="T66" s="3">
        <v>25.140628448275901</v>
      </c>
      <c r="U66" s="3">
        <v>25.174865482758602</v>
      </c>
      <c r="V66" s="3">
        <v>0.46220437931034503</v>
      </c>
      <c r="W66" s="3">
        <v>25.118149413793098</v>
      </c>
      <c r="X66" s="3">
        <v>25.515713620689699</v>
      </c>
      <c r="Y66" s="3">
        <v>3.5322528113062197E-2</v>
      </c>
      <c r="Z66" s="3">
        <v>3.4283074940851997E-2</v>
      </c>
      <c r="AA66" s="3">
        <v>0.132759597220652</v>
      </c>
      <c r="AB66" s="3">
        <v>6.5411749054515106E-2</v>
      </c>
      <c r="AC66" s="3">
        <v>0.26788147719135802</v>
      </c>
      <c r="AD66">
        <v>123</v>
      </c>
      <c r="AE66">
        <v>269</v>
      </c>
      <c r="AF66" s="1">
        <v>42651.570219907408</v>
      </c>
    </row>
    <row r="67" spans="4:32" x14ac:dyDescent="0.25">
      <c r="D67" s="14">
        <v>300.000977586207</v>
      </c>
      <c r="E67">
        <v>150</v>
      </c>
      <c r="F67" s="3">
        <v>16.4573810344828</v>
      </c>
      <c r="G67" s="44">
        <v>23.164755068965501</v>
      </c>
      <c r="H67" s="44">
        <v>2.2654549310344798</v>
      </c>
      <c r="I67" s="3">
        <v>19.8695834827586</v>
      </c>
      <c r="L67" s="3">
        <v>4.1075628275862099</v>
      </c>
      <c r="M67" s="3">
        <v>12.279809034482801</v>
      </c>
      <c r="N67" s="3">
        <v>20.707972413793101</v>
      </c>
      <c r="O67" s="3">
        <v>27.7824295517241</v>
      </c>
      <c r="P67" s="3">
        <v>4.7111854482758604</v>
      </c>
      <c r="Q67" s="3">
        <v>25.164100586206899</v>
      </c>
      <c r="R67" s="3">
        <v>25.1610947241379</v>
      </c>
      <c r="S67" s="3">
        <v>0.39222503448275903</v>
      </c>
      <c r="T67" s="3">
        <v>25.157508241379301</v>
      </c>
      <c r="U67" s="3">
        <v>25.194306344827599</v>
      </c>
      <c r="V67" s="3">
        <v>0.46242655172413799</v>
      </c>
      <c r="W67" s="3">
        <v>25.1323866551724</v>
      </c>
      <c r="X67" s="3">
        <v>25.5514359655172</v>
      </c>
      <c r="Y67" s="3">
        <v>6.3022346289134404E-2</v>
      </c>
      <c r="Z67" s="3">
        <v>2.0674941307514301E-2</v>
      </c>
      <c r="AA67" s="3">
        <v>0.11989430672325301</v>
      </c>
      <c r="AB67" s="3">
        <v>4.8806465963527203E-2</v>
      </c>
      <c r="AC67" s="3">
        <v>0.27093463754644198</v>
      </c>
      <c r="AD67">
        <v>125</v>
      </c>
      <c r="AE67">
        <v>197</v>
      </c>
      <c r="AF67" s="1">
        <v>42651.593148148146</v>
      </c>
    </row>
    <row r="68" spans="4:32" x14ac:dyDescent="0.25">
      <c r="D68" s="14">
        <v>300.00113441379301</v>
      </c>
      <c r="E68">
        <v>100</v>
      </c>
      <c r="F68" s="3">
        <v>36.378937517241397</v>
      </c>
      <c r="G68" s="44">
        <v>22.4327935517241</v>
      </c>
      <c r="H68" s="44">
        <v>3.05735927586207</v>
      </c>
      <c r="I68" s="3">
        <v>24.858864034482799</v>
      </c>
      <c r="L68" s="3">
        <v>4.8331739655172399</v>
      </c>
      <c r="M68" s="3">
        <v>14.655561310344799</v>
      </c>
      <c r="N68" s="3">
        <v>24.1993154482759</v>
      </c>
      <c r="O68" s="3">
        <v>28.456741620689701</v>
      </c>
      <c r="P68" s="3">
        <v>4.7202010689655198</v>
      </c>
      <c r="Q68" s="3">
        <v>25.1671933103448</v>
      </c>
      <c r="R68" s="3">
        <v>25.1745887931034</v>
      </c>
      <c r="S68" s="3">
        <v>0.39388772413793099</v>
      </c>
      <c r="T68" s="3">
        <v>25.167665310344798</v>
      </c>
      <c r="U68" s="3">
        <v>25.230231413793099</v>
      </c>
      <c r="V68" s="3">
        <v>0.46276293103448302</v>
      </c>
      <c r="W68" s="3">
        <v>25.143878517241401</v>
      </c>
      <c r="X68" s="3">
        <v>25.636616241379301</v>
      </c>
      <c r="Y68" s="3">
        <v>3.45590241190823E-2</v>
      </c>
      <c r="Z68" s="3">
        <v>3.05073990761053E-2</v>
      </c>
      <c r="AA68" s="3">
        <v>0.10116815843296301</v>
      </c>
      <c r="AB68" s="3">
        <v>4.7527397487162101E-2</v>
      </c>
      <c r="AC68" s="3">
        <v>0.25272467337528598</v>
      </c>
      <c r="AD68">
        <v>127</v>
      </c>
      <c r="AE68">
        <v>269</v>
      </c>
      <c r="AF68" s="1">
        <v>42651.624398148146</v>
      </c>
    </row>
    <row r="69" spans="4:32" x14ac:dyDescent="0.25">
      <c r="D69" s="14">
        <v>299.99919503448302</v>
      </c>
      <c r="E69">
        <v>150</v>
      </c>
      <c r="F69" s="3">
        <v>20.530404137931001</v>
      </c>
      <c r="G69" s="44">
        <v>22.708239310344801</v>
      </c>
      <c r="H69" s="44">
        <v>2.9948810689655199</v>
      </c>
      <c r="I69" s="3">
        <v>24.877415655172399</v>
      </c>
      <c r="L69" s="3">
        <v>4.4148228275862103</v>
      </c>
      <c r="M69" s="3">
        <v>15.203636862069001</v>
      </c>
      <c r="N69" s="3">
        <v>21.923432413793101</v>
      </c>
      <c r="O69" s="3">
        <v>28.722584551724101</v>
      </c>
      <c r="P69" s="3">
        <v>4.7225938620689698</v>
      </c>
      <c r="Q69" s="3">
        <v>25.1564773448276</v>
      </c>
      <c r="R69" s="3">
        <v>25.157133896551699</v>
      </c>
      <c r="S69" s="3">
        <v>0.39097358620689598</v>
      </c>
      <c r="T69" s="3">
        <v>25.156710620689701</v>
      </c>
      <c r="U69" s="3">
        <v>25.2053535862069</v>
      </c>
      <c r="V69" s="3">
        <v>0.46388099999999999</v>
      </c>
      <c r="W69" s="3">
        <v>25.1378124137931</v>
      </c>
      <c r="X69" s="3">
        <v>25.6470407931035</v>
      </c>
      <c r="Y69" s="3">
        <v>5.6484796741095501E-2</v>
      </c>
      <c r="Z69" s="3">
        <v>2.04269496355046E-2</v>
      </c>
      <c r="AA69" s="3">
        <v>0.10901165178458801</v>
      </c>
      <c r="AB69" s="3">
        <v>4.7476067063607297E-2</v>
      </c>
      <c r="AC69" s="3">
        <v>0.24176663841328799</v>
      </c>
      <c r="AD69">
        <v>129</v>
      </c>
      <c r="AE69">
        <v>197</v>
      </c>
      <c r="AF69" s="1">
        <v>42651.647326388891</v>
      </c>
    </row>
    <row r="70" spans="4:32" x14ac:dyDescent="0.25">
      <c r="D70" s="14">
        <v>300.00119541379303</v>
      </c>
      <c r="E70">
        <v>100</v>
      </c>
      <c r="F70" s="3">
        <v>43.798002931034503</v>
      </c>
      <c r="G70" s="44">
        <v>22.008164689655199</v>
      </c>
      <c r="H70" s="44">
        <v>3.7736863103448299</v>
      </c>
      <c r="I70" s="3">
        <v>29.863337931034501</v>
      </c>
      <c r="L70" s="3">
        <v>5.2866015517241403</v>
      </c>
      <c r="M70" s="3">
        <v>17.407520999999999</v>
      </c>
      <c r="N70" s="3">
        <v>23.729663965517201</v>
      </c>
      <c r="O70" s="3">
        <v>28.8584246206897</v>
      </c>
      <c r="P70" s="3">
        <v>4.7135037931034498</v>
      </c>
      <c r="Q70" s="3">
        <v>25.161051310344799</v>
      </c>
      <c r="R70" s="3">
        <v>25.167063068965501</v>
      </c>
      <c r="S70" s="3">
        <v>0.392278655172414</v>
      </c>
      <c r="T70" s="3">
        <v>25.159890137931001</v>
      </c>
      <c r="U70" s="3">
        <v>25.239900517241399</v>
      </c>
      <c r="V70" s="3">
        <v>0.46434951724137902</v>
      </c>
      <c r="W70" s="3">
        <v>25.144670655172401</v>
      </c>
      <c r="X70" s="3">
        <v>25.721332137931</v>
      </c>
      <c r="Y70" s="3">
        <v>3.6898681952493503E-2</v>
      </c>
      <c r="Z70" s="3">
        <v>2.8525254480313001E-2</v>
      </c>
      <c r="AA70" s="3">
        <v>9.3002204841557495E-2</v>
      </c>
      <c r="AB70" s="3">
        <v>3.9626476286076698E-2</v>
      </c>
      <c r="AC70" s="3">
        <v>0.23243782719648101</v>
      </c>
      <c r="AD70">
        <v>131</v>
      </c>
      <c r="AE70">
        <v>268</v>
      </c>
      <c r="AF70" s="1">
        <v>42651.678460648145</v>
      </c>
    </row>
    <row r="71" spans="4:32" x14ac:dyDescent="0.25">
      <c r="D71" s="14">
        <v>300.00012631034502</v>
      </c>
      <c r="E71">
        <v>150</v>
      </c>
      <c r="F71" s="3">
        <v>24.7775848275862</v>
      </c>
      <c r="G71" s="44">
        <v>22.2029832413793</v>
      </c>
      <c r="H71" s="44">
        <v>3.6385669310344801</v>
      </c>
      <c r="I71" s="3">
        <v>29.888689517241399</v>
      </c>
      <c r="L71" s="3">
        <v>4.7093697931034502</v>
      </c>
      <c r="M71" s="3">
        <v>18.350056379310299</v>
      </c>
      <c r="N71" s="3">
        <v>24.374903206896601</v>
      </c>
      <c r="O71" s="3">
        <v>28.8565259655172</v>
      </c>
      <c r="P71" s="3">
        <v>4.7052562413793098</v>
      </c>
      <c r="Q71" s="3">
        <v>25.149662448275901</v>
      </c>
      <c r="R71" s="3">
        <v>25.158289448275902</v>
      </c>
      <c r="S71" s="3">
        <v>0.38995262068965503</v>
      </c>
      <c r="T71" s="3">
        <v>25.151713379310301</v>
      </c>
      <c r="U71" s="3">
        <v>25.211435931034501</v>
      </c>
      <c r="V71" s="3">
        <v>0.46404734482758597</v>
      </c>
      <c r="W71" s="3">
        <v>25.1317139655172</v>
      </c>
      <c r="X71" s="3">
        <v>25.7378783448276</v>
      </c>
      <c r="Y71" s="3">
        <v>5.6770328442514201E-2</v>
      </c>
      <c r="Z71" s="3">
        <v>2.0209094289431798E-2</v>
      </c>
      <c r="AA71" s="3">
        <v>0.100578255097287</v>
      </c>
      <c r="AB71" s="3">
        <v>3.4694610147793799E-2</v>
      </c>
      <c r="AC71" s="3">
        <v>0.26480154661229999</v>
      </c>
      <c r="AD71">
        <v>133</v>
      </c>
      <c r="AE71">
        <v>197</v>
      </c>
      <c r="AF71" s="1">
        <v>42651.701388888891</v>
      </c>
    </row>
    <row r="72" spans="4:32" x14ac:dyDescent="0.25">
      <c r="D72" s="14">
        <v>299.99971379310301</v>
      </c>
      <c r="E72">
        <v>100</v>
      </c>
      <c r="F72" s="3">
        <v>51.974727275862101</v>
      </c>
      <c r="G72" s="44">
        <v>21.411655965517198</v>
      </c>
      <c r="H72" s="44">
        <v>4.4752874137931098</v>
      </c>
      <c r="I72" s="3">
        <v>34.898607965517201</v>
      </c>
      <c r="L72" s="3">
        <v>5.1948763448275903</v>
      </c>
      <c r="M72" s="3">
        <v>20.323826172413799</v>
      </c>
      <c r="N72" s="3">
        <v>24.887373896551701</v>
      </c>
      <c r="O72" s="3">
        <v>28.502604862068999</v>
      </c>
      <c r="P72" s="3">
        <v>4.68091831034483</v>
      </c>
      <c r="Q72" s="3">
        <v>25.137676793103399</v>
      </c>
      <c r="R72" s="3">
        <v>25.1482626206896</v>
      </c>
      <c r="S72" s="3">
        <v>0.39048706896551699</v>
      </c>
      <c r="T72" s="3">
        <v>25.138382206896601</v>
      </c>
      <c r="U72" s="3">
        <v>25.2159665862069</v>
      </c>
      <c r="V72" s="3">
        <v>0.46247417241379302</v>
      </c>
      <c r="W72" s="3">
        <v>25.120981724137899</v>
      </c>
      <c r="X72" s="3">
        <v>25.790154724137899</v>
      </c>
      <c r="Y72" s="3">
        <v>3.9982704445931501E-2</v>
      </c>
      <c r="Z72" s="3">
        <v>2.8192161517072802E-2</v>
      </c>
      <c r="AA72" s="3">
        <v>9.5087800956160401E-2</v>
      </c>
      <c r="AB72" s="3">
        <v>3.9075829090177601E-2</v>
      </c>
      <c r="AC72" s="3">
        <v>0.238109806154994</v>
      </c>
      <c r="AD72">
        <v>135</v>
      </c>
      <c r="AE72">
        <v>269</v>
      </c>
      <c r="AF72" s="1">
        <v>42651.73265046296</v>
      </c>
    </row>
    <row r="73" spans="4:32" x14ac:dyDescent="0.25">
      <c r="D73" s="14">
        <v>300.00137541379303</v>
      </c>
      <c r="E73">
        <v>150</v>
      </c>
      <c r="F73" s="3">
        <v>29.388471655172399</v>
      </c>
      <c r="G73" s="44">
        <v>21.677103931034502</v>
      </c>
      <c r="H73" s="44">
        <v>4.1593003793103396</v>
      </c>
      <c r="I73" s="3">
        <v>34.9274274482759</v>
      </c>
      <c r="L73" s="3">
        <v>4.5451009310344803</v>
      </c>
      <c r="M73" s="3">
        <v>21.111984413793099</v>
      </c>
      <c r="N73" s="3">
        <v>24.420142827586201</v>
      </c>
      <c r="O73" s="3">
        <v>28.105546379310301</v>
      </c>
      <c r="P73" s="3">
        <v>4.7075437586206901</v>
      </c>
      <c r="Q73" s="3">
        <v>25.1319905862069</v>
      </c>
      <c r="R73" s="3">
        <v>25.140015413793101</v>
      </c>
      <c r="S73" s="3">
        <v>0.395175413793103</v>
      </c>
      <c r="T73" s="3">
        <v>25.128105758620698</v>
      </c>
      <c r="U73" s="3">
        <v>25.180074241379302</v>
      </c>
      <c r="V73" s="3">
        <v>0.46319300000000002</v>
      </c>
      <c r="W73" s="3">
        <v>25.103423931034499</v>
      </c>
      <c r="X73" s="3">
        <v>25.796363275862099</v>
      </c>
      <c r="Y73" s="3">
        <v>5.7068976530342298E-2</v>
      </c>
      <c r="Z73" s="3">
        <v>2.0152013100530001E-2</v>
      </c>
      <c r="AA73" s="3">
        <v>0.101941208142523</v>
      </c>
      <c r="AB73" s="3">
        <v>3.1002345373910199E-2</v>
      </c>
      <c r="AC73" s="3">
        <v>0.24328697163795901</v>
      </c>
      <c r="AD73">
        <v>137</v>
      </c>
      <c r="AE73">
        <v>197</v>
      </c>
      <c r="AF73" s="1">
        <v>42651.755567129629</v>
      </c>
    </row>
    <row r="74" spans="4:32" x14ac:dyDescent="0.25">
      <c r="D74" s="14">
        <v>300.00129751724103</v>
      </c>
      <c r="E74">
        <v>100</v>
      </c>
      <c r="F74" s="3">
        <v>59.294740896551701</v>
      </c>
      <c r="G74" s="44">
        <v>21.054655827586199</v>
      </c>
      <c r="H74" s="44">
        <v>5.0449360689655203</v>
      </c>
      <c r="I74" s="3">
        <v>39.955042344827604</v>
      </c>
      <c r="L74" s="3">
        <v>5.1213583103448297</v>
      </c>
      <c r="M74" s="3">
        <v>22.820652551724098</v>
      </c>
      <c r="N74" s="3">
        <v>21.886139379310301</v>
      </c>
      <c r="O74" s="3">
        <v>27.519105344827601</v>
      </c>
      <c r="P74" s="3">
        <v>4.70705917241379</v>
      </c>
      <c r="Q74" s="3">
        <v>25.129885379310299</v>
      </c>
      <c r="R74" s="3">
        <v>25.1303682758621</v>
      </c>
      <c r="S74" s="3">
        <v>0.39159765517241402</v>
      </c>
      <c r="T74" s="3">
        <v>25.1235806551724</v>
      </c>
      <c r="U74" s="3">
        <v>25.198131620689701</v>
      </c>
      <c r="V74" s="3">
        <v>0.463584413793103</v>
      </c>
      <c r="W74" s="3">
        <v>25.0979873793103</v>
      </c>
      <c r="X74" s="3">
        <v>25.843669379310299</v>
      </c>
      <c r="Y74" s="3">
        <v>3.6593831680490498E-2</v>
      </c>
      <c r="Z74" s="3">
        <v>2.6735516813900399E-2</v>
      </c>
      <c r="AA74" s="3">
        <v>9.6041824283076893E-2</v>
      </c>
      <c r="AB74" s="3">
        <v>3.43399718529993E-2</v>
      </c>
      <c r="AC74" s="3">
        <v>0.24141718981828</v>
      </c>
      <c r="AD74">
        <v>139</v>
      </c>
      <c r="AE74">
        <v>269</v>
      </c>
      <c r="AF74" s="1">
        <v>42651.786828703705</v>
      </c>
    </row>
    <row r="75" spans="4:32" x14ac:dyDescent="0.25">
      <c r="D75" s="14">
        <v>299.99996206896498</v>
      </c>
      <c r="E75">
        <v>150</v>
      </c>
      <c r="F75" s="3">
        <v>33.579130344827597</v>
      </c>
      <c r="G75" s="44">
        <v>21.078043586206899</v>
      </c>
      <c r="H75" s="44">
        <v>4.8973933793103397</v>
      </c>
      <c r="I75" s="3">
        <v>39.9895692413793</v>
      </c>
      <c r="L75" s="3">
        <v>4.3839007241379297</v>
      </c>
      <c r="M75" s="3">
        <v>23.603676241379301</v>
      </c>
      <c r="N75" s="3">
        <v>21.106150172413798</v>
      </c>
      <c r="O75" s="3">
        <v>27.1874862413793</v>
      </c>
      <c r="P75" s="3">
        <v>4.6949361724137901</v>
      </c>
      <c r="Q75" s="3">
        <v>25.120254655172399</v>
      </c>
      <c r="R75" s="3">
        <v>25.118621448275899</v>
      </c>
      <c r="S75" s="3">
        <v>0.38884813793103401</v>
      </c>
      <c r="T75" s="3">
        <v>25.111866379310399</v>
      </c>
      <c r="U75" s="3">
        <v>25.160302482758599</v>
      </c>
      <c r="V75" s="3">
        <v>0.46326772413793099</v>
      </c>
      <c r="W75" s="3">
        <v>25.092442137930998</v>
      </c>
      <c r="X75" s="3">
        <v>25.862566137931001</v>
      </c>
      <c r="Y75" s="3">
        <v>5.2963342220457899E-2</v>
      </c>
      <c r="Z75" s="3">
        <v>1.9843089668773201E-2</v>
      </c>
      <c r="AA75" s="3">
        <v>0.107735010765644</v>
      </c>
      <c r="AB75" s="3">
        <v>2.8320807991599299E-2</v>
      </c>
      <c r="AC75" s="3">
        <v>0.24989008280983999</v>
      </c>
      <c r="AD75">
        <v>141</v>
      </c>
      <c r="AE75">
        <v>197</v>
      </c>
      <c r="AF75" s="1">
        <v>42651.809745370374</v>
      </c>
    </row>
    <row r="76" spans="4:32" x14ac:dyDescent="0.25">
      <c r="D76" s="14">
        <v>300.000117827586</v>
      </c>
      <c r="E76">
        <v>100</v>
      </c>
      <c r="F76" s="3">
        <v>74.026957310344898</v>
      </c>
      <c r="G76" s="44">
        <v>19.994011034482799</v>
      </c>
      <c r="H76" s="44">
        <v>6.387715</v>
      </c>
      <c r="I76" s="3">
        <v>49.992770758620701</v>
      </c>
      <c r="L76" s="3">
        <v>5.4365535517241401</v>
      </c>
      <c r="M76" s="3">
        <v>28.2439302068966</v>
      </c>
      <c r="N76" s="3">
        <v>21.275514206896499</v>
      </c>
      <c r="O76" s="3">
        <v>26.680698793103499</v>
      </c>
      <c r="P76" s="3">
        <v>4.7214253448275896</v>
      </c>
      <c r="Q76" s="3">
        <v>25.119115206896598</v>
      </c>
      <c r="R76" s="3">
        <v>25.118068000000001</v>
      </c>
      <c r="S76" s="3">
        <v>0.39266517241379301</v>
      </c>
      <c r="T76" s="3">
        <v>25.108101000000001</v>
      </c>
      <c r="U76" s="3">
        <v>25.193427310344799</v>
      </c>
      <c r="V76" s="3">
        <v>0.46290144827586199</v>
      </c>
      <c r="W76" s="3">
        <v>25.079686275862102</v>
      </c>
      <c r="X76" s="3">
        <v>25.994704689655201</v>
      </c>
      <c r="Y76" s="3">
        <v>4.1840770973173E-2</v>
      </c>
      <c r="Z76" s="3">
        <v>3.32008980909567E-2</v>
      </c>
      <c r="AA76" s="3">
        <v>8.6817097831844298E-2</v>
      </c>
      <c r="AB76" s="3">
        <v>3.8573112996840499E-2</v>
      </c>
      <c r="AC76" s="3">
        <v>0.265017659024744</v>
      </c>
      <c r="AD76">
        <v>143</v>
      </c>
      <c r="AE76">
        <v>269</v>
      </c>
      <c r="AF76" s="1">
        <v>42651.841006944444</v>
      </c>
    </row>
    <row r="77" spans="4:32" x14ac:dyDescent="0.25">
      <c r="D77" s="14">
        <v>300.00038510344802</v>
      </c>
      <c r="E77">
        <v>150</v>
      </c>
      <c r="F77" s="3">
        <v>41.963650379310302</v>
      </c>
      <c r="G77" s="44">
        <v>20.217212931034499</v>
      </c>
      <c r="H77" s="44">
        <v>6.1259276206896498</v>
      </c>
      <c r="I77" s="3">
        <v>50.036774689655203</v>
      </c>
      <c r="J77" s="43">
        <f>INDEX(LINEST(G64:G78,H64:H78^{1}),1)</f>
        <v>-0.76364584272518621</v>
      </c>
      <c r="K77" s="43">
        <f>INDEX(LINEST(G64:G78,H64:H78^{1}),2)</f>
        <v>24.874999745762747</v>
      </c>
      <c r="L77" s="3">
        <v>4.5285771034482796</v>
      </c>
      <c r="M77" s="3">
        <v>29.348134206896599</v>
      </c>
      <c r="N77" s="3">
        <v>19.790555931034501</v>
      </c>
      <c r="O77" s="3">
        <v>26.288671517241401</v>
      </c>
      <c r="P77" s="3">
        <v>4.7236377586206899</v>
      </c>
      <c r="Q77" s="3">
        <v>25.113060000000001</v>
      </c>
      <c r="R77" s="3">
        <v>25.106782517241399</v>
      </c>
      <c r="S77" s="3">
        <v>0.39219793103448303</v>
      </c>
      <c r="T77" s="3">
        <v>25.101069172413801</v>
      </c>
      <c r="U77" s="3">
        <v>25.152706310344801</v>
      </c>
      <c r="V77" s="3">
        <v>0.46126586206896603</v>
      </c>
      <c r="W77" s="3">
        <v>25.068102482758601</v>
      </c>
      <c r="X77" s="3">
        <v>26.020684655172399</v>
      </c>
      <c r="Y77" s="3">
        <v>5.19577497048807E-2</v>
      </c>
      <c r="Z77" s="3">
        <v>1.96589486871524E-2</v>
      </c>
      <c r="AA77" s="3">
        <v>0.111527847646317</v>
      </c>
      <c r="AB77" s="3">
        <v>2.9476869176172999E-2</v>
      </c>
      <c r="AC77" s="3">
        <v>0.25690635449333799</v>
      </c>
      <c r="AD77">
        <v>145</v>
      </c>
      <c r="AE77">
        <v>197</v>
      </c>
      <c r="AF77" s="1">
        <v>42651.863923611112</v>
      </c>
    </row>
    <row r="78" spans="4:32" x14ac:dyDescent="0.25">
      <c r="D78" s="14">
        <v>300.00119541379303</v>
      </c>
      <c r="E78">
        <v>300</v>
      </c>
      <c r="F78" s="3">
        <v>18.806247724137901</v>
      </c>
      <c r="G78" s="43">
        <v>20.520094068965498</v>
      </c>
      <c r="H78" s="43">
        <v>5.6978951034482703</v>
      </c>
      <c r="I78" s="3">
        <v>50.063518103448303</v>
      </c>
      <c r="L78" s="3">
        <v>4.2356037586206901</v>
      </c>
      <c r="M78" s="3">
        <v>31.651035448275898</v>
      </c>
      <c r="N78" s="3">
        <v>21.975299827586198</v>
      </c>
      <c r="O78" s="3">
        <v>25.916437827586201</v>
      </c>
      <c r="P78" s="3">
        <v>4.6996867241379299</v>
      </c>
      <c r="Q78" s="3">
        <v>25.104948482758601</v>
      </c>
      <c r="R78" s="3">
        <v>25.1059956551724</v>
      </c>
      <c r="S78" s="3">
        <v>0.39434475862069002</v>
      </c>
      <c r="T78" s="3">
        <v>25.0936413103448</v>
      </c>
      <c r="U78" s="3">
        <v>25.133732275862101</v>
      </c>
      <c r="V78" s="3">
        <v>0.46325034482758598</v>
      </c>
      <c r="W78" s="3">
        <v>25.0574030344828</v>
      </c>
      <c r="X78" s="3">
        <v>26.077204344827599</v>
      </c>
      <c r="Y78" s="3">
        <v>8.9679210246004004E-2</v>
      </c>
      <c r="Z78" s="3">
        <v>2.9126432769561599E-2</v>
      </c>
      <c r="AA78" s="3">
        <v>0.116098107441324</v>
      </c>
      <c r="AB78" s="3">
        <v>3.3107580420595799E-2</v>
      </c>
      <c r="AC78" s="3">
        <v>0.248921901788343</v>
      </c>
      <c r="AD78">
        <v>147</v>
      </c>
      <c r="AE78">
        <v>197</v>
      </c>
      <c r="AF78" s="1">
        <v>42651.88685185185</v>
      </c>
    </row>
    <row r="79" spans="4:32" x14ac:dyDescent="0.25">
      <c r="D79" s="14">
        <v>299.99955803448302</v>
      </c>
      <c r="E79">
        <v>100</v>
      </c>
      <c r="F79" s="3">
        <v>82.289101000000002</v>
      </c>
      <c r="G79" s="42">
        <v>19.535947068965498</v>
      </c>
      <c r="H79" s="42">
        <v>7.05935544827586</v>
      </c>
      <c r="I79" s="3">
        <v>55.119183620689697</v>
      </c>
      <c r="L79" s="3">
        <v>5.2177622413793099</v>
      </c>
      <c r="M79" s="3">
        <v>31.008095241379301</v>
      </c>
      <c r="N79" s="3">
        <v>21.921893862068998</v>
      </c>
      <c r="O79" s="3">
        <v>25.463102793103399</v>
      </c>
      <c r="P79" s="3">
        <v>4.7042598275862098</v>
      </c>
      <c r="Q79" s="3">
        <v>25.095475206896602</v>
      </c>
      <c r="R79" s="3">
        <v>25.096153344827599</v>
      </c>
      <c r="S79" s="3">
        <v>0.39359393103448298</v>
      </c>
      <c r="T79" s="3">
        <v>25.087607896551699</v>
      </c>
      <c r="U79" s="3">
        <v>25.163867206896501</v>
      </c>
      <c r="V79" s="3">
        <v>0.46332368965517201</v>
      </c>
      <c r="W79" s="3">
        <v>25.045065103448302</v>
      </c>
      <c r="X79" s="3">
        <v>26.044667689655199</v>
      </c>
      <c r="Y79" s="3">
        <v>7.1349834209110896E-2</v>
      </c>
      <c r="Z79" s="3">
        <v>4.70860325820701E-2</v>
      </c>
      <c r="AA79" s="3">
        <v>0.10202547156012</v>
      </c>
      <c r="AB79" s="3">
        <v>4.7126387821773398E-2</v>
      </c>
      <c r="AC79" s="3">
        <v>0.26382331842589202</v>
      </c>
      <c r="AD79">
        <v>149</v>
      </c>
      <c r="AE79">
        <v>269</v>
      </c>
      <c r="AF79" s="1">
        <v>42651.91810185185</v>
      </c>
    </row>
    <row r="80" spans="4:32" x14ac:dyDescent="0.25">
      <c r="D80" s="14">
        <v>300.001707862069</v>
      </c>
      <c r="E80">
        <v>300</v>
      </c>
      <c r="F80" s="3">
        <v>20.8268612758621</v>
      </c>
      <c r="G80" s="42">
        <v>20.0921794482759</v>
      </c>
      <c r="H80" s="42">
        <v>6.6302244137931003</v>
      </c>
      <c r="I80" s="3">
        <v>55.174559379310402</v>
      </c>
      <c r="L80" s="3">
        <v>3.7990504137931</v>
      </c>
      <c r="M80" s="3">
        <v>34.691031827586201</v>
      </c>
      <c r="N80" s="3">
        <v>19.714921862069001</v>
      </c>
      <c r="O80" s="3">
        <v>24.751697827586199</v>
      </c>
      <c r="P80" s="3">
        <v>4.6883785862069001</v>
      </c>
      <c r="Q80" s="3">
        <v>25.085888034482799</v>
      </c>
      <c r="R80" s="3">
        <v>25.079469310344798</v>
      </c>
      <c r="S80" s="3">
        <v>0.38897741379310302</v>
      </c>
      <c r="T80" s="3">
        <v>25.0680699655172</v>
      </c>
      <c r="U80" s="3">
        <v>25.094514862069001</v>
      </c>
      <c r="V80" s="3">
        <v>0.46357599999999999</v>
      </c>
      <c r="W80" s="3">
        <v>25.026276206896501</v>
      </c>
      <c r="X80" s="3">
        <v>26.140091241379299</v>
      </c>
      <c r="Y80" s="3">
        <v>8.8129485581583997E-2</v>
      </c>
      <c r="Z80" s="3">
        <v>2.44403787505721E-2</v>
      </c>
      <c r="AA80" s="3">
        <v>0.15435427804950799</v>
      </c>
      <c r="AB80" s="3">
        <v>3.3302784689856799E-2</v>
      </c>
      <c r="AC80" s="3">
        <v>0.27971798082270699</v>
      </c>
      <c r="AD80">
        <v>153</v>
      </c>
      <c r="AE80">
        <v>143</v>
      </c>
      <c r="AF80" s="1">
        <v>42651.963946759257</v>
      </c>
    </row>
    <row r="81" spans="4:32" x14ac:dyDescent="0.25">
      <c r="D81" s="14">
        <v>299.99964103448298</v>
      </c>
      <c r="E81">
        <v>100</v>
      </c>
      <c r="F81" s="3">
        <v>89.492473482758598</v>
      </c>
      <c r="G81" s="42">
        <v>18.861540999999999</v>
      </c>
      <c r="H81" s="42">
        <v>7.7110050000000001</v>
      </c>
      <c r="I81" s="3">
        <v>60.229929137931002</v>
      </c>
      <c r="L81" s="3">
        <v>4.95489551724138</v>
      </c>
      <c r="M81" s="3">
        <v>33.648894068965497</v>
      </c>
      <c r="N81" s="3">
        <v>19.445494379310301</v>
      </c>
      <c r="O81" s="3">
        <v>24.339839241379298</v>
      </c>
      <c r="P81" s="3">
        <v>4.6665063793103503</v>
      </c>
      <c r="Q81" s="3">
        <v>25.084422931034499</v>
      </c>
      <c r="R81" s="3">
        <v>25.0778036206896</v>
      </c>
      <c r="S81" s="3">
        <v>0.392122586206896</v>
      </c>
      <c r="T81" s="3">
        <v>25.068623379310299</v>
      </c>
      <c r="U81" s="3">
        <v>25.1363963103448</v>
      </c>
      <c r="V81" s="3">
        <v>0.464219517241379</v>
      </c>
      <c r="W81" s="3">
        <v>25.0253103103448</v>
      </c>
      <c r="X81" s="3">
        <v>26.1055838965517</v>
      </c>
      <c r="Y81" s="3">
        <v>7.0608078894895801E-2</v>
      </c>
      <c r="Z81" s="3">
        <v>4.6723018830819099E-2</v>
      </c>
      <c r="AA81" s="3">
        <v>0.10142814887429701</v>
      </c>
      <c r="AB81" s="3">
        <v>4.6024936475491801E-2</v>
      </c>
      <c r="AC81" s="3">
        <v>0.25100527455593902</v>
      </c>
      <c r="AD81">
        <v>155</v>
      </c>
      <c r="AE81">
        <v>269</v>
      </c>
      <c r="AF81" s="1">
        <v>42651.995208333334</v>
      </c>
    </row>
    <row r="82" spans="4:32" x14ac:dyDescent="0.25">
      <c r="D82" s="14">
        <v>300.00173734482797</v>
      </c>
      <c r="E82">
        <v>150</v>
      </c>
      <c r="F82" s="3">
        <v>50.658738931034499</v>
      </c>
      <c r="G82" s="42">
        <v>19.363352931034498</v>
      </c>
      <c r="H82" s="42">
        <v>7.3855987931034504</v>
      </c>
      <c r="I82" s="3">
        <v>60.253917655172401</v>
      </c>
      <c r="L82" s="3">
        <v>4.2001580000000001</v>
      </c>
      <c r="M82" s="3">
        <v>35.022823068965501</v>
      </c>
      <c r="N82" s="3">
        <v>21.0745709655172</v>
      </c>
      <c r="O82" s="3">
        <v>24.1147575517241</v>
      </c>
      <c r="P82" s="3">
        <v>4.7105703448275902</v>
      </c>
      <c r="Q82" s="3">
        <v>25.0810753448276</v>
      </c>
      <c r="R82" s="3">
        <v>25.078915896551699</v>
      </c>
      <c r="S82" s="3">
        <v>0.39281679310344803</v>
      </c>
      <c r="T82" s="3">
        <v>25.065443896551699</v>
      </c>
      <c r="U82" s="3">
        <v>25.105681034482799</v>
      </c>
      <c r="V82" s="3">
        <v>0.46394200000000002</v>
      </c>
      <c r="W82" s="3">
        <v>25.016819344827599</v>
      </c>
      <c r="X82" s="3">
        <v>26.140351689655201</v>
      </c>
      <c r="Y82" s="3">
        <v>4.8853606934428202E-2</v>
      </c>
      <c r="Z82" s="3">
        <v>1.9159718632352499E-2</v>
      </c>
      <c r="AA82" s="3">
        <v>0.11361383364812699</v>
      </c>
      <c r="AB82" s="3">
        <v>2.59492886074708E-2</v>
      </c>
      <c r="AC82" s="3">
        <v>0.27463303107784698</v>
      </c>
      <c r="AD82">
        <v>157</v>
      </c>
      <c r="AE82">
        <v>197</v>
      </c>
      <c r="AF82" s="1">
        <v>42652.018136574072</v>
      </c>
    </row>
    <row r="83" spans="4:32" x14ac:dyDescent="0.25">
      <c r="D83" s="14">
        <v>299.999780137931</v>
      </c>
      <c r="E83">
        <v>300</v>
      </c>
      <c r="F83" s="3">
        <v>22.6835855517241</v>
      </c>
      <c r="G83" s="42">
        <v>19.519029724137901</v>
      </c>
      <c r="H83" s="42">
        <v>7.2538201034482803</v>
      </c>
      <c r="I83" s="3">
        <v>60.273037103448303</v>
      </c>
      <c r="L83" s="3">
        <v>3.52256362068966</v>
      </c>
      <c r="M83" s="3">
        <v>37.688761999999997</v>
      </c>
      <c r="N83" s="3">
        <v>19.1255015172414</v>
      </c>
      <c r="O83" s="3">
        <v>24.026242862069001</v>
      </c>
      <c r="P83" s="3">
        <v>4.70079344827586</v>
      </c>
      <c r="Q83" s="3">
        <v>25.0907493448276</v>
      </c>
      <c r="R83" s="3">
        <v>25.082491482758599</v>
      </c>
      <c r="S83" s="3">
        <v>0.39411441379310302</v>
      </c>
      <c r="T83" s="3">
        <v>25.075562896551698</v>
      </c>
      <c r="U83" s="3">
        <v>25.089479758620701</v>
      </c>
      <c r="V83" s="3">
        <v>0.46454765517241398</v>
      </c>
      <c r="W83" s="3">
        <v>25.021490689655199</v>
      </c>
      <c r="X83" s="3">
        <v>26.225737034482801</v>
      </c>
      <c r="Y83" s="3">
        <v>8.1452776824515599E-2</v>
      </c>
      <c r="Z83" s="3">
        <v>2.88909271747681E-2</v>
      </c>
      <c r="AA83" s="3">
        <v>0.128917404585395</v>
      </c>
      <c r="AB83" s="3">
        <v>3.3469106795153802E-2</v>
      </c>
      <c r="AC83" s="3">
        <v>0.28059263704738602</v>
      </c>
      <c r="AD83">
        <v>159</v>
      </c>
      <c r="AE83">
        <v>197</v>
      </c>
      <c r="AF83" s="1">
        <v>42652.04105324074</v>
      </c>
    </row>
    <row r="84" spans="4:32" x14ac:dyDescent="0.25">
      <c r="D84" s="14">
        <v>299.99756489655198</v>
      </c>
      <c r="E84">
        <v>100</v>
      </c>
      <c r="F84" s="3">
        <v>96.836275068965506</v>
      </c>
      <c r="G84" s="42">
        <v>18.7549314827586</v>
      </c>
      <c r="H84" s="42">
        <v>8.3259839655172403</v>
      </c>
      <c r="I84" s="3">
        <v>65.339832310344804</v>
      </c>
      <c r="L84" s="3">
        <v>5.25348534482759</v>
      </c>
      <c r="M84" s="3">
        <v>36.377064448275902</v>
      </c>
      <c r="N84" s="3">
        <v>20.053849344827601</v>
      </c>
      <c r="O84" s="3">
        <v>23.940851931034501</v>
      </c>
      <c r="P84" s="3">
        <v>4.7021553448275899</v>
      </c>
      <c r="Q84" s="3">
        <v>25.080597862068998</v>
      </c>
      <c r="R84" s="3">
        <v>25.075112448275899</v>
      </c>
      <c r="S84" s="3">
        <v>0.392490965517241</v>
      </c>
      <c r="T84" s="3">
        <v>25.0618793103448</v>
      </c>
      <c r="U84" s="3">
        <v>25.140433206896599</v>
      </c>
      <c r="V84" s="3">
        <v>0.46354699999999999</v>
      </c>
      <c r="W84" s="3">
        <v>25.013357724137901</v>
      </c>
      <c r="X84" s="3">
        <v>26.181209586206901</v>
      </c>
      <c r="Y84" s="3">
        <v>7.0326519643820098E-2</v>
      </c>
      <c r="Z84" s="3">
        <v>4.6276285364541703E-2</v>
      </c>
      <c r="AA84" s="3">
        <v>0.112950904044729</v>
      </c>
      <c r="AB84" s="3">
        <v>4.6557507333637498E-2</v>
      </c>
      <c r="AC84" s="3">
        <v>0.29526175211026801</v>
      </c>
      <c r="AD84">
        <v>161</v>
      </c>
      <c r="AE84">
        <v>269</v>
      </c>
      <c r="AF84" s="1">
        <v>42652.072314814817</v>
      </c>
    </row>
    <row r="85" spans="4:32" x14ac:dyDescent="0.25">
      <c r="D85" s="14">
        <v>299.99924237930998</v>
      </c>
      <c r="E85">
        <v>150</v>
      </c>
      <c r="F85" s="3">
        <v>54.760116034482699</v>
      </c>
      <c r="G85" s="42">
        <v>19.023481137931</v>
      </c>
      <c r="H85" s="42">
        <v>7.9091567931034499</v>
      </c>
      <c r="I85" s="3">
        <v>65.374151517241401</v>
      </c>
      <c r="L85" s="3">
        <v>4.0946182758620697</v>
      </c>
      <c r="M85" s="3">
        <v>37.752896724137898</v>
      </c>
      <c r="N85" s="3">
        <v>19.5932628965517</v>
      </c>
      <c r="O85" s="3">
        <v>23.847649689655199</v>
      </c>
      <c r="P85" s="3">
        <v>4.6688234137931</v>
      </c>
      <c r="Q85" s="3">
        <v>25.093559896551699</v>
      </c>
      <c r="R85" s="3">
        <v>25.087320413793101</v>
      </c>
      <c r="S85" s="3">
        <v>0.38787017241379301</v>
      </c>
      <c r="T85" s="3">
        <v>25.075741896551701</v>
      </c>
      <c r="U85" s="3">
        <v>25.113293413793102</v>
      </c>
      <c r="V85" s="3">
        <v>0.46218720689655202</v>
      </c>
      <c r="W85" s="3">
        <v>25.024697275862099</v>
      </c>
      <c r="X85" s="3">
        <v>26.237053413793099</v>
      </c>
      <c r="Y85" s="3">
        <v>4.9340142953209397E-2</v>
      </c>
      <c r="Z85" s="3">
        <v>1.9035320691962499E-2</v>
      </c>
      <c r="AA85" s="3">
        <v>0.11451066919868901</v>
      </c>
      <c r="AB85" s="3">
        <v>2.39648047613365E-2</v>
      </c>
      <c r="AC85" s="3">
        <v>0.27309482920172101</v>
      </c>
      <c r="AD85">
        <v>163</v>
      </c>
      <c r="AE85">
        <v>197</v>
      </c>
      <c r="AF85" s="1">
        <v>42652.095231481479</v>
      </c>
    </row>
    <row r="86" spans="4:32" x14ac:dyDescent="0.25">
      <c r="D86" s="14">
        <v>300.00094703448298</v>
      </c>
      <c r="E86">
        <v>300</v>
      </c>
      <c r="F86" s="3">
        <v>24.598880068965499</v>
      </c>
      <c r="G86" s="42">
        <v>19.075049482758601</v>
      </c>
      <c r="H86" s="42">
        <v>7.7046058965517297</v>
      </c>
      <c r="I86" s="3">
        <v>65.401877413793102</v>
      </c>
      <c r="L86" s="3">
        <v>3.6247391379310301</v>
      </c>
      <c r="M86" s="3">
        <v>40.865860482758599</v>
      </c>
      <c r="N86" s="3">
        <v>18.732435413793102</v>
      </c>
      <c r="O86" s="3">
        <v>23.726750689655201</v>
      </c>
      <c r="P86" s="3">
        <v>4.7031056551724202</v>
      </c>
      <c r="Q86" s="3">
        <v>25.086842862068998</v>
      </c>
      <c r="R86" s="3">
        <v>25.077375</v>
      </c>
      <c r="S86" s="3">
        <v>0.38989248275862098</v>
      </c>
      <c r="T86" s="3">
        <v>25.0654330689655</v>
      </c>
      <c r="U86" s="3">
        <v>25.085112137930999</v>
      </c>
      <c r="V86" s="3">
        <v>0.464151482758621</v>
      </c>
      <c r="W86" s="3">
        <v>25.0123160689655</v>
      </c>
      <c r="X86" s="3">
        <v>26.315803172413801</v>
      </c>
      <c r="Y86" s="3">
        <v>7.9936562135888095E-2</v>
      </c>
      <c r="Z86" s="3">
        <v>2.8886642071583198E-2</v>
      </c>
      <c r="AA86" s="3">
        <v>0.13090213901470199</v>
      </c>
      <c r="AB86" s="3">
        <v>3.1418347022677401E-2</v>
      </c>
      <c r="AC86" s="3">
        <v>0.28542686574328902</v>
      </c>
      <c r="AD86">
        <v>165</v>
      </c>
      <c r="AE86">
        <v>197</v>
      </c>
      <c r="AF86" s="1">
        <v>42652.118159722224</v>
      </c>
    </row>
    <row r="87" spans="4:32" x14ac:dyDescent="0.25">
      <c r="D87" s="14">
        <v>300.02250617241401</v>
      </c>
      <c r="E87">
        <v>100</v>
      </c>
      <c r="F87" s="3">
        <v>100</v>
      </c>
      <c r="G87" s="42">
        <v>18.331249034482799</v>
      </c>
      <c r="H87" s="42">
        <v>8.4639249310344908</v>
      </c>
      <c r="I87" s="3">
        <v>66.778948034482795</v>
      </c>
      <c r="L87" s="3">
        <v>4.8152606896551697</v>
      </c>
      <c r="M87" s="3">
        <v>37.0223184827586</v>
      </c>
      <c r="N87" s="3">
        <v>18.677843965517201</v>
      </c>
      <c r="O87" s="3">
        <v>23.625656724137901</v>
      </c>
      <c r="P87" s="3">
        <v>4.6780084482758602</v>
      </c>
      <c r="Q87" s="3">
        <v>25.085361689655201</v>
      </c>
      <c r="R87" s="3">
        <v>25.0761976551724</v>
      </c>
      <c r="S87" s="3">
        <v>0.39463468965517201</v>
      </c>
      <c r="T87" s="3">
        <v>25.0698821034483</v>
      </c>
      <c r="U87" s="3">
        <v>25.131231</v>
      </c>
      <c r="V87" s="3">
        <v>0.46382868965517199</v>
      </c>
      <c r="W87" s="3">
        <v>25.014556896551699</v>
      </c>
      <c r="X87" s="3">
        <v>26.2002928275862</v>
      </c>
      <c r="Y87" s="3">
        <v>6.5430749135428401E-2</v>
      </c>
      <c r="Z87" s="3">
        <v>3.9149848115183697E-2</v>
      </c>
      <c r="AA87" s="3">
        <v>0.11136853470322</v>
      </c>
      <c r="AB87" s="3">
        <v>4.0433270468260299E-2</v>
      </c>
      <c r="AC87" s="3">
        <v>0.29182011301029998</v>
      </c>
      <c r="AD87">
        <v>167</v>
      </c>
      <c r="AE87">
        <v>269</v>
      </c>
      <c r="AF87" s="1">
        <v>42652.149409722224</v>
      </c>
    </row>
    <row r="88" spans="4:32" x14ac:dyDescent="0.25">
      <c r="D88" s="14">
        <v>300.00153855172402</v>
      </c>
      <c r="E88">
        <v>150</v>
      </c>
      <c r="F88" s="3">
        <v>58.9411455862069</v>
      </c>
      <c r="G88" s="42">
        <v>18.497066758620701</v>
      </c>
      <c r="H88" s="42">
        <v>8.6319510344827606</v>
      </c>
      <c r="I88" s="3">
        <v>70.508986482758601</v>
      </c>
      <c r="L88" s="3">
        <v>4.2198294827586196</v>
      </c>
      <c r="M88" s="3">
        <v>40.856873586206902</v>
      </c>
      <c r="N88" s="3">
        <v>17.930666310344801</v>
      </c>
      <c r="O88" s="3">
        <v>23.535132999999998</v>
      </c>
      <c r="P88" s="3">
        <v>4.6809248965517298</v>
      </c>
      <c r="Q88" s="3">
        <v>25.083723172413801</v>
      </c>
      <c r="R88" s="3">
        <v>25.072226103448301</v>
      </c>
      <c r="S88" s="3">
        <v>0.39151137931034502</v>
      </c>
      <c r="T88" s="3">
        <v>25.0621126206897</v>
      </c>
      <c r="U88" s="3">
        <v>25.1041076206897</v>
      </c>
      <c r="V88" s="3">
        <v>0.46280327586206899</v>
      </c>
      <c r="W88" s="3">
        <v>25.011149448275901</v>
      </c>
      <c r="X88" s="3">
        <v>26.318972896551699</v>
      </c>
      <c r="Y88" s="3">
        <v>5.0317190891880498E-2</v>
      </c>
      <c r="Z88" s="3">
        <v>1.54312328957015E-2</v>
      </c>
      <c r="AA88" s="3">
        <v>0.110088556406399</v>
      </c>
      <c r="AB88" s="3">
        <v>2.1663511922192701E-2</v>
      </c>
      <c r="AC88" s="3">
        <v>0.295087870898464</v>
      </c>
      <c r="AD88">
        <v>169</v>
      </c>
      <c r="AE88">
        <v>197</v>
      </c>
      <c r="AF88" s="1">
        <v>42652.172337962962</v>
      </c>
    </row>
    <row r="89" spans="4:32" x14ac:dyDescent="0.25">
      <c r="D89" s="14">
        <v>300.00069879310303</v>
      </c>
      <c r="E89">
        <v>300</v>
      </c>
      <c r="F89" s="3">
        <v>26.4247100344828</v>
      </c>
      <c r="G89" s="42">
        <v>18.800463241379301</v>
      </c>
      <c r="H89" s="42">
        <v>8.1971121034482692</v>
      </c>
      <c r="I89" s="3">
        <v>70.535153241379305</v>
      </c>
      <c r="J89" s="3">
        <f>INDEX(LINEST(G78:G89,H78:H89^{1}),1)</f>
        <v>-0.74707881164344569</v>
      </c>
      <c r="K89" s="3">
        <f>INDEX(LINEST(G78:G89,H78:H89^{1}),2)</f>
        <v>24.861384851112092</v>
      </c>
      <c r="L89" s="3">
        <v>3.6984571724137898</v>
      </c>
      <c r="M89" s="3">
        <v>43.975865620689703</v>
      </c>
      <c r="N89" s="3">
        <v>17.1840725517241</v>
      </c>
      <c r="O89" s="3">
        <v>23.4386573793103</v>
      </c>
      <c r="P89" s="3">
        <v>4.6949087931034503</v>
      </c>
      <c r="Q89" s="3">
        <v>25.073251517241399</v>
      </c>
      <c r="R89" s="3">
        <v>25.0599042413793</v>
      </c>
      <c r="S89" s="3">
        <v>0.38904082758620701</v>
      </c>
      <c r="T89" s="3">
        <v>25.051570379310299</v>
      </c>
      <c r="U89" s="3">
        <v>25.073831999999999</v>
      </c>
      <c r="V89" s="3">
        <v>0.46363241379310299</v>
      </c>
      <c r="W89" s="3">
        <v>24.993912517241402</v>
      </c>
      <c r="X89" s="3">
        <v>26.3967692068966</v>
      </c>
      <c r="Y89" s="3">
        <v>8.0641197405481105E-2</v>
      </c>
      <c r="Z89" s="3">
        <v>2.8864642191998101E-2</v>
      </c>
      <c r="AA89" s="3">
        <v>0.14090800809408199</v>
      </c>
      <c r="AB89" s="3">
        <v>3.12029132040775E-2</v>
      </c>
      <c r="AC89" s="3">
        <v>0.26091340127600698</v>
      </c>
      <c r="AD89">
        <v>171</v>
      </c>
      <c r="AE89">
        <v>197</v>
      </c>
      <c r="AF89" s="1">
        <v>42652.195254629631</v>
      </c>
    </row>
    <row r="90" spans="4:32" x14ac:dyDescent="0.25">
      <c r="D90" s="14">
        <v>299.981095965517</v>
      </c>
      <c r="E90">
        <v>300</v>
      </c>
      <c r="F90" s="3">
        <v>0.1</v>
      </c>
      <c r="G90" s="3">
        <v>24.453350724137898</v>
      </c>
      <c r="H90" s="3">
        <v>0</v>
      </c>
      <c r="I90" s="3">
        <v>0.32820827586206902</v>
      </c>
      <c r="L90" s="3">
        <v>-0.429289793103448</v>
      </c>
      <c r="M90" s="3">
        <v>-0.911237137931034</v>
      </c>
      <c r="N90" s="3">
        <v>14.223372551724101</v>
      </c>
      <c r="O90" s="3">
        <v>23.262910482758599</v>
      </c>
      <c r="P90" s="3">
        <v>4.6552289655172396</v>
      </c>
      <c r="Q90" s="3">
        <v>25.076414586206901</v>
      </c>
      <c r="R90" s="3">
        <v>25.054153172413798</v>
      </c>
      <c r="S90" s="3">
        <v>0.389426103448276</v>
      </c>
      <c r="T90" s="3">
        <v>25.049834206896598</v>
      </c>
      <c r="U90" s="3">
        <v>24.919295379310299</v>
      </c>
      <c r="V90" s="3">
        <v>0.46359241379310401</v>
      </c>
      <c r="W90" s="3">
        <v>24.993646620689699</v>
      </c>
      <c r="X90" s="3">
        <v>25.001643896551698</v>
      </c>
      <c r="Y90" s="3">
        <v>0</v>
      </c>
      <c r="Z90" s="3">
        <v>3.2529475988422099</v>
      </c>
      <c r="AA90" s="3">
        <v>0.496050967805303</v>
      </c>
      <c r="AB90" s="3">
        <v>2.5401551244128</v>
      </c>
      <c r="AC90" s="3">
        <v>0.34486364238707401</v>
      </c>
      <c r="AD90">
        <v>172</v>
      </c>
      <c r="AE90">
        <v>177</v>
      </c>
      <c r="AF90" s="1">
        <v>42652.216087962966</v>
      </c>
    </row>
    <row r="91" spans="4:32" x14ac:dyDescent="0.25">
      <c r="D91" s="14">
        <v>300.00007482758599</v>
      </c>
      <c r="E91">
        <v>100</v>
      </c>
      <c r="F91" s="3">
        <v>10</v>
      </c>
      <c r="G91" s="3">
        <v>24.748942862069001</v>
      </c>
      <c r="H91" s="3">
        <v>0</v>
      </c>
      <c r="I91" s="3">
        <v>-1.3118275862069001E-3</v>
      </c>
      <c r="L91" s="3">
        <v>-0.70390365517241404</v>
      </c>
      <c r="M91" s="3">
        <v>-1.1802285862069</v>
      </c>
      <c r="N91" s="3">
        <v>14.719207448275901</v>
      </c>
      <c r="O91" s="3">
        <v>22.712915275862098</v>
      </c>
      <c r="P91" s="3">
        <v>4.7059384482758597</v>
      </c>
      <c r="Q91" s="3">
        <v>25.071851655172399</v>
      </c>
      <c r="R91" s="3">
        <v>25.050149000000001</v>
      </c>
      <c r="S91" s="3">
        <v>0.394720551724138</v>
      </c>
      <c r="T91" s="3">
        <v>25.049986206896499</v>
      </c>
      <c r="U91" s="3">
        <v>24.909985275862098</v>
      </c>
      <c r="V91" s="3">
        <v>0.46244831034482697</v>
      </c>
      <c r="W91" s="3">
        <v>24.993104034482801</v>
      </c>
      <c r="X91" s="3">
        <v>24.993668310344798</v>
      </c>
      <c r="Y91" s="3">
        <v>0</v>
      </c>
      <c r="Z91" s="3">
        <v>1.0524196478674901</v>
      </c>
      <c r="AA91" s="3">
        <v>0.46144039872360498</v>
      </c>
      <c r="AB91" s="3">
        <v>0.55680658294554797</v>
      </c>
      <c r="AC91" s="3">
        <v>0.35847991762315601</v>
      </c>
      <c r="AD91">
        <v>173</v>
      </c>
      <c r="AE91">
        <v>719</v>
      </c>
      <c r="AF91" s="1">
        <v>42652.299444444441</v>
      </c>
    </row>
    <row r="92" spans="4:32" x14ac:dyDescent="0.25">
      <c r="D92" s="14">
        <v>300.00013472413798</v>
      </c>
      <c r="E92">
        <v>100</v>
      </c>
      <c r="F92" s="3">
        <v>10</v>
      </c>
      <c r="G92" s="3">
        <v>24.737785206896501</v>
      </c>
      <c r="H92" s="3">
        <v>0</v>
      </c>
      <c r="I92" s="3">
        <v>-1.25362068965517E-3</v>
      </c>
      <c r="L92" s="3">
        <v>-0.74513624137931</v>
      </c>
      <c r="M92" s="3">
        <v>-1.2103364482758601</v>
      </c>
      <c r="N92" s="3">
        <v>13.708168310344799</v>
      </c>
      <c r="O92" s="3">
        <v>22.705843137931002</v>
      </c>
      <c r="P92" s="3">
        <v>4.6831290344827599</v>
      </c>
      <c r="Q92" s="3">
        <v>25.0656229310345</v>
      </c>
      <c r="R92" s="3">
        <v>25.041489551724101</v>
      </c>
      <c r="S92" s="3">
        <v>0.39535475862069003</v>
      </c>
      <c r="T92" s="3">
        <v>25.044907758620699</v>
      </c>
      <c r="U92" s="3">
        <v>24.903426034482699</v>
      </c>
      <c r="V92" s="3">
        <v>0.46267455172413802</v>
      </c>
      <c r="W92" s="3">
        <v>24.986837551724101</v>
      </c>
      <c r="X92" s="3">
        <v>24.986197379310401</v>
      </c>
      <c r="Y92" s="3">
        <v>0</v>
      </c>
      <c r="Z92" s="3">
        <v>2.1116032734396701E-5</v>
      </c>
      <c r="AA92" s="3">
        <v>0.41086656490777301</v>
      </c>
      <c r="AB92" s="3">
        <v>0.55287599577123003</v>
      </c>
      <c r="AC92" s="3">
        <v>0.39231897104677699</v>
      </c>
      <c r="AD92">
        <v>174</v>
      </c>
      <c r="AE92">
        <v>359</v>
      </c>
      <c r="AF92" s="1">
        <v>42652.341122685182</v>
      </c>
    </row>
    <row r="93" spans="4:32" x14ac:dyDescent="0.25">
      <c r="D93" s="14">
        <v>299.99938537931001</v>
      </c>
      <c r="E93">
        <v>100</v>
      </c>
      <c r="F93" s="3">
        <v>0.1</v>
      </c>
      <c r="G93" s="3">
        <v>24.7120114137931</v>
      </c>
      <c r="H93" s="3">
        <v>0</v>
      </c>
      <c r="I93" s="3">
        <v>2.1070655172413799E-2</v>
      </c>
      <c r="L93" s="3">
        <v>-0.90784641379310405</v>
      </c>
      <c r="M93" s="3">
        <v>-1.2097093793103399</v>
      </c>
      <c r="N93" s="3">
        <v>12.973614344827601</v>
      </c>
      <c r="O93" s="3">
        <v>21.1301828275862</v>
      </c>
      <c r="P93" s="3">
        <v>4.7073824137931002</v>
      </c>
      <c r="Q93" s="3">
        <v>25.049199379310298</v>
      </c>
      <c r="R93" s="3">
        <v>25.022695275862102</v>
      </c>
      <c r="S93" s="3">
        <v>0.38974282758620699</v>
      </c>
      <c r="T93" s="3">
        <v>25.0255599310345</v>
      </c>
      <c r="U93" s="3">
        <v>24.878062206896601</v>
      </c>
      <c r="V93" s="3">
        <v>0.46262175862068999</v>
      </c>
      <c r="W93" s="3">
        <v>24.956617344827599</v>
      </c>
      <c r="X93" s="3">
        <v>24.955770999999999</v>
      </c>
      <c r="Y93" s="3">
        <v>0</v>
      </c>
      <c r="Z93" s="3">
        <v>6.4585422414163299E-3</v>
      </c>
      <c r="AA93" s="3">
        <v>1.13810101718929</v>
      </c>
      <c r="AB93" s="3">
        <v>0.74641066230440001</v>
      </c>
      <c r="AC93" s="3">
        <v>0.39965824735088401</v>
      </c>
      <c r="AD93">
        <v>188</v>
      </c>
      <c r="AE93">
        <v>7693</v>
      </c>
      <c r="AF93" s="1">
        <v>42653.424004629633</v>
      </c>
    </row>
    <row r="94" spans="4:32" x14ac:dyDescent="0.25">
      <c r="D94" s="14">
        <v>399.99971900000003</v>
      </c>
      <c r="E94">
        <v>100</v>
      </c>
      <c r="F94" s="3">
        <v>10</v>
      </c>
      <c r="G94" s="3">
        <v>37.838237413793102</v>
      </c>
      <c r="H94" s="3">
        <v>0</v>
      </c>
      <c r="I94" s="3">
        <v>0.209967448275862</v>
      </c>
      <c r="L94" s="3">
        <v>-0.339719310344828</v>
      </c>
      <c r="M94" s="3">
        <v>-1.06365079310345</v>
      </c>
      <c r="N94" s="3">
        <v>28.9785644827586</v>
      </c>
      <c r="O94" s="3">
        <v>22.268938896551699</v>
      </c>
      <c r="P94" s="3">
        <v>4.7344715517241402</v>
      </c>
      <c r="Q94" s="3">
        <v>25.045000000000002</v>
      </c>
      <c r="R94" s="3">
        <v>25.0667568275862</v>
      </c>
      <c r="S94" s="3">
        <v>0.39485634482758603</v>
      </c>
      <c r="T94" s="3">
        <v>25.020801758620699</v>
      </c>
      <c r="U94" s="3">
        <v>24.894316827586199</v>
      </c>
      <c r="V94" s="3">
        <v>0.46309441379310301</v>
      </c>
      <c r="W94" s="3">
        <v>24.959216137931001</v>
      </c>
      <c r="X94" s="3">
        <v>24.961869172413799</v>
      </c>
      <c r="Y94" s="3">
        <v>0</v>
      </c>
      <c r="Z94" s="3">
        <v>2.2901004120197199</v>
      </c>
      <c r="AA94" s="3">
        <v>0.47210483452901802</v>
      </c>
      <c r="AB94" s="3">
        <v>0.578460898038616</v>
      </c>
      <c r="AC94" s="3">
        <v>0.28473474194257797</v>
      </c>
      <c r="AD94">
        <v>2</v>
      </c>
      <c r="AE94">
        <v>718</v>
      </c>
      <c r="AF94" s="1">
        <v>42653.515115740738</v>
      </c>
    </row>
    <row r="95" spans="4:32" x14ac:dyDescent="0.25">
      <c r="D95" s="14">
        <v>400.00000944827599</v>
      </c>
      <c r="E95">
        <v>100</v>
      </c>
      <c r="F95" s="3">
        <v>10</v>
      </c>
      <c r="G95" s="3">
        <v>37.851042827586198</v>
      </c>
      <c r="H95" s="3">
        <v>0</v>
      </c>
      <c r="I95" s="3">
        <v>0.358267103448276</v>
      </c>
      <c r="L95" s="3">
        <v>-0.18418868965517199</v>
      </c>
      <c r="M95" s="3">
        <v>-1.0984647241379299</v>
      </c>
      <c r="N95" s="3">
        <v>26.924913724137902</v>
      </c>
      <c r="O95" s="3">
        <v>22.722883655172399</v>
      </c>
      <c r="P95" s="3">
        <v>4.66548565517241</v>
      </c>
      <c r="Q95" s="3">
        <v>25.0520533103448</v>
      </c>
      <c r="R95" s="3">
        <v>25.068986862069</v>
      </c>
      <c r="S95" s="3">
        <v>0.38881286206896498</v>
      </c>
      <c r="T95" s="3">
        <v>25.0262272068966</v>
      </c>
      <c r="U95" s="3">
        <v>24.905536482758599</v>
      </c>
      <c r="V95" s="3">
        <v>0.46209465517241399</v>
      </c>
      <c r="W95" s="3">
        <v>24.9666218965517</v>
      </c>
      <c r="X95" s="3">
        <v>24.969269620689602</v>
      </c>
      <c r="Y95" s="3">
        <v>0</v>
      </c>
      <c r="Z95" s="3">
        <v>0.19915518251039399</v>
      </c>
      <c r="AA95" s="3">
        <v>0.46457300832700099</v>
      </c>
      <c r="AB95" s="3">
        <v>0.57871030015140201</v>
      </c>
      <c r="AC95" s="3">
        <v>0.183260166281554</v>
      </c>
      <c r="AD95">
        <v>3</v>
      </c>
      <c r="AE95">
        <v>359</v>
      </c>
      <c r="AF95" s="1">
        <v>42653.55678240741</v>
      </c>
    </row>
    <row r="96" spans="4:32" x14ac:dyDescent="0.25">
      <c r="D96" s="14">
        <v>400.000215793103</v>
      </c>
      <c r="E96">
        <v>100</v>
      </c>
      <c r="F96" s="3">
        <v>21.483718275862099</v>
      </c>
      <c r="G96" s="44">
        <v>36.540194862069001</v>
      </c>
      <c r="H96" s="44">
        <v>1.8745537931034499</v>
      </c>
      <c r="I96" s="3">
        <v>15.070140310344801</v>
      </c>
      <c r="L96" s="3">
        <v>1.36013062068966</v>
      </c>
      <c r="M96" s="3">
        <v>7.4714971034482698</v>
      </c>
      <c r="N96" s="3">
        <v>30.843824862068999</v>
      </c>
      <c r="O96" s="3">
        <v>22.998775620689699</v>
      </c>
      <c r="P96" s="3">
        <v>4.70018096551724</v>
      </c>
      <c r="Q96" s="3">
        <v>25.0585803793103</v>
      </c>
      <c r="R96" s="3">
        <v>25.086566206896599</v>
      </c>
      <c r="S96" s="3">
        <v>0.38977400000000001</v>
      </c>
      <c r="T96" s="3">
        <v>25.0382016896552</v>
      </c>
      <c r="U96" s="3">
        <v>24.974157999999999</v>
      </c>
      <c r="V96" s="3">
        <v>0.463228793103448</v>
      </c>
      <c r="W96" s="3">
        <v>24.983761241379302</v>
      </c>
      <c r="X96" s="3">
        <v>25.2524562068966</v>
      </c>
      <c r="Y96" s="3">
        <v>0.17055461302195399</v>
      </c>
      <c r="Z96" s="3">
        <v>5.3071622817759803E-2</v>
      </c>
      <c r="AA96" s="3">
        <v>0.42771898938080899</v>
      </c>
      <c r="AB96" s="3">
        <v>0.128132326016064</v>
      </c>
      <c r="AC96" s="3">
        <v>0.17801305315798999</v>
      </c>
      <c r="AD96">
        <v>5</v>
      </c>
      <c r="AE96">
        <v>269</v>
      </c>
      <c r="AF96" s="1">
        <v>42653.588043981479</v>
      </c>
    </row>
    <row r="97" spans="4:32" x14ac:dyDescent="0.25">
      <c r="D97" s="14">
        <v>400.00035037931002</v>
      </c>
      <c r="E97">
        <v>150</v>
      </c>
      <c r="F97" s="3">
        <v>12.263700827586201</v>
      </c>
      <c r="G97" s="44">
        <v>36.517344896551698</v>
      </c>
      <c r="H97" s="44">
        <v>1.88630693103448</v>
      </c>
      <c r="I97" s="3">
        <v>15.0767901034483</v>
      </c>
      <c r="L97" s="3">
        <v>1.0852312758620699</v>
      </c>
      <c r="M97" s="3">
        <v>7.5871448965517203</v>
      </c>
      <c r="N97" s="3">
        <v>29.861190034482799</v>
      </c>
      <c r="O97" s="3">
        <v>23.133704758620699</v>
      </c>
      <c r="P97" s="3">
        <v>4.6897328275862096</v>
      </c>
      <c r="Q97" s="3">
        <v>25.0590795172414</v>
      </c>
      <c r="R97" s="3">
        <v>25.0846237931035</v>
      </c>
      <c r="S97" s="3">
        <v>0.39205475862069</v>
      </c>
      <c r="T97" s="3">
        <v>25.035505137931001</v>
      </c>
      <c r="U97" s="3">
        <v>24.961039068965501</v>
      </c>
      <c r="V97" s="3">
        <v>0.46325513793103501</v>
      </c>
      <c r="W97" s="3">
        <v>24.9790084137931</v>
      </c>
      <c r="X97" s="3">
        <v>25.2519352413793</v>
      </c>
      <c r="Y97" s="3">
        <v>3.2485799778903202E-2</v>
      </c>
      <c r="Z97" s="3">
        <v>2.13102948491425E-2</v>
      </c>
      <c r="AA97" s="3">
        <v>0.40931409204428099</v>
      </c>
      <c r="AB97" s="3">
        <v>8.1452239890774103E-2</v>
      </c>
      <c r="AC97" s="3">
        <v>0.17653877424768299</v>
      </c>
      <c r="AD97">
        <v>7</v>
      </c>
      <c r="AE97">
        <v>189</v>
      </c>
      <c r="AF97" s="1">
        <v>42653.610960648148</v>
      </c>
    </row>
    <row r="98" spans="4:32" x14ac:dyDescent="0.25">
      <c r="D98" s="14">
        <v>400.000073655172</v>
      </c>
      <c r="E98">
        <v>100</v>
      </c>
      <c r="F98" s="3">
        <v>28.668266517241399</v>
      </c>
      <c r="G98" s="44">
        <v>36.036872000000002</v>
      </c>
      <c r="H98" s="44">
        <v>2.4192233448275902</v>
      </c>
      <c r="I98" s="3">
        <v>20.115478344827601</v>
      </c>
      <c r="L98" s="3">
        <v>1.67041631034483</v>
      </c>
      <c r="M98" s="3">
        <v>10.154704241379299</v>
      </c>
      <c r="N98" s="3">
        <v>29.779225586206898</v>
      </c>
      <c r="O98" s="3">
        <v>23.238586275862101</v>
      </c>
      <c r="P98" s="3">
        <v>4.6847061379310304</v>
      </c>
      <c r="Q98" s="3">
        <v>25.058119137931001</v>
      </c>
      <c r="R98" s="3">
        <v>25.082979758620699</v>
      </c>
      <c r="S98" s="3">
        <v>0.39471817241379298</v>
      </c>
      <c r="T98" s="3">
        <v>25.037225068965501</v>
      </c>
      <c r="U98" s="3">
        <v>24.983902310344799</v>
      </c>
      <c r="V98" s="3">
        <v>0.46300258620689699</v>
      </c>
      <c r="W98" s="3">
        <v>24.986463206896602</v>
      </c>
      <c r="X98" s="3">
        <v>25.338985482758599</v>
      </c>
      <c r="Y98" s="3">
        <v>2.9145717218999698E-2</v>
      </c>
      <c r="Z98" s="3">
        <v>3.5910382731557798E-2</v>
      </c>
      <c r="AA98" s="3">
        <v>0.27872519773523802</v>
      </c>
      <c r="AB98" s="3">
        <v>6.8377394955823206E-2</v>
      </c>
      <c r="AC98" s="3">
        <v>0.16350602345939999</v>
      </c>
      <c r="AD98">
        <v>9</v>
      </c>
      <c r="AE98">
        <v>269</v>
      </c>
      <c r="AF98" s="1">
        <v>42653.642222222225</v>
      </c>
    </row>
    <row r="99" spans="4:32" x14ac:dyDescent="0.25">
      <c r="D99" s="14">
        <v>400.00064396551699</v>
      </c>
      <c r="E99">
        <v>150</v>
      </c>
      <c r="F99" s="3">
        <v>16.382238206896599</v>
      </c>
      <c r="G99" s="44">
        <v>36.052972827586203</v>
      </c>
      <c r="H99" s="44">
        <v>2.3483267241379302</v>
      </c>
      <c r="I99" s="3">
        <v>20.124539310344801</v>
      </c>
      <c r="L99" s="3">
        <v>1.4385868965517199</v>
      </c>
      <c r="M99" s="3">
        <v>10.7780986896552</v>
      </c>
      <c r="N99" s="3">
        <v>31.3954340344828</v>
      </c>
      <c r="O99" s="3">
        <v>23.325495206896601</v>
      </c>
      <c r="P99" s="3">
        <v>4.7748679655172399</v>
      </c>
      <c r="Q99" s="3">
        <v>25.0504527931034</v>
      </c>
      <c r="R99" s="3">
        <v>25.078357</v>
      </c>
      <c r="S99" s="3">
        <v>0.39404848275862098</v>
      </c>
      <c r="T99" s="3">
        <v>25.0296073448276</v>
      </c>
      <c r="U99" s="3">
        <v>24.968303862069</v>
      </c>
      <c r="V99" s="3">
        <v>0.46251558620689698</v>
      </c>
      <c r="W99" s="3">
        <v>24.9693998965517</v>
      </c>
      <c r="X99" s="3">
        <v>25.3413079310345</v>
      </c>
      <c r="Y99" s="3">
        <v>3.5246282482440897E-2</v>
      </c>
      <c r="Z99" s="3">
        <v>2.0146659610663101E-2</v>
      </c>
      <c r="AA99" s="3">
        <v>0.28954151026789599</v>
      </c>
      <c r="AB99" s="3">
        <v>5.6133187046906403E-2</v>
      </c>
      <c r="AC99" s="3">
        <v>0.15933733002695599</v>
      </c>
      <c r="AD99">
        <v>11</v>
      </c>
      <c r="AE99">
        <v>197</v>
      </c>
      <c r="AF99" s="1">
        <v>42653.665150462963</v>
      </c>
    </row>
    <row r="100" spans="4:32" x14ac:dyDescent="0.25">
      <c r="D100" s="14">
        <v>400.002022482759</v>
      </c>
      <c r="E100">
        <v>100</v>
      </c>
      <c r="F100" s="3">
        <v>35.820976965517197</v>
      </c>
      <c r="G100" s="44">
        <v>35.693328068965499</v>
      </c>
      <c r="H100" s="44">
        <v>3.0477696551724098</v>
      </c>
      <c r="I100" s="3">
        <v>25.173411103448299</v>
      </c>
      <c r="L100" s="3">
        <v>2.1162554482758602</v>
      </c>
      <c r="M100" s="3">
        <v>13.1574289655172</v>
      </c>
      <c r="N100" s="3">
        <v>29.742557241379298</v>
      </c>
      <c r="O100" s="3">
        <v>23.2062187586207</v>
      </c>
      <c r="P100" s="3">
        <v>4.7234367241379296</v>
      </c>
      <c r="Q100" s="3">
        <v>25.051131000000002</v>
      </c>
      <c r="R100" s="3">
        <v>25.0748628965517</v>
      </c>
      <c r="S100" s="3">
        <v>0.390616344827586</v>
      </c>
      <c r="T100" s="3">
        <v>25.0245779310345</v>
      </c>
      <c r="U100" s="3">
        <v>24.988996896551701</v>
      </c>
      <c r="V100" s="3">
        <v>0.46293600000000001</v>
      </c>
      <c r="W100" s="3">
        <v>24.970474068965501</v>
      </c>
      <c r="X100" s="3">
        <v>25.416287034482799</v>
      </c>
      <c r="Y100" s="3">
        <v>2.8827760742672098E-2</v>
      </c>
      <c r="Z100" s="3">
        <v>3.1849226791807503E-2</v>
      </c>
      <c r="AA100" s="3">
        <v>0.241045301597517</v>
      </c>
      <c r="AB100" s="3">
        <v>5.8220460939013598E-2</v>
      </c>
      <c r="AC100" s="3">
        <v>0.17634733793214399</v>
      </c>
      <c r="AD100">
        <v>13</v>
      </c>
      <c r="AE100">
        <v>269</v>
      </c>
      <c r="AF100" s="1">
        <v>42653.696400462963</v>
      </c>
    </row>
    <row r="101" spans="4:32" x14ac:dyDescent="0.25">
      <c r="D101" s="14">
        <v>400.00007675862099</v>
      </c>
      <c r="E101">
        <v>150</v>
      </c>
      <c r="F101" s="3">
        <v>20.507048103448302</v>
      </c>
      <c r="G101" s="44">
        <v>35.494020999999996</v>
      </c>
      <c r="H101" s="44">
        <v>3.10321434482759</v>
      </c>
      <c r="I101" s="3">
        <v>25.176941827586202</v>
      </c>
      <c r="L101" s="3">
        <v>1.5379682758620701</v>
      </c>
      <c r="M101" s="3">
        <v>13.4286661034483</v>
      </c>
      <c r="N101" s="3">
        <v>29.906209827586199</v>
      </c>
      <c r="O101" s="3">
        <v>23.019482448275902</v>
      </c>
      <c r="P101" s="3">
        <v>4.7170894827586203</v>
      </c>
      <c r="Q101" s="3">
        <v>25.0478918965517</v>
      </c>
      <c r="R101" s="3">
        <v>25.073197241379301</v>
      </c>
      <c r="S101" s="3">
        <v>0.389500551724138</v>
      </c>
      <c r="T101" s="3">
        <v>25.023216103448298</v>
      </c>
      <c r="U101" s="3">
        <v>24.966551413793098</v>
      </c>
      <c r="V101" s="3">
        <v>0.46389610344827598</v>
      </c>
      <c r="W101" s="3">
        <v>24.967674620689699</v>
      </c>
      <c r="X101" s="3">
        <v>25.4213876206896</v>
      </c>
      <c r="Y101" s="3">
        <v>2.87070325162192E-2</v>
      </c>
      <c r="Z101" s="3">
        <v>1.9804682967367301E-2</v>
      </c>
      <c r="AA101" s="3">
        <v>0.27596559149045202</v>
      </c>
      <c r="AB101" s="3">
        <v>5.0443421741941302E-2</v>
      </c>
      <c r="AC101" s="3">
        <v>0.16654374208025099</v>
      </c>
      <c r="AD101">
        <v>15</v>
      </c>
      <c r="AE101">
        <v>197</v>
      </c>
      <c r="AF101" s="1">
        <v>42653.719328703701</v>
      </c>
    </row>
    <row r="102" spans="4:32" x14ac:dyDescent="0.25">
      <c r="D102" s="14">
        <v>399.99939703448302</v>
      </c>
      <c r="E102">
        <v>100</v>
      </c>
      <c r="F102" s="3">
        <v>43.276204206896502</v>
      </c>
      <c r="G102" s="44">
        <v>35.197383034482797</v>
      </c>
      <c r="H102" s="44">
        <v>3.76393217241379</v>
      </c>
      <c r="I102" s="3">
        <v>30.231032862069</v>
      </c>
      <c r="L102" s="3">
        <v>2.2345002068965498</v>
      </c>
      <c r="M102" s="3">
        <v>15.8206536551724</v>
      </c>
      <c r="N102" s="3">
        <v>30.858347965517201</v>
      </c>
      <c r="O102" s="3">
        <v>22.756161310344801</v>
      </c>
      <c r="P102" s="3">
        <v>4.7102558965517298</v>
      </c>
      <c r="Q102" s="3">
        <v>25.038321</v>
      </c>
      <c r="R102" s="3">
        <v>25.0668220689655</v>
      </c>
      <c r="S102" s="3">
        <v>0.39267779310344803</v>
      </c>
      <c r="T102" s="3">
        <v>25.013775551724098</v>
      </c>
      <c r="U102" s="3">
        <v>24.9821715517241</v>
      </c>
      <c r="V102" s="3">
        <v>0.46296434482758603</v>
      </c>
      <c r="W102" s="3">
        <v>24.955467137930999</v>
      </c>
      <c r="X102" s="3">
        <v>25.483649137931</v>
      </c>
      <c r="Y102" s="3">
        <v>2.9888759532179E-2</v>
      </c>
      <c r="Z102" s="3">
        <v>2.9443865498131602E-2</v>
      </c>
      <c r="AA102" s="3">
        <v>0.20981266301294299</v>
      </c>
      <c r="AB102" s="3">
        <v>5.0023888584154901E-2</v>
      </c>
      <c r="AC102" s="3">
        <v>0.18267969894682301</v>
      </c>
      <c r="AD102">
        <v>17</v>
      </c>
      <c r="AE102">
        <v>265</v>
      </c>
      <c r="AF102" s="1">
        <v>42653.750578703701</v>
      </c>
    </row>
    <row r="103" spans="4:32" x14ac:dyDescent="0.25">
      <c r="D103" s="14">
        <v>399.99975158620703</v>
      </c>
      <c r="E103">
        <v>150</v>
      </c>
      <c r="F103" s="3">
        <v>24.769616862069</v>
      </c>
      <c r="G103" s="44">
        <v>35.124226448275898</v>
      </c>
      <c r="H103" s="44">
        <v>3.6213502413793099</v>
      </c>
      <c r="I103" s="3">
        <v>30.248711448275898</v>
      </c>
      <c r="L103" s="3">
        <v>1.64399982758621</v>
      </c>
      <c r="M103" s="3">
        <v>16.150088344827601</v>
      </c>
      <c r="N103" s="3">
        <v>29.767111275862099</v>
      </c>
      <c r="O103" s="3">
        <v>22.400667137930999</v>
      </c>
      <c r="P103" s="3">
        <v>4.7111245862068998</v>
      </c>
      <c r="Q103" s="3">
        <v>25.0340293793104</v>
      </c>
      <c r="R103" s="3">
        <v>25.058748620689698</v>
      </c>
      <c r="S103" s="3">
        <v>0.39232255172413799</v>
      </c>
      <c r="T103" s="3">
        <v>25.012440758620698</v>
      </c>
      <c r="U103" s="3">
        <v>24.959292103448298</v>
      </c>
      <c r="V103" s="3">
        <v>0.46305258620689699</v>
      </c>
      <c r="W103" s="3">
        <v>24.953329482758601</v>
      </c>
      <c r="X103" s="3">
        <v>25.4921957241379</v>
      </c>
      <c r="Y103" s="3">
        <v>3.1871338849110697E-2</v>
      </c>
      <c r="Z103" s="3">
        <v>1.9690797867944101E-2</v>
      </c>
      <c r="AA103" s="3">
        <v>0.25202878990257699</v>
      </c>
      <c r="AB103" s="3">
        <v>4.2749236243076298E-2</v>
      </c>
      <c r="AC103" s="3">
        <v>0.16475442988706601</v>
      </c>
      <c r="AD103">
        <v>19</v>
      </c>
      <c r="AE103">
        <v>197</v>
      </c>
      <c r="AF103" s="1">
        <v>42653.773506944446</v>
      </c>
    </row>
    <row r="104" spans="4:32" x14ac:dyDescent="0.25">
      <c r="D104" s="14">
        <v>400.00207106896602</v>
      </c>
      <c r="E104">
        <v>100</v>
      </c>
      <c r="F104" s="3">
        <v>50.917486137931</v>
      </c>
      <c r="G104" s="44">
        <v>34.410058586206901</v>
      </c>
      <c r="H104" s="44">
        <v>4.4292157931034497</v>
      </c>
      <c r="I104" s="3">
        <v>35.287315827586198</v>
      </c>
      <c r="L104" s="3">
        <v>2.73059093103448</v>
      </c>
      <c r="M104" s="3">
        <v>19.054598655172398</v>
      </c>
      <c r="N104" s="3">
        <v>31.3304001724138</v>
      </c>
      <c r="O104" s="3">
        <v>22.568365793103499</v>
      </c>
      <c r="P104" s="3">
        <v>4.7396305517241402</v>
      </c>
      <c r="Q104" s="3">
        <v>25.044658206896599</v>
      </c>
      <c r="R104" s="3">
        <v>25.073278620689699</v>
      </c>
      <c r="S104" s="3">
        <v>0.39213979310344799</v>
      </c>
      <c r="T104" s="3">
        <v>25.0218976206897</v>
      </c>
      <c r="U104" s="3">
        <v>25.008100310344801</v>
      </c>
      <c r="V104" s="3">
        <v>0.462746620689655</v>
      </c>
      <c r="W104" s="3">
        <v>24.956628172413801</v>
      </c>
      <c r="X104" s="3">
        <v>25.5863174137931</v>
      </c>
      <c r="Y104" s="3">
        <v>3.0339020125930399E-2</v>
      </c>
      <c r="Z104" s="3">
        <v>2.7442266264423601E-2</v>
      </c>
      <c r="AA104" s="3">
        <v>0.191801140919067</v>
      </c>
      <c r="AB104" s="3">
        <v>4.5133310892399699E-2</v>
      </c>
      <c r="AC104" s="3">
        <v>0.18952471408150601</v>
      </c>
      <c r="AD104">
        <v>21</v>
      </c>
      <c r="AE104">
        <v>269</v>
      </c>
      <c r="AF104" s="1">
        <v>42653.804756944446</v>
      </c>
    </row>
    <row r="105" spans="4:32" x14ac:dyDescent="0.25">
      <c r="D105" s="14">
        <v>400.00011258620702</v>
      </c>
      <c r="E105">
        <v>150</v>
      </c>
      <c r="F105" s="3">
        <v>29.128459655172399</v>
      </c>
      <c r="G105" s="44">
        <v>34.644367827586201</v>
      </c>
      <c r="H105" s="44">
        <v>4.2660047586206904</v>
      </c>
      <c r="I105" s="3">
        <v>35.304429344827597</v>
      </c>
      <c r="L105" s="3">
        <v>2.08176227586207</v>
      </c>
      <c r="M105" s="3">
        <v>19.6806684137931</v>
      </c>
      <c r="N105" s="3">
        <v>30.675282793103399</v>
      </c>
      <c r="O105" s="3">
        <v>22.603609137930999</v>
      </c>
      <c r="P105" s="3">
        <v>4.7225704827586199</v>
      </c>
      <c r="Q105" s="3">
        <v>25.050810931034501</v>
      </c>
      <c r="R105" s="3">
        <v>25.0774997586207</v>
      </c>
      <c r="S105" s="3">
        <v>0.38965382758620698</v>
      </c>
      <c r="T105" s="3">
        <v>25.029129999999999</v>
      </c>
      <c r="U105" s="3">
        <v>24.991959413793101</v>
      </c>
      <c r="V105" s="3">
        <v>0.46347862068965501</v>
      </c>
      <c r="W105" s="3">
        <v>24.966497172413799</v>
      </c>
      <c r="X105" s="3">
        <v>25.614888172413799</v>
      </c>
      <c r="Y105" s="3">
        <v>3.12651022991388E-2</v>
      </c>
      <c r="Z105" s="3">
        <v>1.9787532995658701E-2</v>
      </c>
      <c r="AA105" s="3">
        <v>0.21482288904730701</v>
      </c>
      <c r="AB105" s="3">
        <v>3.3397514182318899E-2</v>
      </c>
      <c r="AC105" s="3">
        <v>0.168679170950814</v>
      </c>
      <c r="AD105">
        <v>23</v>
      </c>
      <c r="AE105">
        <v>197</v>
      </c>
      <c r="AF105" s="1">
        <v>42653.827685185184</v>
      </c>
    </row>
    <row r="106" spans="4:32" x14ac:dyDescent="0.25">
      <c r="D106" s="14">
        <v>399.999150758621</v>
      </c>
      <c r="E106">
        <v>100</v>
      </c>
      <c r="F106" s="3">
        <v>59.6044773448276</v>
      </c>
      <c r="G106" s="44">
        <v>34.348288344827601</v>
      </c>
      <c r="H106" s="44">
        <v>5.0018113448275896</v>
      </c>
      <c r="I106" s="3">
        <v>39.8812164482759</v>
      </c>
      <c r="L106" s="3">
        <v>3.1894702068965501</v>
      </c>
      <c r="M106" s="3">
        <v>21.724652862069</v>
      </c>
      <c r="N106" s="3">
        <v>29.524972206896599</v>
      </c>
      <c r="O106" s="3">
        <v>22.642757965517202</v>
      </c>
      <c r="P106" s="3">
        <v>4.6894473103448302</v>
      </c>
      <c r="Q106" s="3">
        <v>25.041012103448299</v>
      </c>
      <c r="R106" s="3">
        <v>25.0653897586207</v>
      </c>
      <c r="S106" s="3">
        <v>0.39561682758620698</v>
      </c>
      <c r="T106" s="3">
        <v>25.0141877931034</v>
      </c>
      <c r="U106" s="3">
        <v>25.016439482758599</v>
      </c>
      <c r="V106" s="3">
        <v>0.46191782758620697</v>
      </c>
      <c r="W106" s="3">
        <v>24.960860034482799</v>
      </c>
      <c r="X106" s="3">
        <v>25.6752485172414</v>
      </c>
      <c r="Y106" s="3">
        <v>2.6486299938197101E-2</v>
      </c>
      <c r="Z106" s="3">
        <v>2.5366962344541801E-2</v>
      </c>
      <c r="AA106" s="3">
        <v>0.15334693428400301</v>
      </c>
      <c r="AB106" s="3">
        <v>3.8843510973111499E-2</v>
      </c>
      <c r="AC106" s="3">
        <v>0.16686138623152399</v>
      </c>
      <c r="AD106">
        <v>25</v>
      </c>
      <c r="AE106">
        <v>269</v>
      </c>
      <c r="AF106" s="1">
        <v>42653.858946759261</v>
      </c>
    </row>
    <row r="107" spans="4:32" x14ac:dyDescent="0.25">
      <c r="D107" s="14">
        <v>400.00032731034503</v>
      </c>
      <c r="E107">
        <v>150</v>
      </c>
      <c r="F107" s="3">
        <v>34.578475551724097</v>
      </c>
      <c r="G107" s="44">
        <v>34.2409748275862</v>
      </c>
      <c r="H107" s="44">
        <v>5.03236534482759</v>
      </c>
      <c r="I107" s="3">
        <v>39.595089379310402</v>
      </c>
      <c r="L107" s="3">
        <v>2.5093665862068999</v>
      </c>
      <c r="M107" s="3">
        <v>22.617886827586201</v>
      </c>
      <c r="N107" s="3">
        <v>29.354392379310301</v>
      </c>
      <c r="O107" s="3">
        <v>22.566583517241401</v>
      </c>
      <c r="P107" s="3">
        <v>4.70302213793103</v>
      </c>
      <c r="Q107" s="3">
        <v>25.038131137931</v>
      </c>
      <c r="R107" s="3">
        <v>25.0620202758621</v>
      </c>
      <c r="S107" s="3">
        <v>0.39131748275862099</v>
      </c>
      <c r="T107" s="3">
        <v>25.014204137930999</v>
      </c>
      <c r="U107" s="3">
        <v>24.9928978965517</v>
      </c>
      <c r="V107" s="3">
        <v>0.46228893103448299</v>
      </c>
      <c r="W107" s="3">
        <v>24.955825241379301</v>
      </c>
      <c r="X107" s="3">
        <v>25.696917310344801</v>
      </c>
      <c r="Y107" s="3">
        <v>2.5423970698499401E-2</v>
      </c>
      <c r="Z107" s="3">
        <v>2.1105563719809199E-2</v>
      </c>
      <c r="AA107" s="3">
        <v>0.17282512785307</v>
      </c>
      <c r="AB107" s="3">
        <v>3.1166873586064101E-2</v>
      </c>
      <c r="AC107" s="3">
        <v>0.17412665036188499</v>
      </c>
      <c r="AD107">
        <v>27</v>
      </c>
      <c r="AE107">
        <v>197</v>
      </c>
      <c r="AF107" s="1">
        <v>42653.881863425922</v>
      </c>
    </row>
    <row r="108" spans="4:32" x14ac:dyDescent="0.25">
      <c r="D108" s="14">
        <v>400.00027886206902</v>
      </c>
      <c r="E108">
        <v>100</v>
      </c>
      <c r="F108" s="3">
        <v>75.453838586206899</v>
      </c>
      <c r="G108" s="44">
        <v>33.392857206896601</v>
      </c>
      <c r="H108" s="44">
        <v>6.3424347586206897</v>
      </c>
      <c r="I108" s="3">
        <v>49.518107344827598</v>
      </c>
      <c r="L108" s="3">
        <v>3.7946174827586199</v>
      </c>
      <c r="M108" s="3">
        <v>27.2961920344828</v>
      </c>
      <c r="N108" s="3">
        <v>31.135656000000001</v>
      </c>
      <c r="O108" s="3">
        <v>22.530655793103399</v>
      </c>
      <c r="P108" s="3">
        <v>4.70362144827586</v>
      </c>
      <c r="Q108" s="3">
        <v>25.046356344827601</v>
      </c>
      <c r="R108" s="3">
        <v>25.075893896551701</v>
      </c>
      <c r="S108" s="3">
        <v>0.39348555172413802</v>
      </c>
      <c r="T108" s="3">
        <v>25.028462620689702</v>
      </c>
      <c r="U108" s="3">
        <v>25.053968620689702</v>
      </c>
      <c r="V108" s="3">
        <v>0.46359424137930999</v>
      </c>
      <c r="W108" s="3">
        <v>24.9692696551724</v>
      </c>
      <c r="X108" s="3">
        <v>25.854311689655201</v>
      </c>
      <c r="Y108" s="3">
        <v>2.7704821219653598E-2</v>
      </c>
      <c r="Z108" s="3">
        <v>3.3285569243909997E-2</v>
      </c>
      <c r="AA108" s="3">
        <v>0.122432884076219</v>
      </c>
      <c r="AB108" s="3">
        <v>3.7060762616457098E-2</v>
      </c>
      <c r="AC108" s="3">
        <v>0.159297080510134</v>
      </c>
      <c r="AD108">
        <v>29</v>
      </c>
      <c r="AE108">
        <v>238</v>
      </c>
      <c r="AF108" s="1">
        <v>42653.909537037034</v>
      </c>
    </row>
    <row r="109" spans="4:32" x14ac:dyDescent="0.25">
      <c r="D109" s="14">
        <v>400.000195724138</v>
      </c>
      <c r="E109">
        <v>150</v>
      </c>
      <c r="F109" s="3">
        <v>43.1831932413793</v>
      </c>
      <c r="G109" s="44">
        <v>33.269545620689698</v>
      </c>
      <c r="H109" s="44">
        <v>6.2823651379310403</v>
      </c>
      <c r="I109" s="3">
        <v>49.5319582413793</v>
      </c>
      <c r="L109" s="3">
        <v>3.02508037931034</v>
      </c>
      <c r="M109" s="3">
        <v>28.282691</v>
      </c>
      <c r="N109" s="3">
        <v>31.481552448275899</v>
      </c>
      <c r="O109" s="3">
        <v>22.481942310344799</v>
      </c>
      <c r="P109" s="3">
        <v>4.7071755517241396</v>
      </c>
      <c r="Q109" s="3">
        <v>25.041495068965499</v>
      </c>
      <c r="R109" s="3">
        <v>25.072057793103401</v>
      </c>
      <c r="S109" s="3">
        <v>0.389821793103448</v>
      </c>
      <c r="T109" s="3">
        <v>25.0185067241379</v>
      </c>
      <c r="U109" s="3">
        <v>25.016287551724101</v>
      </c>
      <c r="V109" s="3">
        <v>0.46241755172413801</v>
      </c>
      <c r="W109" s="3">
        <v>24.958315448275901</v>
      </c>
      <c r="X109" s="3">
        <v>25.874462000000001</v>
      </c>
      <c r="Y109" s="3">
        <v>2.5211386687066201E-3</v>
      </c>
      <c r="Z109" s="3">
        <v>9.1425657683984901E-4</v>
      </c>
      <c r="AA109" s="3">
        <v>0.134674427120241</v>
      </c>
      <c r="AB109" s="3">
        <v>2.0444402679776999E-2</v>
      </c>
      <c r="AC109" s="3">
        <v>0.16228539394046601</v>
      </c>
      <c r="AD109">
        <v>31</v>
      </c>
      <c r="AE109">
        <v>182</v>
      </c>
      <c r="AF109" s="1">
        <v>42653.936041666668</v>
      </c>
    </row>
    <row r="110" spans="4:32" x14ac:dyDescent="0.25">
      <c r="D110" s="14">
        <v>400.00211734482798</v>
      </c>
      <c r="E110">
        <v>300</v>
      </c>
      <c r="F110" s="3">
        <v>19.584916586206901</v>
      </c>
      <c r="G110" s="44">
        <v>33.1389362758621</v>
      </c>
      <c r="H110" s="44">
        <v>6.1225976896551702</v>
      </c>
      <c r="I110" s="3">
        <v>49.577052310344797</v>
      </c>
      <c r="J110" s="43">
        <f>INDEX(LINEST(G96:G110,H96:H110^{1}),1)</f>
        <v>-0.72938109259750084</v>
      </c>
      <c r="K110" s="43">
        <f>INDEX(LINEST(G96:G110,H96:H110^{1}),2)</f>
        <v>37.835319716997404</v>
      </c>
      <c r="L110" s="3">
        <v>2.6743481034482799</v>
      </c>
      <c r="M110" s="3">
        <v>30.1889417586207</v>
      </c>
      <c r="N110" s="3">
        <v>30.265123275862098</v>
      </c>
      <c r="O110" s="3">
        <v>22.461313862069002</v>
      </c>
      <c r="P110" s="3">
        <v>4.70838717241379</v>
      </c>
      <c r="Q110" s="3">
        <v>25.049579275862101</v>
      </c>
      <c r="R110" s="3">
        <v>25.076208517241401</v>
      </c>
      <c r="S110" s="3">
        <v>0.38930993103448303</v>
      </c>
      <c r="T110" s="3">
        <v>25.026460620689701</v>
      </c>
      <c r="U110" s="3">
        <v>25.011464241379301</v>
      </c>
      <c r="V110" s="3">
        <v>0.46302458620689702</v>
      </c>
      <c r="W110" s="3">
        <v>24.966622000000001</v>
      </c>
      <c r="X110" s="3">
        <v>25.941697758620698</v>
      </c>
      <c r="Y110" s="3">
        <v>4.4870718506151597E-2</v>
      </c>
      <c r="Z110" s="3">
        <v>2.87957762771439E-2</v>
      </c>
      <c r="AA110" s="3">
        <v>0.16085433859265</v>
      </c>
      <c r="AB110" s="3">
        <v>3.2933719825550399E-2</v>
      </c>
      <c r="AC110" s="3">
        <v>0.16924132785184301</v>
      </c>
      <c r="AD110">
        <v>33</v>
      </c>
      <c r="AE110">
        <v>197</v>
      </c>
      <c r="AF110" s="1">
        <v>42653.958969907406</v>
      </c>
    </row>
    <row r="111" spans="4:32" x14ac:dyDescent="0.25">
      <c r="D111" s="14">
        <v>400.00114175862097</v>
      </c>
      <c r="E111">
        <v>100</v>
      </c>
      <c r="F111" s="3">
        <v>82.928528413793103</v>
      </c>
      <c r="G111" s="42">
        <v>32.845425448275897</v>
      </c>
      <c r="H111" s="42">
        <v>6.9835356896551701</v>
      </c>
      <c r="I111" s="3">
        <v>54.588280551724097</v>
      </c>
      <c r="L111" s="3">
        <v>4.2908220689655199</v>
      </c>
      <c r="M111" s="3">
        <v>30.417826344827599</v>
      </c>
      <c r="N111" s="3">
        <v>31.696187034482801</v>
      </c>
      <c r="O111" s="3">
        <v>22.4787083103448</v>
      </c>
      <c r="P111" s="3">
        <v>4.7036699310344803</v>
      </c>
      <c r="Q111" s="3">
        <v>25.0406324482759</v>
      </c>
      <c r="R111" s="3">
        <v>25.071705206896599</v>
      </c>
      <c r="S111" s="3">
        <v>0.38738768965517201</v>
      </c>
      <c r="T111" s="3">
        <v>25.0184632758621</v>
      </c>
      <c r="U111" s="3">
        <v>25.064157896551698</v>
      </c>
      <c r="V111" s="3">
        <v>0.46397196551724101</v>
      </c>
      <c r="W111" s="3">
        <v>24.958635620689702</v>
      </c>
      <c r="X111" s="3">
        <v>25.938425172413801</v>
      </c>
      <c r="Y111" s="3">
        <v>5.6819115790263199E-2</v>
      </c>
      <c r="Z111" s="3">
        <v>4.6103923146622101E-2</v>
      </c>
      <c r="AA111" s="3">
        <v>0.11625825934702699</v>
      </c>
      <c r="AB111" s="3">
        <v>4.8079539758541498E-2</v>
      </c>
      <c r="AC111" s="3">
        <v>0.166641098567547</v>
      </c>
      <c r="AD111">
        <v>35</v>
      </c>
      <c r="AE111">
        <v>269</v>
      </c>
      <c r="AF111" s="1">
        <v>42653.990219907406</v>
      </c>
    </row>
    <row r="112" spans="4:32" x14ac:dyDescent="0.25">
      <c r="D112" s="14">
        <v>400.00019993103501</v>
      </c>
      <c r="E112">
        <v>150</v>
      </c>
      <c r="F112" s="3">
        <v>47.256346241379298</v>
      </c>
      <c r="G112" s="42">
        <v>32.7043312413793</v>
      </c>
      <c r="H112" s="42">
        <v>6.7821812068965501</v>
      </c>
      <c r="I112" s="3">
        <v>54.642301103448297</v>
      </c>
      <c r="L112" s="3">
        <v>3.4507524827586198</v>
      </c>
      <c r="M112" s="3">
        <v>31.165371724137898</v>
      </c>
      <c r="N112" s="3">
        <v>31.692793034482801</v>
      </c>
      <c r="O112" s="3">
        <v>22.479812551724098</v>
      </c>
      <c r="P112" s="3">
        <v>4.7092080000000003</v>
      </c>
      <c r="Q112" s="3">
        <v>25.041847724137899</v>
      </c>
      <c r="R112" s="3">
        <v>25.0715913103448</v>
      </c>
      <c r="S112" s="3">
        <v>0.39252258620689701</v>
      </c>
      <c r="T112" s="3">
        <v>25.0156907586207</v>
      </c>
      <c r="U112" s="3">
        <v>25.027643482758599</v>
      </c>
      <c r="V112" s="3">
        <v>0.46284072413793098</v>
      </c>
      <c r="W112" s="3">
        <v>24.957224965517199</v>
      </c>
      <c r="X112" s="3">
        <v>25.963536448275899</v>
      </c>
      <c r="Y112" s="3">
        <v>2.8626509191814298E-2</v>
      </c>
      <c r="Z112" s="3">
        <v>1.91084141677254E-2</v>
      </c>
      <c r="AA112" s="3">
        <v>0.124815252358286</v>
      </c>
      <c r="AB112" s="3">
        <v>2.6084684121329801E-2</v>
      </c>
      <c r="AC112" s="3">
        <v>0.165932261331662</v>
      </c>
      <c r="AD112">
        <v>37</v>
      </c>
      <c r="AE112">
        <v>197</v>
      </c>
      <c r="AF112" s="1">
        <v>42654.013148148151</v>
      </c>
    </row>
    <row r="113" spans="4:32" x14ac:dyDescent="0.25">
      <c r="D113" s="14">
        <v>399.99983896551697</v>
      </c>
      <c r="E113">
        <v>300</v>
      </c>
      <c r="F113" s="3">
        <v>21.392995275862098</v>
      </c>
      <c r="G113" s="42">
        <v>32.608248275862103</v>
      </c>
      <c r="H113" s="42">
        <v>7.0420728275862103</v>
      </c>
      <c r="I113" s="3">
        <v>54.685071724137899</v>
      </c>
      <c r="L113" s="3">
        <v>3.15561720689655</v>
      </c>
      <c r="M113" s="3">
        <v>33.1943663448276</v>
      </c>
      <c r="N113" s="3">
        <v>30.733711551724099</v>
      </c>
      <c r="O113" s="3">
        <v>22.452596206896601</v>
      </c>
      <c r="P113" s="3">
        <v>4.6707553103448296</v>
      </c>
      <c r="Q113" s="3">
        <v>25.037366137930999</v>
      </c>
      <c r="R113" s="3">
        <v>25.0657639310345</v>
      </c>
      <c r="S113" s="3">
        <v>0.38950637931034499</v>
      </c>
      <c r="T113" s="3">
        <v>25.014621931034501</v>
      </c>
      <c r="U113" s="3">
        <v>25.017747034482799</v>
      </c>
      <c r="V113" s="3">
        <v>0.46337744827586203</v>
      </c>
      <c r="W113" s="3">
        <v>24.957550517241401</v>
      </c>
      <c r="X113" s="3">
        <v>26.024966724137901</v>
      </c>
      <c r="Y113" s="3">
        <v>4.2321930948451998E-2</v>
      </c>
      <c r="Z113" s="3">
        <v>2.9395884182785201E-2</v>
      </c>
      <c r="AA113" s="3">
        <v>0.15888073530042299</v>
      </c>
      <c r="AB113" s="3">
        <v>3.4971778692298998E-2</v>
      </c>
      <c r="AC113" s="3">
        <v>0.17446062052148201</v>
      </c>
      <c r="AD113">
        <v>39</v>
      </c>
      <c r="AE113">
        <v>197</v>
      </c>
      <c r="AF113" s="1">
        <v>42654.036064814813</v>
      </c>
    </row>
    <row r="114" spans="4:32" x14ac:dyDescent="0.25">
      <c r="D114" s="14">
        <v>400.00016624137902</v>
      </c>
      <c r="E114">
        <v>100</v>
      </c>
      <c r="F114" s="3">
        <v>89.948212000000098</v>
      </c>
      <c r="G114" s="42">
        <v>32.329004241379302</v>
      </c>
      <c r="H114" s="42">
        <v>7.5451640689655202</v>
      </c>
      <c r="I114" s="3">
        <v>59.692976517241398</v>
      </c>
      <c r="L114" s="3">
        <v>4.5658335517241397</v>
      </c>
      <c r="M114" s="3">
        <v>33.106189758620701</v>
      </c>
      <c r="N114" s="3">
        <v>32.248281896551703</v>
      </c>
      <c r="O114" s="3">
        <v>22.451761758620702</v>
      </c>
      <c r="P114" s="3">
        <v>4.6847157241379298</v>
      </c>
      <c r="Q114" s="3">
        <v>25.039970310344799</v>
      </c>
      <c r="R114" s="3">
        <v>25.072502793103499</v>
      </c>
      <c r="S114" s="3">
        <v>0.38467241379310302</v>
      </c>
      <c r="T114" s="3">
        <v>25.017291344827601</v>
      </c>
      <c r="U114" s="3">
        <v>25.073766965517201</v>
      </c>
      <c r="V114" s="3">
        <v>0.46338658620689599</v>
      </c>
      <c r="W114" s="3">
        <v>24.961315896551699</v>
      </c>
      <c r="X114" s="3">
        <v>26.027056241379299</v>
      </c>
      <c r="Y114" s="3">
        <v>5.6801242137125202E-2</v>
      </c>
      <c r="Z114" s="3">
        <v>4.5941083369899299E-2</v>
      </c>
      <c r="AA114" s="3">
        <v>0.119977982872348</v>
      </c>
      <c r="AB114" s="3">
        <v>4.8801274191447898E-2</v>
      </c>
      <c r="AC114" s="3">
        <v>0.175443180691635</v>
      </c>
      <c r="AD114">
        <v>41</v>
      </c>
      <c r="AE114">
        <v>269</v>
      </c>
      <c r="AF114" s="1">
        <v>42654.067326388889</v>
      </c>
    </row>
    <row r="115" spans="4:32" x14ac:dyDescent="0.25">
      <c r="D115" s="14">
        <v>399.99986000000001</v>
      </c>
      <c r="E115">
        <v>150</v>
      </c>
      <c r="F115" s="3">
        <v>51.413165379310399</v>
      </c>
      <c r="G115" s="42">
        <v>32.571321517241401</v>
      </c>
      <c r="H115" s="42">
        <v>7.5373528965517202</v>
      </c>
      <c r="I115" s="3">
        <v>59.735946517241402</v>
      </c>
      <c r="L115" s="3">
        <v>3.8052188275862102</v>
      </c>
      <c r="M115" s="3">
        <v>34.239306344827597</v>
      </c>
      <c r="N115" s="3">
        <v>32.313616413793099</v>
      </c>
      <c r="O115" s="3">
        <v>22.4880486206897</v>
      </c>
      <c r="P115" s="3">
        <v>4.6770374482758603</v>
      </c>
      <c r="Q115" s="3">
        <v>25.041429862068998</v>
      </c>
      <c r="R115" s="3">
        <v>25.074461344827601</v>
      </c>
      <c r="S115" s="3">
        <v>0.39027637931034498</v>
      </c>
      <c r="T115" s="3">
        <v>25.0174215862069</v>
      </c>
      <c r="U115" s="3">
        <v>25.043909517241399</v>
      </c>
      <c r="V115" s="3">
        <v>0.46323199999999998</v>
      </c>
      <c r="W115" s="3">
        <v>24.964457172413798</v>
      </c>
      <c r="X115" s="3">
        <v>26.0645803793103</v>
      </c>
      <c r="Y115" s="3">
        <v>2.48255308705051E-2</v>
      </c>
      <c r="Z115" s="3">
        <v>1.8940080962132198E-2</v>
      </c>
      <c r="AA115" s="3">
        <v>0.117281133412587</v>
      </c>
      <c r="AB115" s="3">
        <v>2.5401341909307901E-2</v>
      </c>
      <c r="AC115" s="3">
        <v>0.16070719372867301</v>
      </c>
      <c r="AD115">
        <v>43</v>
      </c>
      <c r="AE115">
        <v>197</v>
      </c>
      <c r="AF115" s="1">
        <v>42654.090243055558</v>
      </c>
    </row>
    <row r="116" spans="4:32" x14ac:dyDescent="0.25">
      <c r="D116" s="14">
        <v>400.00073037931003</v>
      </c>
      <c r="E116">
        <v>300</v>
      </c>
      <c r="F116" s="3">
        <v>23.373446551724101</v>
      </c>
      <c r="G116" s="42">
        <v>32.112887448275899</v>
      </c>
      <c r="H116" s="42">
        <v>7.7421329999999999</v>
      </c>
      <c r="I116" s="3">
        <v>59.783155517241397</v>
      </c>
      <c r="L116" s="3">
        <v>3.37401448275862</v>
      </c>
      <c r="M116" s="3">
        <v>36.497578344827602</v>
      </c>
      <c r="N116" s="3">
        <v>30.6444712413793</v>
      </c>
      <c r="O116" s="3">
        <v>22.479807379310301</v>
      </c>
      <c r="P116" s="3">
        <v>4.730048</v>
      </c>
      <c r="Q116" s="3">
        <v>25.048081793103499</v>
      </c>
      <c r="R116" s="3">
        <v>25.0757635862069</v>
      </c>
      <c r="S116" s="3">
        <v>0.386677931034483</v>
      </c>
      <c r="T116" s="3">
        <v>25.024295689655201</v>
      </c>
      <c r="U116" s="3">
        <v>25.036264655172399</v>
      </c>
      <c r="V116" s="3">
        <v>0.46414096551724099</v>
      </c>
      <c r="W116" s="3">
        <v>24.963941758620699</v>
      </c>
      <c r="X116" s="3">
        <v>26.1329596206897</v>
      </c>
      <c r="Y116" s="3">
        <v>4.45608155877193E-2</v>
      </c>
      <c r="Z116" s="3">
        <v>2.8414349166688301E-2</v>
      </c>
      <c r="AA116" s="3">
        <v>0.14023413541779201</v>
      </c>
      <c r="AB116" s="3">
        <v>3.07574710383232E-2</v>
      </c>
      <c r="AC116" s="3">
        <v>0.171939597089941</v>
      </c>
      <c r="AD116">
        <v>45</v>
      </c>
      <c r="AE116">
        <v>197</v>
      </c>
      <c r="AF116" s="1">
        <v>42654.113171296296</v>
      </c>
    </row>
    <row r="117" spans="4:32" x14ac:dyDescent="0.25">
      <c r="D117" s="14">
        <v>400.00139120689602</v>
      </c>
      <c r="E117">
        <v>100</v>
      </c>
      <c r="F117" s="3">
        <v>97.470919275862101</v>
      </c>
      <c r="G117" s="42">
        <v>31.897054103448301</v>
      </c>
      <c r="H117" s="42">
        <v>8.2106378965517308</v>
      </c>
      <c r="I117" s="3">
        <v>64.8427758965517</v>
      </c>
      <c r="L117" s="3">
        <v>5.1837541379310297</v>
      </c>
      <c r="M117" s="3">
        <v>35.8467524482759</v>
      </c>
      <c r="N117" s="3">
        <v>30.032279689655201</v>
      </c>
      <c r="O117" s="3">
        <v>22.4793419655172</v>
      </c>
      <c r="P117" s="3">
        <v>4.7040954482758597</v>
      </c>
      <c r="Q117" s="3">
        <v>25.050197758620701</v>
      </c>
      <c r="R117" s="3">
        <v>25.075665896551701</v>
      </c>
      <c r="S117" s="3">
        <v>0.395550551724138</v>
      </c>
      <c r="T117" s="3">
        <v>25.027268965517202</v>
      </c>
      <c r="U117" s="3">
        <v>25.102577586206898</v>
      </c>
      <c r="V117" s="3">
        <v>0.46277658620689699</v>
      </c>
      <c r="W117" s="3">
        <v>24.966990793103498</v>
      </c>
      <c r="X117" s="3">
        <v>26.118750517241399</v>
      </c>
      <c r="Y117" s="3">
        <v>5.8108297316325698E-2</v>
      </c>
      <c r="Z117" s="3">
        <v>4.5470743900658597E-2</v>
      </c>
      <c r="AA117" s="3">
        <v>0.114021494066572</v>
      </c>
      <c r="AB117" s="3">
        <v>4.4573691230831998E-2</v>
      </c>
      <c r="AC117" s="3">
        <v>0.17253757455426699</v>
      </c>
      <c r="AD117">
        <v>47</v>
      </c>
      <c r="AE117">
        <v>269</v>
      </c>
      <c r="AF117" s="1">
        <v>42654.144432870373</v>
      </c>
    </row>
    <row r="118" spans="4:32" x14ac:dyDescent="0.25">
      <c r="D118" s="14">
        <v>400.00019875862102</v>
      </c>
      <c r="E118">
        <v>150</v>
      </c>
      <c r="F118" s="3">
        <v>55.674691034482798</v>
      </c>
      <c r="G118" s="42">
        <v>31.7959613448276</v>
      </c>
      <c r="H118" s="42">
        <v>8.0889333103448298</v>
      </c>
      <c r="I118" s="3">
        <v>64.864914931034505</v>
      </c>
      <c r="L118" s="3">
        <v>4.3616921724137896</v>
      </c>
      <c r="M118" s="3">
        <v>37.240714689655199</v>
      </c>
      <c r="N118" s="3">
        <v>30.767861586206902</v>
      </c>
      <c r="O118" s="3">
        <v>22.512775000000001</v>
      </c>
      <c r="P118" s="3">
        <v>4.6833657931034498</v>
      </c>
      <c r="Q118" s="3">
        <v>25.046345551724102</v>
      </c>
      <c r="R118" s="3">
        <v>25.075248137930998</v>
      </c>
      <c r="S118" s="3">
        <v>0.39332596551724103</v>
      </c>
      <c r="T118" s="3">
        <v>25.0199335862069</v>
      </c>
      <c r="U118" s="3">
        <v>25.065747793103402</v>
      </c>
      <c r="V118" s="3">
        <v>0.46372251724137897</v>
      </c>
      <c r="W118" s="3">
        <v>24.962379241379299</v>
      </c>
      <c r="X118" s="3">
        <v>26.1551035172414</v>
      </c>
      <c r="Y118" s="3">
        <v>6.1912001179943402E-2</v>
      </c>
      <c r="Z118" s="3">
        <v>1.87750484370834E-2</v>
      </c>
      <c r="AA118" s="3">
        <v>0.11005920214518</v>
      </c>
      <c r="AB118" s="3">
        <v>2.3361254136901301E-2</v>
      </c>
      <c r="AC118" s="3">
        <v>0.17356451504124101</v>
      </c>
      <c r="AD118">
        <v>49</v>
      </c>
      <c r="AE118">
        <v>197</v>
      </c>
      <c r="AF118" s="1">
        <v>42654.167349537034</v>
      </c>
    </row>
    <row r="119" spans="4:32" x14ac:dyDescent="0.25">
      <c r="D119" s="14">
        <v>400.00107337931001</v>
      </c>
      <c r="E119">
        <v>300</v>
      </c>
      <c r="F119" s="3">
        <v>25.3465183793103</v>
      </c>
      <c r="G119" s="42">
        <v>31.596167379310302</v>
      </c>
      <c r="H119" s="42">
        <v>8.1490178620689608</v>
      </c>
      <c r="I119" s="3">
        <v>64.911551379310296</v>
      </c>
      <c r="L119" s="3">
        <v>3.6000111724137902</v>
      </c>
      <c r="M119" s="3">
        <v>39.868327241379298</v>
      </c>
      <c r="N119" s="3">
        <v>32.121696931034499</v>
      </c>
      <c r="O119" s="3">
        <v>22.520524103448299</v>
      </c>
      <c r="P119" s="3">
        <v>4.7075018275862099</v>
      </c>
      <c r="Q119" s="3">
        <v>25.042270896551699</v>
      </c>
      <c r="R119" s="3">
        <v>25.074233517241399</v>
      </c>
      <c r="S119" s="3">
        <v>0.39459617241379302</v>
      </c>
      <c r="T119" s="3">
        <v>25.0251638965517</v>
      </c>
      <c r="U119" s="3">
        <v>25.042254689655199</v>
      </c>
      <c r="V119" s="3">
        <v>0.46411620689655197</v>
      </c>
      <c r="W119" s="3">
        <v>24.962124310344802</v>
      </c>
      <c r="X119" s="3">
        <v>26.235061620689699</v>
      </c>
      <c r="Y119" s="3">
        <v>4.8564272217018097E-2</v>
      </c>
      <c r="Z119" s="3">
        <v>2.8269942314686498E-2</v>
      </c>
      <c r="AA119" s="3">
        <v>0.13285050901854101</v>
      </c>
      <c r="AB119" s="3">
        <v>2.9700973461156899E-2</v>
      </c>
      <c r="AC119" s="3">
        <v>0.16639371781866699</v>
      </c>
      <c r="AD119">
        <v>51</v>
      </c>
      <c r="AE119">
        <v>196</v>
      </c>
      <c r="AF119" s="1">
        <v>42654.190150462964</v>
      </c>
    </row>
    <row r="120" spans="4:32" x14ac:dyDescent="0.25">
      <c r="D120" s="14">
        <v>400.00252772413802</v>
      </c>
      <c r="E120">
        <v>100</v>
      </c>
      <c r="F120" s="3">
        <v>100</v>
      </c>
      <c r="G120" s="42">
        <v>31.590339931034499</v>
      </c>
      <c r="H120" s="42">
        <v>8.4375621379310299</v>
      </c>
      <c r="I120" s="3">
        <v>67.134961275862096</v>
      </c>
      <c r="L120" s="3">
        <v>5.2177212413793104</v>
      </c>
      <c r="M120" s="3">
        <v>37.173817206896601</v>
      </c>
      <c r="N120" s="3">
        <v>31.494713620689701</v>
      </c>
      <c r="O120" s="3">
        <v>22.535926551724099</v>
      </c>
      <c r="P120" s="3">
        <v>4.7004961724137901</v>
      </c>
      <c r="Q120" s="3">
        <v>25.048217379310302</v>
      </c>
      <c r="R120" s="3">
        <v>25.0777819655172</v>
      </c>
      <c r="S120" s="3">
        <v>0.39242500000000002</v>
      </c>
      <c r="T120" s="3">
        <v>25.021772862069</v>
      </c>
      <c r="U120" s="3">
        <v>25.098887931034501</v>
      </c>
      <c r="V120" s="3">
        <v>0.46303855172413799</v>
      </c>
      <c r="W120" s="3">
        <v>24.9677992413793</v>
      </c>
      <c r="X120" s="3">
        <v>26.160813137931001</v>
      </c>
      <c r="Y120" s="3">
        <v>5.5311372883264001E-2</v>
      </c>
      <c r="Z120" s="3">
        <v>3.9603504073913103E-2</v>
      </c>
      <c r="AA120" s="3">
        <v>0.111104877114708</v>
      </c>
      <c r="AB120" s="3">
        <v>4.0165529883926701E-2</v>
      </c>
      <c r="AC120" s="3">
        <v>0.164863721191506</v>
      </c>
      <c r="AD120">
        <v>53</v>
      </c>
      <c r="AE120">
        <v>269</v>
      </c>
      <c r="AF120" s="1">
        <v>42654.221412037034</v>
      </c>
    </row>
    <row r="121" spans="4:32" x14ac:dyDescent="0.25">
      <c r="D121" s="14">
        <v>400.00140800000003</v>
      </c>
      <c r="E121">
        <v>150</v>
      </c>
      <c r="F121" s="3">
        <v>59.899884827586199</v>
      </c>
      <c r="G121" s="42">
        <v>31.175926379310301</v>
      </c>
      <c r="H121" s="42">
        <v>8.8367588275862108</v>
      </c>
      <c r="I121" s="3">
        <v>70.004395551724102</v>
      </c>
      <c r="L121" s="3">
        <v>4.5353305172413796</v>
      </c>
      <c r="M121" s="3">
        <v>40.531804068965499</v>
      </c>
      <c r="N121" s="3">
        <v>32.990156413793102</v>
      </c>
      <c r="O121" s="3">
        <v>22.535240896551699</v>
      </c>
      <c r="P121" s="3">
        <v>4.7048839310344803</v>
      </c>
      <c r="Q121" s="3">
        <v>25.043958310344799</v>
      </c>
      <c r="R121" s="3">
        <v>25.078487275862098</v>
      </c>
      <c r="S121" s="3">
        <v>0.390303655172414</v>
      </c>
      <c r="T121" s="3">
        <v>25.026710103448298</v>
      </c>
      <c r="U121" s="3">
        <v>25.079632137931</v>
      </c>
      <c r="V121" s="3">
        <v>0.46428865517241402</v>
      </c>
      <c r="W121" s="3">
        <v>24.9666436896552</v>
      </c>
      <c r="X121" s="3">
        <v>26.260696206896601</v>
      </c>
      <c r="Y121" s="3">
        <v>7.0379994060112694E-2</v>
      </c>
      <c r="Z121" s="3">
        <v>1.6240518990861801E-2</v>
      </c>
      <c r="AA121" s="3">
        <v>9.84429968692353E-2</v>
      </c>
      <c r="AB121" s="3">
        <v>2.1260814380646399E-2</v>
      </c>
      <c r="AC121" s="3">
        <v>0.16052257277870399</v>
      </c>
      <c r="AD121">
        <v>55</v>
      </c>
      <c r="AE121">
        <v>197</v>
      </c>
      <c r="AF121" s="1">
        <v>42654.244340277779</v>
      </c>
    </row>
    <row r="122" spans="4:32" x14ac:dyDescent="0.25">
      <c r="D122" s="14">
        <v>400.00128175862102</v>
      </c>
      <c r="E122">
        <v>300</v>
      </c>
      <c r="F122" s="3">
        <v>27.196021206896599</v>
      </c>
      <c r="G122" s="42">
        <v>31.235738896551702</v>
      </c>
      <c r="H122" s="42">
        <v>8.7895392413793108</v>
      </c>
      <c r="I122" s="3">
        <v>70.029987517241395</v>
      </c>
      <c r="J122" s="3">
        <f>INDEX(LINEST(G111:G122,H111:H122^{1}),1)</f>
        <v>-0.81231835491845894</v>
      </c>
      <c r="K122" s="3">
        <f>INDEX(LINEST(G111:G122,H111:H122^{1}),2)</f>
        <v>38.411502294612212</v>
      </c>
      <c r="L122" s="3">
        <v>3.9605229310344798</v>
      </c>
      <c r="M122" s="3">
        <v>43.114494448275899</v>
      </c>
      <c r="N122" s="3">
        <v>30.764741482758598</v>
      </c>
      <c r="O122" s="3">
        <v>22.538679999999999</v>
      </c>
      <c r="P122" s="3">
        <v>4.7154375862068996</v>
      </c>
      <c r="Q122" s="3">
        <v>25.053800413793098</v>
      </c>
      <c r="R122" s="3">
        <v>25.081135068965501</v>
      </c>
      <c r="S122" s="3">
        <v>0.38818886206896502</v>
      </c>
      <c r="T122" s="3">
        <v>25.0279093103448</v>
      </c>
      <c r="U122" s="3">
        <v>25.0601701034483</v>
      </c>
      <c r="V122" s="3">
        <v>0.464912827586207</v>
      </c>
      <c r="W122" s="3">
        <v>24.9717545517241</v>
      </c>
      <c r="X122" s="3">
        <v>26.343929689655202</v>
      </c>
      <c r="Y122" s="3">
        <v>4.85712593854375E-2</v>
      </c>
      <c r="Z122" s="3">
        <v>2.83188028864871E-2</v>
      </c>
      <c r="AA122" s="3">
        <v>0.119985120636822</v>
      </c>
      <c r="AB122" s="3">
        <v>3.0968308762518899E-2</v>
      </c>
      <c r="AC122" s="3">
        <v>0.16025973168823199</v>
      </c>
      <c r="AD122">
        <v>57</v>
      </c>
      <c r="AE122">
        <v>197</v>
      </c>
      <c r="AF122" s="1">
        <v>42654.267256944448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workbookViewId="0">
      <selection activeCell="I1" sqref="I1:J1048576"/>
    </sheetView>
  </sheetViews>
  <sheetFormatPr defaultRowHeight="15" x14ac:dyDescent="0.25"/>
  <cols>
    <col min="1" max="1" width="5.140625" bestFit="1" customWidth="1"/>
    <col min="2" max="2" width="4.42578125" bestFit="1" customWidth="1"/>
    <col min="3" max="3" width="5" bestFit="1" customWidth="1"/>
    <col min="4" max="4" width="9.140625" style="14"/>
    <col min="6" max="29" width="9.140625" style="3"/>
  </cols>
  <sheetData>
    <row r="1" spans="1:32" x14ac:dyDescent="0.25">
      <c r="A1" s="26" t="s">
        <v>0</v>
      </c>
      <c r="B1" s="26" t="s">
        <v>32</v>
      </c>
      <c r="C1" s="26" t="s">
        <v>33</v>
      </c>
      <c r="D1" s="14" t="s">
        <v>0</v>
      </c>
      <c r="E1" t="s">
        <v>1</v>
      </c>
      <c r="F1" s="3" t="s">
        <v>2</v>
      </c>
      <c r="G1" s="3" t="s">
        <v>3</v>
      </c>
      <c r="H1" s="3" t="s">
        <v>4</v>
      </c>
      <c r="I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t="s">
        <v>24</v>
      </c>
      <c r="AE1" t="s">
        <v>25</v>
      </c>
      <c r="AF1" t="s">
        <v>26</v>
      </c>
    </row>
    <row r="2" spans="1:32" x14ac:dyDescent="0.25">
      <c r="A2" s="26">
        <f>'DC-he-ipb1-29b'!M4*100</f>
        <v>150</v>
      </c>
      <c r="B2" s="27">
        <f>'DC-he-ipb1-29b'!O4</f>
        <v>0.49163676459044392</v>
      </c>
      <c r="C2" s="27">
        <f>'DC-he-ipb1-29b'!P4</f>
        <v>-1.3749534725519208E-2</v>
      </c>
      <c r="D2" s="14">
        <v>149.999051896552</v>
      </c>
      <c r="E2">
        <v>100</v>
      </c>
      <c r="F2" s="3">
        <v>10</v>
      </c>
      <c r="G2" s="3">
        <v>9.46728710344828</v>
      </c>
      <c r="H2" s="3">
        <v>0</v>
      </c>
      <c r="I2" s="3">
        <v>0.350112379310345</v>
      </c>
      <c r="L2" s="3">
        <v>-0.60894700000000002</v>
      </c>
      <c r="M2" s="3">
        <v>-1.1864342068965501</v>
      </c>
      <c r="N2" s="3">
        <v>-1.6795428275862101</v>
      </c>
      <c r="O2" s="3">
        <v>21.4039434482759</v>
      </c>
      <c r="P2" s="3">
        <v>4.7198519655172397</v>
      </c>
      <c r="Q2" s="3">
        <v>25.042493344827601</v>
      </c>
      <c r="R2" s="3">
        <v>24.971271551724101</v>
      </c>
      <c r="S2" s="3">
        <v>0.39427472413793102</v>
      </c>
      <c r="T2" s="3">
        <v>25.015858896551698</v>
      </c>
      <c r="U2" s="3">
        <v>24.879386137931</v>
      </c>
      <c r="V2" s="3">
        <v>0.464622586206897</v>
      </c>
      <c r="W2" s="3">
        <v>24.948576689655201</v>
      </c>
      <c r="X2" s="3">
        <v>24.948213137930999</v>
      </c>
      <c r="Y2" s="3">
        <v>0</v>
      </c>
      <c r="Z2" s="3">
        <v>5.6407492479258803E-2</v>
      </c>
      <c r="AA2" s="3">
        <v>0.42743485072757698</v>
      </c>
      <c r="AB2" s="3">
        <v>0.58913838762439696</v>
      </c>
      <c r="AC2" s="3">
        <v>5.3777300698310704</v>
      </c>
      <c r="AD2">
        <v>2</v>
      </c>
      <c r="AE2">
        <v>354</v>
      </c>
      <c r="AF2" s="1">
        <v>42657.89640046296</v>
      </c>
    </row>
    <row r="3" spans="1:32" x14ac:dyDescent="0.25">
      <c r="A3" s="26">
        <f>'DC-he-ipb1-29b'!M5*100</f>
        <v>200</v>
      </c>
      <c r="B3" s="27">
        <f>'DC-he-ipb1-29b'!O5</f>
        <v>0.51685078285366837</v>
      </c>
      <c r="C3" s="27">
        <f>'DC-he-ipb1-29b'!P5</f>
        <v>3.9619084191122145E-2</v>
      </c>
      <c r="D3" s="14">
        <v>149.99971320689701</v>
      </c>
      <c r="E3">
        <v>100</v>
      </c>
      <c r="F3" s="3">
        <v>10</v>
      </c>
      <c r="G3" s="3">
        <v>9.4586640689655201</v>
      </c>
      <c r="H3" s="3">
        <v>0</v>
      </c>
      <c r="I3" s="3">
        <v>0.344422862068966</v>
      </c>
      <c r="L3" s="3">
        <v>-0.66565320689655205</v>
      </c>
      <c r="M3" s="3">
        <v>-1.4303353448275899</v>
      </c>
      <c r="N3" s="3">
        <v>-0.49754472413793099</v>
      </c>
      <c r="O3" s="3">
        <v>21.176566724137899</v>
      </c>
      <c r="P3" s="3">
        <v>4.7299903448275904</v>
      </c>
      <c r="Q3" s="3">
        <v>25.028728517241401</v>
      </c>
      <c r="R3" s="3">
        <v>24.961218172413801</v>
      </c>
      <c r="S3" s="3">
        <v>0.38497958620689599</v>
      </c>
      <c r="T3" s="3">
        <v>25.0024794137931</v>
      </c>
      <c r="U3" s="3">
        <v>24.862865827586202</v>
      </c>
      <c r="V3" s="3">
        <v>0.46581768965517201</v>
      </c>
      <c r="W3" s="3">
        <v>24.941805689655201</v>
      </c>
      <c r="X3" s="3">
        <v>24.934372827586198</v>
      </c>
      <c r="Y3" s="3">
        <v>0</v>
      </c>
      <c r="Z3" s="3">
        <v>3.5415901753106202E-2</v>
      </c>
      <c r="AA3" s="3">
        <v>0.47406142305961402</v>
      </c>
      <c r="AB3" s="3">
        <v>0.57622122638272699</v>
      </c>
      <c r="AC3" s="3">
        <v>5.1979829552535097</v>
      </c>
      <c r="AD3">
        <v>3</v>
      </c>
      <c r="AE3">
        <v>358</v>
      </c>
      <c r="AF3" s="1">
        <v>42657.937962962962</v>
      </c>
    </row>
    <row r="4" spans="1:32" x14ac:dyDescent="0.25">
      <c r="A4" s="26">
        <f>'DC-he-ipb1-29b'!M6*100</f>
        <v>250</v>
      </c>
      <c r="B4" s="27">
        <f>'DC-he-ipb1-29b'!O6</f>
        <v>0.54381480016859618</v>
      </c>
      <c r="C4" s="27">
        <f>'DC-he-ipb1-29b'!P6</f>
        <v>-2.0752079767311304E-2</v>
      </c>
      <c r="D4" s="14">
        <v>150.001309724138</v>
      </c>
      <c r="E4">
        <v>100</v>
      </c>
      <c r="F4" s="3">
        <v>21.4693243793104</v>
      </c>
      <c r="G4" s="43">
        <v>8.7244041379310406</v>
      </c>
      <c r="H4" s="43">
        <v>1.5104819655172399</v>
      </c>
      <c r="I4" s="3">
        <v>15.035326586206899</v>
      </c>
      <c r="L4" s="3">
        <v>0.442673068965517</v>
      </c>
      <c r="M4" s="3">
        <v>7.8824494482758602</v>
      </c>
      <c r="N4" s="3">
        <v>0.90341337931034504</v>
      </c>
      <c r="O4" s="3">
        <v>21.037730275862099</v>
      </c>
      <c r="P4" s="3">
        <v>4.7352956206896604</v>
      </c>
      <c r="Q4" s="3">
        <v>25.0286254482759</v>
      </c>
      <c r="R4" s="3">
        <v>24.965211344827601</v>
      </c>
      <c r="S4" s="3">
        <v>0.39003720689655202</v>
      </c>
      <c r="T4" s="3">
        <v>25.0052790689655</v>
      </c>
      <c r="U4" s="3">
        <v>24.9076632413793</v>
      </c>
      <c r="V4" s="3">
        <v>0.46423824137931002</v>
      </c>
      <c r="W4" s="3">
        <v>24.9397873448276</v>
      </c>
      <c r="X4" s="3">
        <v>25.220882448275901</v>
      </c>
      <c r="Y4" s="3">
        <v>6.3171926020388097E-2</v>
      </c>
      <c r="Z4" s="3">
        <v>7.4241365085424393E-2</v>
      </c>
      <c r="AA4" s="3">
        <v>0.86460506044828001</v>
      </c>
      <c r="AB4" s="3">
        <v>0.11714546580584199</v>
      </c>
      <c r="AC4" s="3">
        <v>5.5411867089170199</v>
      </c>
      <c r="AD4">
        <v>5</v>
      </c>
      <c r="AE4">
        <v>267</v>
      </c>
      <c r="AF4" s="1">
        <v>42657.969224537039</v>
      </c>
    </row>
    <row r="5" spans="1:32" x14ac:dyDescent="0.25">
      <c r="A5" s="26">
        <f>'DC-he-ipb1-29b'!M7*100</f>
        <v>275</v>
      </c>
      <c r="B5" s="27">
        <f>'DC-he-ipb1-29b'!O7</f>
        <v>0.55066944396118356</v>
      </c>
      <c r="C5" s="27">
        <f>'DC-he-ipb1-29b'!P7</f>
        <v>-2.0752079767311304E-2</v>
      </c>
      <c r="D5" s="14">
        <v>150.000174241379</v>
      </c>
      <c r="E5">
        <v>150</v>
      </c>
      <c r="F5" s="3">
        <v>12.289851827586199</v>
      </c>
      <c r="G5" s="43">
        <v>8.7049979999999998</v>
      </c>
      <c r="H5" s="43">
        <v>1.4704828620689701</v>
      </c>
      <c r="I5" s="3">
        <v>15.036980275862099</v>
      </c>
      <c r="L5" s="3">
        <v>0.36872368965517199</v>
      </c>
      <c r="M5" s="3">
        <v>8.5374233448275891</v>
      </c>
      <c r="N5" s="3">
        <v>-0.97782617241379199</v>
      </c>
      <c r="O5" s="3">
        <v>20.975723034482801</v>
      </c>
      <c r="P5" s="3">
        <v>4.7265477586206899</v>
      </c>
      <c r="Q5" s="3">
        <v>25.027225551724101</v>
      </c>
      <c r="R5" s="3">
        <v>24.9584023793103</v>
      </c>
      <c r="S5" s="3">
        <v>0.38727668965517198</v>
      </c>
      <c r="T5" s="3">
        <v>25.003103379310399</v>
      </c>
      <c r="U5" s="3">
        <v>24.902053413793102</v>
      </c>
      <c r="V5" s="3">
        <v>0.46495144827586199</v>
      </c>
      <c r="W5" s="3">
        <v>24.935257172413799</v>
      </c>
      <c r="X5" s="3">
        <v>25.236102310344801</v>
      </c>
      <c r="Y5" s="3">
        <v>2.28790682069758E-2</v>
      </c>
      <c r="Z5" s="3">
        <v>2.0470955292933E-2</v>
      </c>
      <c r="AA5" s="3">
        <v>1.1571185338321801</v>
      </c>
      <c r="AB5" s="3">
        <v>7.7088010070205201E-2</v>
      </c>
      <c r="AC5" s="3">
        <v>5.2265703773969499</v>
      </c>
      <c r="AD5">
        <v>7</v>
      </c>
      <c r="AE5">
        <v>196</v>
      </c>
      <c r="AF5" s="1">
        <v>42657.9921412037</v>
      </c>
    </row>
    <row r="6" spans="1:32" x14ac:dyDescent="0.25">
      <c r="A6" s="26">
        <f>'DC-he-ipb1-29b'!M8*100</f>
        <v>300</v>
      </c>
      <c r="B6" s="27">
        <f>'DC-he-ipb1-29b'!O8</f>
        <v>0.55575524747672289</v>
      </c>
      <c r="C6" s="27">
        <f>'DC-he-ipb1-29b'!P8</f>
        <v>9.8122734486107532E-2</v>
      </c>
      <c r="D6" s="14">
        <v>150.00032262069001</v>
      </c>
      <c r="E6">
        <v>100</v>
      </c>
      <c r="F6" s="3">
        <v>28.691262103448299</v>
      </c>
      <c r="G6" s="43">
        <v>8.4550613103448296</v>
      </c>
      <c r="H6" s="43">
        <v>2.0164833793103401</v>
      </c>
      <c r="I6" s="3">
        <v>20.073453379310301</v>
      </c>
      <c r="L6" s="3">
        <v>0.88588251724138001</v>
      </c>
      <c r="M6" s="3">
        <v>10.7854600689655</v>
      </c>
      <c r="N6" s="3">
        <v>-1.50566044827586</v>
      </c>
      <c r="O6" s="3">
        <v>20.856094137930999</v>
      </c>
      <c r="P6" s="3">
        <v>4.7510713448275901</v>
      </c>
      <c r="Q6" s="3">
        <v>25.030263931034501</v>
      </c>
      <c r="R6" s="3">
        <v>24.9596664482759</v>
      </c>
      <c r="S6" s="3">
        <v>0.39299186206896503</v>
      </c>
      <c r="T6" s="3">
        <v>24.999712379310299</v>
      </c>
      <c r="U6" s="3">
        <v>24.918747413793099</v>
      </c>
      <c r="V6" s="3">
        <v>0.465795448275862</v>
      </c>
      <c r="W6" s="3">
        <v>24.942055275862099</v>
      </c>
      <c r="X6" s="3">
        <v>25.312109965517202</v>
      </c>
      <c r="Y6" s="3">
        <v>3.62387958112729E-2</v>
      </c>
      <c r="Z6" s="3">
        <v>3.9412001251490303E-2</v>
      </c>
      <c r="AA6" s="3">
        <v>0.45338479054455399</v>
      </c>
      <c r="AB6" s="3">
        <v>6.93554009114878E-2</v>
      </c>
      <c r="AC6" s="3">
        <v>5.1643996502024203</v>
      </c>
      <c r="AD6">
        <v>9</v>
      </c>
      <c r="AE6">
        <v>223</v>
      </c>
      <c r="AF6" s="1">
        <v>42658.023402777777</v>
      </c>
    </row>
    <row r="7" spans="1:32" x14ac:dyDescent="0.25">
      <c r="A7" s="26">
        <f>'DC-he-ipb1-29b'!M9*100</f>
        <v>325</v>
      </c>
      <c r="B7" s="27">
        <f>'DC-he-ipb1-29b'!O9</f>
        <v>0.56703828665435096</v>
      </c>
      <c r="C7" s="27">
        <f>'DC-he-ipb1-29b'!P9</f>
        <v>9.8122734486107532E-2</v>
      </c>
      <c r="D7" s="14">
        <v>150.00083665517201</v>
      </c>
      <c r="E7">
        <v>150</v>
      </c>
      <c r="F7" s="3">
        <v>16.4413966896552</v>
      </c>
      <c r="G7" s="43">
        <v>8.4344573793103503</v>
      </c>
      <c r="H7" s="43">
        <v>1.9736943793103401</v>
      </c>
      <c r="I7" s="3">
        <v>20.086349310344801</v>
      </c>
      <c r="L7" s="3">
        <v>0.48209110344827599</v>
      </c>
      <c r="M7" s="3">
        <v>11.4814257241379</v>
      </c>
      <c r="N7" s="3">
        <v>-1.4142080344827599</v>
      </c>
      <c r="O7" s="3">
        <v>20.742633620689698</v>
      </c>
      <c r="P7" s="3">
        <v>4.7168255862069</v>
      </c>
      <c r="Q7" s="3">
        <v>25.028972655172399</v>
      </c>
      <c r="R7" s="3">
        <v>24.957675241379299</v>
      </c>
      <c r="S7" s="3">
        <v>0.38790551724137901</v>
      </c>
      <c r="T7" s="3">
        <v>24.997585586206899</v>
      </c>
      <c r="U7" s="3">
        <v>24.901369827586201</v>
      </c>
      <c r="V7" s="3">
        <v>0.46476068965517198</v>
      </c>
      <c r="W7" s="3">
        <v>24.936119793103501</v>
      </c>
      <c r="X7" s="3">
        <v>25.328735620689599</v>
      </c>
      <c r="Y7" s="3">
        <v>1.6543436145833399E-2</v>
      </c>
      <c r="Z7" s="3">
        <v>1.96752346773683E-2</v>
      </c>
      <c r="AA7" s="3">
        <v>0.76755275931758904</v>
      </c>
      <c r="AB7" s="3">
        <v>5.3329322898580798E-2</v>
      </c>
      <c r="AC7" s="3">
        <v>5.2909438026508999</v>
      </c>
      <c r="AD7">
        <v>11</v>
      </c>
      <c r="AE7">
        <v>197</v>
      </c>
      <c r="AF7" s="1">
        <v>42658.046319444446</v>
      </c>
    </row>
    <row r="8" spans="1:32" x14ac:dyDescent="0.25">
      <c r="A8" s="26">
        <f>'DC-he-ipb1-29b'!M10*100</f>
        <v>350</v>
      </c>
      <c r="B8" s="27">
        <f>'DC-he-ipb1-29b'!O10</f>
        <v>0.57418539473575259</v>
      </c>
      <c r="C8" s="27">
        <f>'DC-he-ipb1-29b'!P10</f>
        <v>0</v>
      </c>
      <c r="D8" s="14">
        <v>150.00145224137901</v>
      </c>
      <c r="E8">
        <v>100</v>
      </c>
      <c r="F8" s="3">
        <v>35.775366206896599</v>
      </c>
      <c r="G8" s="43">
        <v>8.1447859655172401</v>
      </c>
      <c r="H8" s="43">
        <v>2.5277703793103399</v>
      </c>
      <c r="I8" s="3">
        <v>25.1256118965517</v>
      </c>
      <c r="L8" s="3">
        <v>1.2718710689655199</v>
      </c>
      <c r="M8" s="3">
        <v>13.905677862069</v>
      </c>
      <c r="N8" s="3">
        <v>-0.987259413793103</v>
      </c>
      <c r="O8" s="3">
        <v>20.653159275862102</v>
      </c>
      <c r="P8" s="3">
        <v>4.7313103793103402</v>
      </c>
      <c r="Q8" s="3">
        <v>25.027415620689698</v>
      </c>
      <c r="R8" s="3">
        <v>24.957848896551699</v>
      </c>
      <c r="S8" s="3">
        <v>0.38663972413793102</v>
      </c>
      <c r="T8" s="3">
        <v>25.001779551724098</v>
      </c>
      <c r="U8" s="3">
        <v>24.934888206896598</v>
      </c>
      <c r="V8" s="3">
        <v>0.46502275862068998</v>
      </c>
      <c r="W8" s="3">
        <v>24.940145448275899</v>
      </c>
      <c r="X8" s="3">
        <v>25.407957724137901</v>
      </c>
      <c r="Y8" s="3">
        <v>2.95775930661588E-2</v>
      </c>
      <c r="Z8" s="3">
        <v>3.20029124355109E-2</v>
      </c>
      <c r="AA8" s="3">
        <v>0.39332953155001399</v>
      </c>
      <c r="AB8" s="3">
        <v>4.69286986877007E-2</v>
      </c>
      <c r="AC8" s="3">
        <v>4.90167585921811</v>
      </c>
      <c r="AD8">
        <v>13</v>
      </c>
      <c r="AE8">
        <v>268</v>
      </c>
      <c r="AF8" s="1">
        <v>42658.077581018515</v>
      </c>
    </row>
    <row r="9" spans="1:32" x14ac:dyDescent="0.25">
      <c r="A9" s="26">
        <f>'DC-he-ipb1-29b'!M11*100</f>
        <v>375</v>
      </c>
      <c r="B9" s="27">
        <f>'DC-he-ipb1-29b'!O11</f>
        <v>0.5792096730333085</v>
      </c>
      <c r="C9" s="27">
        <f>'DC-he-ipb1-29b'!P11</f>
        <v>0</v>
      </c>
      <c r="D9" s="14">
        <v>149.99937427586201</v>
      </c>
      <c r="E9">
        <v>150</v>
      </c>
      <c r="F9" s="3">
        <v>20.5796495172414</v>
      </c>
      <c r="G9" s="43">
        <v>8.1727696206896603</v>
      </c>
      <c r="H9" s="43">
        <v>2.47797037931034</v>
      </c>
      <c r="I9" s="3">
        <v>25.131407931034499</v>
      </c>
      <c r="L9" s="3">
        <v>0.91082844827586196</v>
      </c>
      <c r="M9" s="3">
        <v>14.677750931034501</v>
      </c>
      <c r="N9" s="3">
        <v>-1.82268765517241</v>
      </c>
      <c r="O9" s="3">
        <v>20.641938862069001</v>
      </c>
      <c r="P9" s="3">
        <v>4.7359381724137899</v>
      </c>
      <c r="Q9" s="3">
        <v>25.027654241379299</v>
      </c>
      <c r="R9" s="3">
        <v>24.955456275862101</v>
      </c>
      <c r="S9" s="3">
        <v>0.38827927586206901</v>
      </c>
      <c r="T9" s="3">
        <v>24.999066689655201</v>
      </c>
      <c r="U9" s="3">
        <v>24.918459896551699</v>
      </c>
      <c r="V9" s="3">
        <v>0.465352931034483</v>
      </c>
      <c r="W9" s="3">
        <v>24.935208310344802</v>
      </c>
      <c r="X9" s="3">
        <v>25.425831758620699</v>
      </c>
      <c r="Y9" s="3">
        <v>2.98405456894957E-2</v>
      </c>
      <c r="Z9" s="3">
        <v>1.9734204588448701E-2</v>
      </c>
      <c r="AA9" s="3">
        <v>0.485033411874428</v>
      </c>
      <c r="AB9" s="3">
        <v>4.2149376696797698E-2</v>
      </c>
      <c r="AC9" s="3">
        <v>4.9398968307723603</v>
      </c>
      <c r="AD9">
        <v>15</v>
      </c>
      <c r="AE9">
        <v>197</v>
      </c>
      <c r="AF9" s="1">
        <v>42658.10050925926</v>
      </c>
    </row>
    <row r="10" spans="1:32" x14ac:dyDescent="0.25">
      <c r="A10" s="26">
        <f>'DC-he-ipb1-29b'!M12*100</f>
        <v>400</v>
      </c>
      <c r="B10" s="27">
        <f>'DC-he-ipb1-29b'!O12</f>
        <v>0.59043911356022083</v>
      </c>
      <c r="C10" s="27">
        <f>'DC-he-ipb1-29b'!P12</f>
        <v>0.15376608084083587</v>
      </c>
      <c r="D10" s="14">
        <v>149.99945489655201</v>
      </c>
      <c r="E10">
        <v>100</v>
      </c>
      <c r="F10" s="3">
        <v>43.410631655172402</v>
      </c>
      <c r="G10" s="43">
        <v>7.9387190689655203</v>
      </c>
      <c r="H10" s="43">
        <v>3.0724912758620699</v>
      </c>
      <c r="I10" s="3">
        <v>30.1770171034483</v>
      </c>
      <c r="L10" s="3">
        <v>1.6079830689655199</v>
      </c>
      <c r="M10" s="3">
        <v>17.2099830344828</v>
      </c>
      <c r="N10" s="3">
        <v>-1.4442084137930999</v>
      </c>
      <c r="O10" s="3">
        <v>20.580057551724099</v>
      </c>
      <c r="P10" s="3">
        <v>4.73364737931034</v>
      </c>
      <c r="Q10" s="3">
        <v>25.022429310344801</v>
      </c>
      <c r="R10" s="3">
        <v>24.951235241379301</v>
      </c>
      <c r="S10" s="3">
        <v>0.39146865517241403</v>
      </c>
      <c r="T10" s="3">
        <v>24.9974227931034</v>
      </c>
      <c r="U10" s="3">
        <v>24.942478517241401</v>
      </c>
      <c r="V10" s="3">
        <v>0.46497003448275898</v>
      </c>
      <c r="W10" s="3">
        <v>24.932077827586198</v>
      </c>
      <c r="X10" s="3">
        <v>25.501491000000001</v>
      </c>
      <c r="Y10" s="3">
        <v>4.4563779505465702E-2</v>
      </c>
      <c r="Z10" s="3">
        <v>2.9335275378091798E-2</v>
      </c>
      <c r="AA10" s="3">
        <v>0.27468632930168901</v>
      </c>
      <c r="AB10" s="3">
        <v>4.4313029907403802E-2</v>
      </c>
      <c r="AC10" s="3">
        <v>5.0274630402838802</v>
      </c>
      <c r="AD10">
        <v>17</v>
      </c>
      <c r="AE10">
        <v>269</v>
      </c>
      <c r="AF10" s="1">
        <v>42658.13175925926</v>
      </c>
    </row>
    <row r="11" spans="1:32" x14ac:dyDescent="0.25">
      <c r="A11" s="26">
        <f>'DC-he-ipb1-29b'!M13*100</f>
        <v>450</v>
      </c>
      <c r="B11" s="27">
        <f>'DC-he-ipb1-29b'!O13</f>
        <v>0.58536410306123443</v>
      </c>
      <c r="C11" s="27">
        <f>'DC-he-ipb1-29b'!P13</f>
        <v>0</v>
      </c>
      <c r="D11" s="14">
        <v>150.00000944827599</v>
      </c>
      <c r="E11">
        <v>150</v>
      </c>
      <c r="F11" s="3">
        <v>24.9907762758621</v>
      </c>
      <c r="G11" s="43">
        <v>7.8921966551724099</v>
      </c>
      <c r="H11" s="43">
        <v>3.0203077931034499</v>
      </c>
      <c r="I11" s="3">
        <v>30.188315206896601</v>
      </c>
      <c r="L11" s="3">
        <v>1.2432211379310301</v>
      </c>
      <c r="M11" s="3">
        <v>18.302526310344799</v>
      </c>
      <c r="N11" s="3">
        <v>-1.2356334827586199</v>
      </c>
      <c r="O11" s="3">
        <v>20.517334620689699</v>
      </c>
      <c r="P11" s="3">
        <v>4.7043232758620697</v>
      </c>
      <c r="Q11" s="3">
        <v>25.024930586206899</v>
      </c>
      <c r="R11" s="3">
        <v>24.9544525172414</v>
      </c>
      <c r="S11" s="3">
        <v>0.39515948275862101</v>
      </c>
      <c r="T11" s="3">
        <v>24.998817172413801</v>
      </c>
      <c r="U11" s="3">
        <v>24.930357965517199</v>
      </c>
      <c r="V11" s="3">
        <v>0.46456689655172401</v>
      </c>
      <c r="W11" s="3">
        <v>24.931160965517201</v>
      </c>
      <c r="X11" s="3">
        <v>25.5347766896552</v>
      </c>
      <c r="Y11" s="3">
        <v>5.5217569095494398E-2</v>
      </c>
      <c r="Z11" s="3">
        <v>2.03791712962628E-2</v>
      </c>
      <c r="AA11" s="3">
        <v>0.32697172040357703</v>
      </c>
      <c r="AB11" s="3">
        <v>3.6813078113805103E-2</v>
      </c>
      <c r="AC11" s="3">
        <v>5.4115156253919698</v>
      </c>
      <c r="AD11">
        <v>19</v>
      </c>
      <c r="AE11">
        <v>196</v>
      </c>
      <c r="AF11" s="1">
        <v>42658.154687499999</v>
      </c>
    </row>
    <row r="12" spans="1:32" x14ac:dyDescent="0.25">
      <c r="A12" s="26">
        <f>'DC-he-ipb1-29b'!M14*100</f>
        <v>500</v>
      </c>
      <c r="B12" s="27">
        <f>'DC-he-ipb1-29b'!O14</f>
        <v>0.59434790825157446</v>
      </c>
      <c r="C12" s="27">
        <f>'DC-he-ipb1-29b'!P14</f>
        <v>0</v>
      </c>
      <c r="D12" s="14">
        <v>149.99937693103399</v>
      </c>
      <c r="E12">
        <v>100</v>
      </c>
      <c r="F12" s="3">
        <v>50.531266827586201</v>
      </c>
      <c r="G12" s="43">
        <v>7.6556786896551703</v>
      </c>
      <c r="H12" s="43">
        <v>3.5835231724137899</v>
      </c>
      <c r="I12" s="3">
        <v>35.244158827586197</v>
      </c>
      <c r="L12" s="3">
        <v>2.09276193103448</v>
      </c>
      <c r="M12" s="3">
        <v>20.1155293448276</v>
      </c>
      <c r="N12" s="3">
        <v>-0.73665431034482798</v>
      </c>
      <c r="O12" s="3">
        <v>20.489866413793099</v>
      </c>
      <c r="P12" s="3">
        <v>4.71223948275862</v>
      </c>
      <c r="Q12" s="3">
        <v>25.024209034482801</v>
      </c>
      <c r="R12" s="3">
        <v>24.955336862069</v>
      </c>
      <c r="S12" s="3">
        <v>0.38766810344827601</v>
      </c>
      <c r="T12" s="3">
        <v>24.993662862069002</v>
      </c>
      <c r="U12" s="3">
        <v>24.957414862069001</v>
      </c>
      <c r="V12" s="3">
        <v>0.46413089655172401</v>
      </c>
      <c r="W12" s="3">
        <v>24.933933310344798</v>
      </c>
      <c r="X12" s="3">
        <v>25.595325517241399</v>
      </c>
      <c r="Y12" s="3">
        <v>3.0236514840713401E-2</v>
      </c>
      <c r="Z12" s="3">
        <v>2.71850403232302E-2</v>
      </c>
      <c r="AA12" s="3">
        <v>0.22733059345269599</v>
      </c>
      <c r="AB12" s="3">
        <v>3.7914762130184403E-2</v>
      </c>
      <c r="AC12" s="3">
        <v>5.5553397394886703</v>
      </c>
      <c r="AD12">
        <v>21</v>
      </c>
      <c r="AE12">
        <v>269</v>
      </c>
      <c r="AF12" s="1">
        <v>42658.185937499999</v>
      </c>
    </row>
    <row r="13" spans="1:32" x14ac:dyDescent="0.25">
      <c r="A13" s="26">
        <f>'DC-he-ipb1-29b'!M15*100</f>
        <v>550</v>
      </c>
      <c r="B13" s="27">
        <f>'DC-he-ipb1-29b'!O15</f>
        <v>0.58875455688525746</v>
      </c>
      <c r="C13" s="27">
        <f>'DC-he-ipb1-29b'!P15</f>
        <v>0</v>
      </c>
      <c r="D13" s="14">
        <v>150.000451</v>
      </c>
      <c r="E13">
        <v>150</v>
      </c>
      <c r="F13" s="3">
        <v>29.142676482758599</v>
      </c>
      <c r="G13" s="43">
        <v>7.6166673448275901</v>
      </c>
      <c r="H13" s="43">
        <v>3.5343521724137901</v>
      </c>
      <c r="I13" s="3">
        <v>35.243983758620701</v>
      </c>
      <c r="L13" s="3">
        <v>1.4966535517241399</v>
      </c>
      <c r="M13" s="3">
        <v>21.547160758620699</v>
      </c>
      <c r="N13" s="3">
        <v>-0.81099024137931097</v>
      </c>
      <c r="O13" s="3">
        <v>20.466043275862098</v>
      </c>
      <c r="P13" s="3">
        <v>4.7392240000000001</v>
      </c>
      <c r="Q13" s="3">
        <v>25.024903482758599</v>
      </c>
      <c r="R13" s="3">
        <v>24.956497896551699</v>
      </c>
      <c r="S13" s="3">
        <v>0.39247720689655202</v>
      </c>
      <c r="T13" s="3">
        <v>24.998084655172399</v>
      </c>
      <c r="U13" s="3">
        <v>24.939244931034501</v>
      </c>
      <c r="V13" s="3">
        <v>0.463398793103448</v>
      </c>
      <c r="W13" s="3">
        <v>24.929294551724102</v>
      </c>
      <c r="X13" s="3">
        <v>25.6355472068966</v>
      </c>
      <c r="Y13" s="3">
        <v>5.56643498751851E-2</v>
      </c>
      <c r="Z13" s="3">
        <v>2.102754179421E-2</v>
      </c>
      <c r="AA13" s="3">
        <v>0.28647403809738797</v>
      </c>
      <c r="AB13" s="3">
        <v>3.4766116524449303E-2</v>
      </c>
      <c r="AC13" s="3">
        <v>5.7182614333391699</v>
      </c>
      <c r="AD13">
        <v>23</v>
      </c>
      <c r="AE13">
        <v>197</v>
      </c>
      <c r="AF13" s="1">
        <v>42658.208865740744</v>
      </c>
    </row>
    <row r="14" spans="1:32" x14ac:dyDescent="0.25">
      <c r="A14" s="26">
        <f>'DC-he-ipb1-29b'!M16*100</f>
        <v>600</v>
      </c>
      <c r="B14" s="27">
        <f>'DC-he-ipb1-29b'!O16</f>
        <v>0.58203738985027065</v>
      </c>
      <c r="C14" s="27">
        <f>'DC-he-ipb1-29b'!P16</f>
        <v>0</v>
      </c>
      <c r="D14" s="14">
        <v>149.999593206897</v>
      </c>
      <c r="E14">
        <v>100</v>
      </c>
      <c r="F14" s="3">
        <v>57.738508068965501</v>
      </c>
      <c r="G14" s="43">
        <v>7.4323374482758604</v>
      </c>
      <c r="H14" s="43">
        <v>4.1239173103448303</v>
      </c>
      <c r="I14" s="3">
        <v>40.321833379310299</v>
      </c>
      <c r="L14" s="3">
        <v>2.6688897586206899</v>
      </c>
      <c r="M14" s="3">
        <v>23.513257551724099</v>
      </c>
      <c r="N14" s="3">
        <v>-1.9212541379310299</v>
      </c>
      <c r="O14" s="3">
        <v>20.520556586206901</v>
      </c>
      <c r="P14" s="3">
        <v>4.7256174137931</v>
      </c>
      <c r="Q14" s="3">
        <v>25.028093655172398</v>
      </c>
      <c r="R14" s="3">
        <v>24.955488758620699</v>
      </c>
      <c r="S14" s="3">
        <v>0.39429082758620698</v>
      </c>
      <c r="T14" s="3">
        <v>24.996218379310299</v>
      </c>
      <c r="U14" s="3">
        <v>24.979844</v>
      </c>
      <c r="V14" s="3">
        <v>0.46453093103448301</v>
      </c>
      <c r="W14" s="3">
        <v>24.935094344827601</v>
      </c>
      <c r="X14" s="3">
        <v>25.7005042068966</v>
      </c>
      <c r="Y14" s="3">
        <v>3.1270856142078203E-2</v>
      </c>
      <c r="Z14" s="3">
        <v>2.5966458411544699E-2</v>
      </c>
      <c r="AA14" s="3">
        <v>0.186155770745316</v>
      </c>
      <c r="AB14" s="3">
        <v>3.5458784133257003E-2</v>
      </c>
      <c r="AC14" s="3">
        <v>5.2030932020091498</v>
      </c>
      <c r="AD14">
        <v>25</v>
      </c>
      <c r="AE14">
        <v>269</v>
      </c>
      <c r="AF14" s="1">
        <v>42658.240127314813</v>
      </c>
    </row>
    <row r="15" spans="1:32" x14ac:dyDescent="0.25">
      <c r="D15" s="14">
        <v>149.99934662069001</v>
      </c>
      <c r="E15">
        <v>150</v>
      </c>
      <c r="F15" s="3">
        <v>33.330338551724097</v>
      </c>
      <c r="G15" s="43">
        <v>7.4031236206896596</v>
      </c>
      <c r="H15" s="43">
        <v>4.0587291379310297</v>
      </c>
      <c r="I15" s="3">
        <v>40.331533827586199</v>
      </c>
      <c r="L15" s="3">
        <v>2.0807352758620699</v>
      </c>
      <c r="M15" s="3">
        <v>25.0486792413793</v>
      </c>
      <c r="N15" s="3">
        <v>1.01406455172414</v>
      </c>
      <c r="O15" s="3">
        <v>20.508909137930999</v>
      </c>
      <c r="P15" s="3">
        <v>4.7154798620689702</v>
      </c>
      <c r="Q15" s="3">
        <v>25.0235036896552</v>
      </c>
      <c r="R15" s="3">
        <v>24.959791310344801</v>
      </c>
      <c r="S15" s="3">
        <v>0.39326820689655201</v>
      </c>
      <c r="T15" s="3">
        <v>24.9978839655172</v>
      </c>
      <c r="U15" s="3">
        <v>24.959888862069</v>
      </c>
      <c r="V15" s="3">
        <v>0.46608882758620701</v>
      </c>
      <c r="W15" s="3">
        <v>24.935973379310401</v>
      </c>
      <c r="X15" s="3">
        <v>25.746164965517199</v>
      </c>
      <c r="Y15" s="3">
        <v>5.6041520491268898E-2</v>
      </c>
      <c r="Z15" s="3">
        <v>1.91304618122877E-2</v>
      </c>
      <c r="AA15" s="3">
        <v>0.20634678801669901</v>
      </c>
      <c r="AB15" s="3">
        <v>2.8294273313303399E-2</v>
      </c>
      <c r="AC15" s="3">
        <v>5.0394493924028403</v>
      </c>
      <c r="AD15">
        <v>27</v>
      </c>
      <c r="AE15">
        <v>197</v>
      </c>
      <c r="AF15" s="1">
        <v>42658.263043981482</v>
      </c>
    </row>
    <row r="16" spans="1:32" x14ac:dyDescent="0.25">
      <c r="D16" s="14">
        <v>150.00005213793099</v>
      </c>
      <c r="E16">
        <v>100</v>
      </c>
      <c r="F16" s="3">
        <v>72.465383689655098</v>
      </c>
      <c r="G16" s="43">
        <v>6.8746866206896602</v>
      </c>
      <c r="H16" s="43">
        <v>5.1840799310344803</v>
      </c>
      <c r="I16" s="3">
        <v>50.426444275862103</v>
      </c>
      <c r="L16" s="3">
        <v>3.2829329655172401</v>
      </c>
      <c r="M16" s="3">
        <v>29.630589482758602</v>
      </c>
      <c r="N16" s="3">
        <v>-0.43047324137930998</v>
      </c>
      <c r="O16" s="3">
        <v>20.572287655172399</v>
      </c>
      <c r="P16" s="3">
        <v>4.7404268620689702</v>
      </c>
      <c r="Q16" s="3">
        <v>25.027648793103399</v>
      </c>
      <c r="R16" s="3">
        <v>24.959991965517201</v>
      </c>
      <c r="S16" s="3">
        <v>0.38774799999999998</v>
      </c>
      <c r="T16" s="3">
        <v>25.001898896551701</v>
      </c>
      <c r="U16" s="3">
        <v>25.009679103448299</v>
      </c>
      <c r="V16" s="3">
        <v>0.46492762068965499</v>
      </c>
      <c r="W16" s="3">
        <v>24.936065586206901</v>
      </c>
      <c r="X16" s="3">
        <v>25.8897716206897</v>
      </c>
      <c r="Y16" s="3">
        <v>2.6783576580849899E-2</v>
      </c>
      <c r="Z16" s="3">
        <v>3.1476000507465303E-2</v>
      </c>
      <c r="AA16" s="3">
        <v>0.14707177285610901</v>
      </c>
      <c r="AB16" s="3">
        <v>3.44646238872632E-2</v>
      </c>
      <c r="AC16" s="3">
        <v>97.562144745736703</v>
      </c>
      <c r="AD16">
        <v>29</v>
      </c>
      <c r="AE16">
        <v>269</v>
      </c>
      <c r="AF16" s="1">
        <v>42658.294305555559</v>
      </c>
    </row>
    <row r="17" spans="1:32" x14ac:dyDescent="0.25">
      <c r="A17">
        <v>150</v>
      </c>
      <c r="B17" s="3">
        <v>0.52</v>
      </c>
      <c r="C17" s="3">
        <v>-0.03</v>
      </c>
      <c r="D17" s="14">
        <v>149.99973582758599</v>
      </c>
      <c r="E17">
        <v>150</v>
      </c>
      <c r="F17" s="3">
        <v>42.240272620689701</v>
      </c>
      <c r="G17" s="43">
        <v>6.8581483448275904</v>
      </c>
      <c r="H17" s="43">
        <v>5.11779382758621</v>
      </c>
      <c r="I17" s="3">
        <v>50.213339172413797</v>
      </c>
      <c r="L17" s="3">
        <v>2.73796537931034</v>
      </c>
      <c r="M17" s="3">
        <v>31.5434453448276</v>
      </c>
      <c r="N17" s="3">
        <v>-0.20067427586206901</v>
      </c>
      <c r="O17" s="3">
        <v>20.621230344827602</v>
      </c>
      <c r="P17" s="3">
        <v>4.7248807241379298</v>
      </c>
      <c r="Q17" s="3">
        <v>25.0278333103448</v>
      </c>
      <c r="R17" s="3">
        <v>24.960680965517199</v>
      </c>
      <c r="S17" s="3">
        <v>0.392216862068966</v>
      </c>
      <c r="T17" s="3">
        <v>25.004139689655201</v>
      </c>
      <c r="U17" s="3">
        <v>24.991042241379301</v>
      </c>
      <c r="V17" s="3">
        <v>0.46608172413793097</v>
      </c>
      <c r="W17" s="3">
        <v>24.941132862069001</v>
      </c>
      <c r="X17" s="3">
        <v>25.952432551724101</v>
      </c>
      <c r="Y17" s="3">
        <v>5.5497697553405098E-2</v>
      </c>
      <c r="Z17" s="3">
        <v>1.9321000564646799E-2</v>
      </c>
      <c r="AA17" s="3">
        <v>0.152495201354929</v>
      </c>
      <c r="AB17" s="3">
        <v>2.6639303421062199E-2</v>
      </c>
      <c r="AC17" s="3">
        <v>12.9340792556913</v>
      </c>
      <c r="AD17">
        <v>31</v>
      </c>
      <c r="AE17">
        <v>197</v>
      </c>
      <c r="AF17" s="1">
        <v>42658.31722222222</v>
      </c>
    </row>
    <row r="18" spans="1:32" x14ac:dyDescent="0.25">
      <c r="A18">
        <v>250</v>
      </c>
      <c r="B18" s="3">
        <v>0.64</v>
      </c>
      <c r="C18" s="3">
        <v>0</v>
      </c>
      <c r="D18" s="14">
        <v>150.00063879310301</v>
      </c>
      <c r="E18">
        <v>300</v>
      </c>
      <c r="F18" s="3">
        <v>19.7121312413793</v>
      </c>
      <c r="G18" s="43">
        <v>6.7793143103448301</v>
      </c>
      <c r="H18" s="43">
        <v>5.1819591034482801</v>
      </c>
      <c r="I18" s="3">
        <v>49.7518132068966</v>
      </c>
      <c r="J18" s="43">
        <f>INDEX(LINEST(G4:G18,H4:H18^{1}),1)</f>
        <v>-0.50539753894171213</v>
      </c>
      <c r="K18" s="43">
        <f>INDEX(LINEST(G4:G18,H4:H18^{1}),2)</f>
        <v>9.4518705746175833</v>
      </c>
      <c r="L18" s="3">
        <v>2.6944823103448301</v>
      </c>
      <c r="M18" s="3">
        <v>34.901473758620703</v>
      </c>
      <c r="N18" s="3">
        <v>0.96403113793103401</v>
      </c>
      <c r="O18" s="3">
        <v>20.7344913448276</v>
      </c>
      <c r="P18" s="3">
        <v>4.7113256551724101</v>
      </c>
      <c r="Q18" s="3">
        <v>25.025825758620702</v>
      </c>
      <c r="R18" s="3">
        <v>24.9620156896552</v>
      </c>
      <c r="S18" s="3">
        <v>0.39367400000000002</v>
      </c>
      <c r="T18" s="3">
        <v>25.003380103448301</v>
      </c>
      <c r="U18" s="3">
        <v>24.987835827586199</v>
      </c>
      <c r="V18" s="3">
        <v>0.46541603448275898</v>
      </c>
      <c r="W18" s="3">
        <v>24.935126965517199</v>
      </c>
      <c r="X18" s="3">
        <v>26.051131517241402</v>
      </c>
      <c r="Y18" s="3">
        <v>4.8022028726500098E-2</v>
      </c>
      <c r="Z18" s="3">
        <v>3.0144232218910001E-2</v>
      </c>
      <c r="AA18" s="3">
        <v>0.16551632428672</v>
      </c>
      <c r="AB18" s="3">
        <v>3.1031743246468499E-2</v>
      </c>
      <c r="AC18" s="3">
        <v>5.2588327060217201</v>
      </c>
      <c r="AD18">
        <v>33</v>
      </c>
      <c r="AE18">
        <v>197</v>
      </c>
      <c r="AF18" s="1">
        <v>42658.340150462966</v>
      </c>
    </row>
    <row r="19" spans="1:32" x14ac:dyDescent="0.25">
      <c r="A19">
        <v>300</v>
      </c>
      <c r="B19" s="3">
        <v>0.7</v>
      </c>
      <c r="C19" s="3">
        <v>0.05</v>
      </c>
      <c r="D19" s="14">
        <v>149.999179103448</v>
      </c>
      <c r="E19">
        <v>100</v>
      </c>
      <c r="F19" s="3">
        <v>83.186180586206902</v>
      </c>
      <c r="G19" s="3">
        <v>6.62613727586207</v>
      </c>
      <c r="H19" s="3">
        <v>5.7188566206896496</v>
      </c>
      <c r="I19" s="3">
        <v>54.3723483448276</v>
      </c>
      <c r="L19" s="3">
        <v>3.6488480689655201</v>
      </c>
      <c r="M19" s="3">
        <v>32.915442758620699</v>
      </c>
      <c r="N19" s="3">
        <v>0.61924524137931103</v>
      </c>
      <c r="O19" s="3">
        <v>20.9137453448276</v>
      </c>
      <c r="P19" s="3">
        <v>4.7195996206896602</v>
      </c>
      <c r="Q19" s="3">
        <v>25.037821793103401</v>
      </c>
      <c r="R19" s="3">
        <v>24.974581172413799</v>
      </c>
      <c r="S19" s="3">
        <v>0.38791279310344801</v>
      </c>
      <c r="T19" s="3">
        <v>25.017030896551699</v>
      </c>
      <c r="U19" s="3">
        <v>25.038890689655201</v>
      </c>
      <c r="V19" s="3">
        <v>0.46554734482758597</v>
      </c>
      <c r="W19" s="3">
        <v>24.957089344827601</v>
      </c>
      <c r="X19" s="3">
        <v>26.010568310344802</v>
      </c>
      <c r="Y19" s="3">
        <v>7.1148379478161397E-2</v>
      </c>
      <c r="Z19" s="3">
        <v>4.5192972088721202E-2</v>
      </c>
      <c r="AA19" s="3">
        <v>0.13777895315015201</v>
      </c>
      <c r="AB19" s="3">
        <v>4.6793645166306498E-2</v>
      </c>
      <c r="AC19" s="3">
        <v>4.6519294763075401</v>
      </c>
      <c r="AD19">
        <v>35</v>
      </c>
      <c r="AE19">
        <v>269</v>
      </c>
      <c r="AF19" s="1">
        <v>42658.371400462966</v>
      </c>
    </row>
    <row r="20" spans="1:32" x14ac:dyDescent="0.25">
      <c r="A20">
        <v>400</v>
      </c>
      <c r="B20" s="3">
        <v>0.7</v>
      </c>
      <c r="C20" s="3">
        <v>-0.1</v>
      </c>
      <c r="D20" s="14">
        <v>150.00036086206899</v>
      </c>
      <c r="E20">
        <v>150</v>
      </c>
      <c r="F20" s="3">
        <v>47.855539999999998</v>
      </c>
      <c r="G20" s="3">
        <v>6.5876199655172396</v>
      </c>
      <c r="H20" s="3">
        <v>5.63993855172414</v>
      </c>
      <c r="I20" s="3">
        <v>54.471700103448299</v>
      </c>
      <c r="L20" s="3">
        <v>3.32600313793104</v>
      </c>
      <c r="M20" s="3">
        <v>35.319598275862099</v>
      </c>
      <c r="N20" s="3">
        <v>0.19258510344827601</v>
      </c>
      <c r="O20" s="3">
        <v>21.183127620689699</v>
      </c>
      <c r="P20" s="3">
        <v>4.74581182758621</v>
      </c>
      <c r="Q20" s="3">
        <v>25.049118068965502</v>
      </c>
      <c r="R20" s="3">
        <v>24.9841626896552</v>
      </c>
      <c r="S20" s="3">
        <v>0.39520055172413798</v>
      </c>
      <c r="T20" s="3">
        <v>25.025407999999999</v>
      </c>
      <c r="U20" s="3">
        <v>25.032824793103501</v>
      </c>
      <c r="V20" s="3">
        <v>0.465654655172414</v>
      </c>
      <c r="W20" s="3">
        <v>24.965873241379299</v>
      </c>
      <c r="X20" s="3">
        <v>26.0933288965517</v>
      </c>
      <c r="Y20" s="3">
        <v>5.5919069498969902E-2</v>
      </c>
      <c r="Z20" s="3">
        <v>1.8716170264099202E-2</v>
      </c>
      <c r="AA20" s="3">
        <v>0.13735997971769201</v>
      </c>
      <c r="AB20" s="3">
        <v>2.4018687521321001E-2</v>
      </c>
      <c r="AC20" s="3">
        <v>7.0434084436170501</v>
      </c>
      <c r="AD20">
        <v>37</v>
      </c>
      <c r="AE20">
        <v>197</v>
      </c>
      <c r="AF20" s="1">
        <v>42658.394328703704</v>
      </c>
    </row>
    <row r="21" spans="1:32" x14ac:dyDescent="0.25">
      <c r="D21" s="14">
        <v>150.00117813793099</v>
      </c>
      <c r="E21">
        <v>300</v>
      </c>
      <c r="F21" s="3">
        <v>21.932507896551702</v>
      </c>
      <c r="G21" s="3">
        <v>6.4924216896551696</v>
      </c>
      <c r="H21" s="3">
        <v>5.7148071724137903</v>
      </c>
      <c r="I21" s="3">
        <v>54.532719931034499</v>
      </c>
      <c r="L21" s="3">
        <v>3.17316244827586</v>
      </c>
      <c r="M21" s="3">
        <v>38.6166388275862</v>
      </c>
      <c r="N21" s="3">
        <v>1.1110153448275899</v>
      </c>
      <c r="O21" s="3">
        <v>21.591545413793099</v>
      </c>
      <c r="P21" s="3">
        <v>4.7373246896551704</v>
      </c>
      <c r="Q21" s="3">
        <v>25.060701896551699</v>
      </c>
      <c r="R21" s="3">
        <v>24.997894793103399</v>
      </c>
      <c r="S21" s="3">
        <v>0.39167968965517203</v>
      </c>
      <c r="T21" s="3">
        <v>25.034886551724099</v>
      </c>
      <c r="U21" s="3">
        <v>25.037338965517201</v>
      </c>
      <c r="V21" s="3">
        <v>0.46554189655172401</v>
      </c>
      <c r="W21" s="3">
        <v>24.976914206896499</v>
      </c>
      <c r="X21" s="3">
        <v>26.208103000000001</v>
      </c>
      <c r="Y21" s="3">
        <v>4.6685047495971403E-2</v>
      </c>
      <c r="Z21" s="3">
        <v>2.83999505422095E-2</v>
      </c>
      <c r="AA21" s="3">
        <v>0.15214927909374101</v>
      </c>
      <c r="AB21" s="3">
        <v>3.0728214883762501E-2</v>
      </c>
      <c r="AC21" s="3">
        <v>12.4934246496982</v>
      </c>
      <c r="AD21">
        <v>39</v>
      </c>
      <c r="AE21">
        <v>197</v>
      </c>
      <c r="AF21" s="1">
        <v>42658.417245370372</v>
      </c>
    </row>
    <row r="22" spans="1:32" x14ac:dyDescent="0.25">
      <c r="D22" s="14">
        <v>150.00115382758599</v>
      </c>
      <c r="E22">
        <v>100</v>
      </c>
      <c r="F22" s="3">
        <v>90.736934655172405</v>
      </c>
      <c r="G22" s="3">
        <v>6.3169655517241399</v>
      </c>
      <c r="H22" s="3">
        <v>6.2653559999999997</v>
      </c>
      <c r="I22" s="3">
        <v>59.518936827586202</v>
      </c>
      <c r="L22" s="3">
        <v>4.8109011724137902</v>
      </c>
      <c r="M22" s="3">
        <v>36.573244655172402</v>
      </c>
      <c r="N22" s="3">
        <v>2.7975314482758602</v>
      </c>
      <c r="O22" s="3">
        <v>22.279219275862101</v>
      </c>
      <c r="P22" s="3">
        <v>4.72561606896552</v>
      </c>
      <c r="Q22" s="3">
        <v>25.068634275862099</v>
      </c>
      <c r="R22" s="3">
        <v>25.0114370344828</v>
      </c>
      <c r="S22" s="3">
        <v>0.38655889655172399</v>
      </c>
      <c r="T22" s="3">
        <v>25.0485591724138</v>
      </c>
      <c r="U22" s="3">
        <v>25.113363862069001</v>
      </c>
      <c r="V22" s="3">
        <v>0.46448962068965499</v>
      </c>
      <c r="W22" s="3">
        <v>24.9946773793103</v>
      </c>
      <c r="X22" s="3">
        <v>26.165258206896599</v>
      </c>
      <c r="Y22" s="3">
        <v>6.4149251576180302E-2</v>
      </c>
      <c r="Z22" s="3">
        <v>4.5464033693753098E-2</v>
      </c>
      <c r="AA22" s="3">
        <v>0.13117929943283299</v>
      </c>
      <c r="AB22" s="3">
        <v>4.4129284561993498E-2</v>
      </c>
      <c r="AC22" s="3">
        <v>2.7122869621583798</v>
      </c>
      <c r="AD22">
        <v>41</v>
      </c>
      <c r="AE22">
        <v>269</v>
      </c>
      <c r="AF22" s="1">
        <v>42658.448506944442</v>
      </c>
    </row>
    <row r="23" spans="1:32" x14ac:dyDescent="0.25">
      <c r="D23" s="14">
        <v>150.00014624137901</v>
      </c>
      <c r="E23">
        <v>150</v>
      </c>
      <c r="F23" s="3">
        <v>52.294811689655198</v>
      </c>
      <c r="G23" s="3">
        <v>6.2630251724137898</v>
      </c>
      <c r="H23" s="3">
        <v>6.1858082413793101</v>
      </c>
      <c r="I23" s="3">
        <v>59.568991068965502</v>
      </c>
      <c r="L23" s="3">
        <v>4.3980273793103501</v>
      </c>
      <c r="M23" s="3">
        <v>39.213538689655202</v>
      </c>
      <c r="N23" s="3">
        <v>3.7204094137930999</v>
      </c>
      <c r="O23" s="3">
        <v>22.697380862069</v>
      </c>
      <c r="P23" s="3">
        <v>4.7152383103448301</v>
      </c>
      <c r="Q23" s="3">
        <v>25.075128793103499</v>
      </c>
      <c r="R23" s="3">
        <v>25.019228206896599</v>
      </c>
      <c r="S23" s="3">
        <v>0.39514703448275901</v>
      </c>
      <c r="T23" s="3">
        <v>25.0598718275862</v>
      </c>
      <c r="U23" s="3">
        <v>25.105626758620701</v>
      </c>
      <c r="V23" s="3">
        <v>0.46356324137930999</v>
      </c>
      <c r="W23" s="3">
        <v>24.999419448275901</v>
      </c>
      <c r="X23" s="3">
        <v>26.2537868275862</v>
      </c>
      <c r="Y23" s="3">
        <v>5.9545377323797499E-2</v>
      </c>
      <c r="Z23" s="3">
        <v>1.8452961869431302E-2</v>
      </c>
      <c r="AA23" s="3">
        <v>0.117505338224012</v>
      </c>
      <c r="AB23" s="3">
        <v>2.1482032978602399E-2</v>
      </c>
      <c r="AC23" s="3">
        <v>1.7298637057746999</v>
      </c>
      <c r="AD23">
        <v>43</v>
      </c>
      <c r="AE23">
        <v>197</v>
      </c>
      <c r="AF23" s="1">
        <v>42658.47142361111</v>
      </c>
    </row>
    <row r="24" spans="1:32" x14ac:dyDescent="0.25">
      <c r="D24" s="14">
        <v>150.00021365517199</v>
      </c>
      <c r="E24">
        <v>300</v>
      </c>
      <c r="F24" s="3">
        <v>23.908244344827601</v>
      </c>
      <c r="G24" s="3">
        <v>6.2087873448275896</v>
      </c>
      <c r="H24" s="3">
        <v>6.2668135517241401</v>
      </c>
      <c r="I24" s="3">
        <v>59.622370482758598</v>
      </c>
      <c r="L24" s="3">
        <v>4.4791775862068999</v>
      </c>
      <c r="M24" s="3">
        <v>42.579995655172397</v>
      </c>
      <c r="N24" s="3">
        <v>3.1210112068965499</v>
      </c>
      <c r="O24" s="3">
        <v>23.033965103448299</v>
      </c>
      <c r="P24" s="3">
        <v>4.7444666896551704</v>
      </c>
      <c r="Q24" s="3">
        <v>25.068102482758601</v>
      </c>
      <c r="R24" s="3">
        <v>25.0109108965517</v>
      </c>
      <c r="S24" s="3">
        <v>0.39375700000000002</v>
      </c>
      <c r="T24" s="3">
        <v>25.044305517241401</v>
      </c>
      <c r="U24" s="3">
        <v>25.094889137930998</v>
      </c>
      <c r="V24" s="3">
        <v>0.462719620689655</v>
      </c>
      <c r="W24" s="3">
        <v>24.994520137931001</v>
      </c>
      <c r="X24" s="3">
        <v>26.355458103448299</v>
      </c>
      <c r="Y24" s="3">
        <v>4.3855378911724099E-2</v>
      </c>
      <c r="Z24" s="3">
        <v>2.87810910305649E-2</v>
      </c>
      <c r="AA24" s="3">
        <v>0.108490017392865</v>
      </c>
      <c r="AB24" s="3">
        <v>2.82044007273194E-2</v>
      </c>
      <c r="AC24" s="3">
        <v>1.6529301532206999</v>
      </c>
      <c r="AD24">
        <v>45</v>
      </c>
      <c r="AE24">
        <v>196</v>
      </c>
      <c r="AF24" s="1">
        <v>42658.494351851848</v>
      </c>
    </row>
    <row r="25" spans="1:32" x14ac:dyDescent="0.25">
      <c r="D25" s="14">
        <v>150.00072606896501</v>
      </c>
      <c r="E25">
        <v>100</v>
      </c>
      <c r="F25" s="3">
        <v>98.503093689655202</v>
      </c>
      <c r="G25" s="3">
        <v>6.00014131034483</v>
      </c>
      <c r="H25" s="3">
        <v>6.8322450344827601</v>
      </c>
      <c r="I25" s="3">
        <v>64.642174862068998</v>
      </c>
      <c r="L25" s="3">
        <v>5.9973160344827603</v>
      </c>
      <c r="M25" s="3">
        <v>39.992248413793099</v>
      </c>
      <c r="N25" s="3">
        <v>4.2161060344827597</v>
      </c>
      <c r="O25" s="3">
        <v>23.216866137931</v>
      </c>
      <c r="P25" s="3">
        <v>4.7212184827586201</v>
      </c>
      <c r="Q25" s="3">
        <v>25.0683250344828</v>
      </c>
      <c r="R25" s="3">
        <v>25.014822689655201</v>
      </c>
      <c r="S25" s="3">
        <v>0.39012337931034502</v>
      </c>
      <c r="T25" s="3">
        <v>25.047582551724101</v>
      </c>
      <c r="U25" s="3">
        <v>25.1543775172414</v>
      </c>
      <c r="V25" s="3">
        <v>0.46241265517241398</v>
      </c>
      <c r="W25" s="3">
        <v>24.998149862068999</v>
      </c>
      <c r="X25" s="3">
        <v>26.280013068965498</v>
      </c>
      <c r="Y25" s="3">
        <v>6.4817082746530599E-2</v>
      </c>
      <c r="Z25" s="3">
        <v>4.5133817590271498E-2</v>
      </c>
      <c r="AA25" s="3">
        <v>9.2725690740352806E-2</v>
      </c>
      <c r="AB25" s="3">
        <v>4.3326853985510998E-2</v>
      </c>
      <c r="AC25" s="3">
        <v>1.4816562194195</v>
      </c>
      <c r="AD25">
        <v>47</v>
      </c>
      <c r="AE25">
        <v>269</v>
      </c>
      <c r="AF25" s="1">
        <v>42658.525601851848</v>
      </c>
    </row>
    <row r="26" spans="1:32" x14ac:dyDescent="0.25">
      <c r="D26" s="14">
        <v>149.99953120689699</v>
      </c>
      <c r="E26">
        <v>150</v>
      </c>
      <c r="F26" s="3">
        <v>56.608458241379303</v>
      </c>
      <c r="G26" s="3">
        <v>5.9228107931034497</v>
      </c>
      <c r="H26" s="3">
        <v>6.7385712413793097</v>
      </c>
      <c r="I26" s="3">
        <v>64.707978655172397</v>
      </c>
      <c r="L26" s="3">
        <v>5.2562342068965497</v>
      </c>
      <c r="M26" s="3">
        <v>42.234372379310301</v>
      </c>
      <c r="N26" s="3">
        <v>5.1008451379310298</v>
      </c>
      <c r="O26" s="3">
        <v>23.3268345862069</v>
      </c>
      <c r="P26" s="3">
        <v>4.7143156551724097</v>
      </c>
      <c r="Q26" s="3">
        <v>25.068357448275901</v>
      </c>
      <c r="R26" s="3">
        <v>25.0179803103448</v>
      </c>
      <c r="S26" s="3">
        <v>0.390276862068966</v>
      </c>
      <c r="T26" s="3">
        <v>25.052812862069</v>
      </c>
      <c r="U26" s="3">
        <v>25.132744793103502</v>
      </c>
      <c r="V26" s="3">
        <v>0.46265034482758599</v>
      </c>
      <c r="W26" s="3">
        <v>25.0050457586207</v>
      </c>
      <c r="X26" s="3">
        <v>26.356983413793099</v>
      </c>
      <c r="Y26" s="3">
        <v>5.9838685636046801E-2</v>
      </c>
      <c r="Z26" s="3">
        <v>1.89817915580359E-2</v>
      </c>
      <c r="AA26" s="3">
        <v>9.7369081474592001E-2</v>
      </c>
      <c r="AB26" s="3">
        <v>1.86772721540822E-2</v>
      </c>
      <c r="AC26" s="3">
        <v>1.3392974319429001</v>
      </c>
      <c r="AD26">
        <v>49</v>
      </c>
      <c r="AE26">
        <v>197</v>
      </c>
      <c r="AF26" s="1">
        <v>42658.548530092594</v>
      </c>
    </row>
    <row r="27" spans="1:32" x14ac:dyDescent="0.25">
      <c r="D27" s="14">
        <v>150.001450586207</v>
      </c>
      <c r="E27">
        <v>300</v>
      </c>
      <c r="F27" s="3">
        <v>25.851930586206901</v>
      </c>
      <c r="G27" s="3">
        <v>5.8693129310344796</v>
      </c>
      <c r="H27" s="3">
        <v>6.8169002413793098</v>
      </c>
      <c r="I27" s="3">
        <v>64.747119999999995</v>
      </c>
      <c r="L27" s="3">
        <v>4.8138059999999996</v>
      </c>
      <c r="M27" s="3">
        <v>46.339399827586199</v>
      </c>
      <c r="N27" s="3">
        <v>3.58785848275862</v>
      </c>
      <c r="O27" s="3">
        <v>23.432551827586199</v>
      </c>
      <c r="P27" s="3">
        <v>4.7465684137931001</v>
      </c>
      <c r="Q27" s="3">
        <v>25.071759344827601</v>
      </c>
      <c r="R27" s="3">
        <v>25.015934793103501</v>
      </c>
      <c r="S27" s="3">
        <v>0.39023803448275901</v>
      </c>
      <c r="T27" s="3">
        <v>25.054364724137901</v>
      </c>
      <c r="U27" s="3">
        <v>25.117221620689701</v>
      </c>
      <c r="V27" s="3">
        <v>0.46485120689655202</v>
      </c>
      <c r="W27" s="3">
        <v>25.007129310344801</v>
      </c>
      <c r="X27" s="3">
        <v>26.478877068965499</v>
      </c>
      <c r="Y27" s="3">
        <v>3.6779477811609403E-2</v>
      </c>
      <c r="Z27" s="3">
        <v>2.97079036150452E-2</v>
      </c>
      <c r="AA27" s="3">
        <v>9.0627694434427003E-2</v>
      </c>
      <c r="AB27" s="3">
        <v>2.22823063955402E-2</v>
      </c>
      <c r="AC27" s="3">
        <v>1.64678224586985</v>
      </c>
      <c r="AD27">
        <v>51</v>
      </c>
      <c r="AE27">
        <v>197</v>
      </c>
      <c r="AF27" s="1">
        <v>42658.571446759262</v>
      </c>
    </row>
    <row r="28" spans="1:32" x14ac:dyDescent="0.25">
      <c r="D28" s="14">
        <v>150.00019262069</v>
      </c>
      <c r="E28">
        <v>100</v>
      </c>
      <c r="F28" s="3">
        <v>100</v>
      </c>
      <c r="G28" s="3">
        <v>5.9198876551724098</v>
      </c>
      <c r="I28" s="3">
        <v>65.048251482758602</v>
      </c>
      <c r="L28" s="3">
        <v>6.1646644482758601</v>
      </c>
      <c r="M28" s="3">
        <v>41.132568241379303</v>
      </c>
      <c r="N28" s="3">
        <v>5.3476167586206902</v>
      </c>
      <c r="O28" s="3">
        <v>23.5983900689655</v>
      </c>
      <c r="P28" s="3">
        <v>4.7455024482758601</v>
      </c>
      <c r="Q28" s="3">
        <v>25.0695565862069</v>
      </c>
      <c r="R28" s="3">
        <v>25.019488689655201</v>
      </c>
      <c r="S28" s="3">
        <v>0.38601196551724198</v>
      </c>
      <c r="T28" s="3">
        <v>25.054695655172399</v>
      </c>
      <c r="U28" s="3">
        <v>25.170063689655201</v>
      </c>
      <c r="V28" s="3">
        <v>0.46537624137931</v>
      </c>
      <c r="W28" s="3">
        <v>25.005463517241399</v>
      </c>
      <c r="X28" s="3">
        <v>26.314012034482801</v>
      </c>
      <c r="Y28" s="3">
        <v>1.88506684860221</v>
      </c>
      <c r="Z28" s="3">
        <v>3.6456830119791797E-2</v>
      </c>
      <c r="AA28" s="3">
        <v>8.6396483513459701E-2</v>
      </c>
      <c r="AB28" s="3">
        <v>3.6345886864617399E-2</v>
      </c>
      <c r="AC28" s="3">
        <v>1.3130055854437599</v>
      </c>
      <c r="AD28">
        <v>53</v>
      </c>
      <c r="AE28">
        <v>269</v>
      </c>
      <c r="AF28" s="1">
        <v>42658.602708333332</v>
      </c>
    </row>
    <row r="29" spans="1:32" x14ac:dyDescent="0.25">
      <c r="D29" s="14">
        <v>150.00173206896599</v>
      </c>
      <c r="E29">
        <v>150</v>
      </c>
      <c r="F29" s="3">
        <v>60.814781344827601</v>
      </c>
      <c r="G29" s="3">
        <v>5.7109482068965498</v>
      </c>
      <c r="H29" s="3">
        <v>7.2771106206896503</v>
      </c>
      <c r="I29" s="3">
        <v>69.831551896551701</v>
      </c>
      <c r="L29" s="3">
        <v>5.8653273103448296</v>
      </c>
      <c r="M29" s="3">
        <v>45.945164310344801</v>
      </c>
      <c r="N29" s="3">
        <v>4.4982896551724103</v>
      </c>
      <c r="O29" s="3">
        <v>23.666134482758601</v>
      </c>
      <c r="P29" s="3">
        <v>4.7253031379310304</v>
      </c>
      <c r="Q29" s="3">
        <v>25.075253586206902</v>
      </c>
      <c r="R29" s="3">
        <v>25.022369620689702</v>
      </c>
      <c r="S29" s="3">
        <v>0.394281724137931</v>
      </c>
      <c r="T29" s="3">
        <v>25.057441068965499</v>
      </c>
      <c r="U29" s="3">
        <v>25.157139206896598</v>
      </c>
      <c r="V29" s="3">
        <v>0.46397317241379299</v>
      </c>
      <c r="W29" s="3">
        <v>25.0126144827586</v>
      </c>
      <c r="X29" s="3">
        <v>26.4738507241379</v>
      </c>
      <c r="Y29" s="3">
        <v>4.6144348954058903E-2</v>
      </c>
      <c r="Z29" s="3">
        <v>1.5043342126687001E-2</v>
      </c>
      <c r="AA29" s="3">
        <v>8.1251430741291306E-2</v>
      </c>
      <c r="AB29" s="3">
        <v>1.8293663577232E-2</v>
      </c>
      <c r="AC29" s="3">
        <v>1.28841584568456</v>
      </c>
      <c r="AD29">
        <v>55</v>
      </c>
      <c r="AE29">
        <v>197</v>
      </c>
      <c r="AF29" s="1">
        <v>42658.625625000001</v>
      </c>
    </row>
    <row r="30" spans="1:32" x14ac:dyDescent="0.25">
      <c r="D30" s="14">
        <v>150.001989965517</v>
      </c>
      <c r="E30">
        <v>300</v>
      </c>
      <c r="F30" s="3">
        <v>27.7556629655172</v>
      </c>
      <c r="G30" s="3">
        <v>5.5831670000000004</v>
      </c>
      <c r="H30" s="3">
        <v>7.3615592413793101</v>
      </c>
      <c r="I30" s="3">
        <v>69.866335655172406</v>
      </c>
      <c r="L30" s="3">
        <v>5.17529037931034</v>
      </c>
      <c r="M30" s="3">
        <v>50.710862758620699</v>
      </c>
      <c r="N30" s="3">
        <v>3.2723343793103399</v>
      </c>
      <c r="O30" s="3">
        <v>23.663571137931001</v>
      </c>
      <c r="P30" s="3">
        <v>4.7313467586206901</v>
      </c>
      <c r="Q30" s="3">
        <v>25.073750620689701</v>
      </c>
      <c r="R30" s="3">
        <v>25.017052586206901</v>
      </c>
      <c r="S30" s="3">
        <v>0.38820848275862102</v>
      </c>
      <c r="T30" s="3">
        <v>25.0527804482759</v>
      </c>
      <c r="U30" s="3">
        <v>25.130406241379301</v>
      </c>
      <c r="V30" s="3">
        <v>0.47168193103448303</v>
      </c>
      <c r="W30" s="3">
        <v>25.0079213793103</v>
      </c>
      <c r="X30" s="3">
        <v>26.592361586206898</v>
      </c>
      <c r="Y30" s="3">
        <v>3.8673278952458999E-2</v>
      </c>
      <c r="Z30" s="3">
        <v>3.0763790453183198E-2</v>
      </c>
      <c r="AA30" s="3">
        <v>9.8932573255075401E-2</v>
      </c>
      <c r="AB30" s="3">
        <v>2.5694785822380099E-2</v>
      </c>
      <c r="AC30" s="3">
        <v>1.1386596614351601</v>
      </c>
      <c r="AD30">
        <v>57</v>
      </c>
      <c r="AE30">
        <v>196</v>
      </c>
      <c r="AF30" s="1">
        <v>42658.6484375</v>
      </c>
    </row>
    <row r="31" spans="1:32" x14ac:dyDescent="0.25">
      <c r="D31" s="14">
        <v>149.97927855172401</v>
      </c>
      <c r="E31">
        <v>300</v>
      </c>
      <c r="F31" s="3">
        <v>0.1</v>
      </c>
      <c r="G31" s="3">
        <v>9.1598796551724107</v>
      </c>
      <c r="H31" s="3">
        <v>0</v>
      </c>
      <c r="I31" s="3">
        <v>0.38102024137931001</v>
      </c>
      <c r="L31" s="3">
        <v>0.34134086206896602</v>
      </c>
      <c r="M31" s="3">
        <v>-0.64757427586206895</v>
      </c>
      <c r="N31" s="3">
        <v>0.19949900000000001</v>
      </c>
      <c r="O31" s="3">
        <v>23.504929103448301</v>
      </c>
      <c r="P31" s="3">
        <v>4.7677967931034502</v>
      </c>
      <c r="Q31" s="3">
        <v>25.0658508275862</v>
      </c>
      <c r="R31" s="3">
        <v>25.0007106896552</v>
      </c>
      <c r="S31" s="3">
        <v>0.39453027586206901</v>
      </c>
      <c r="T31" s="3">
        <v>25.046687379310299</v>
      </c>
      <c r="U31" s="3">
        <v>24.945272551724099</v>
      </c>
      <c r="V31" s="3">
        <v>0.46632848275862099</v>
      </c>
      <c r="W31" s="3">
        <v>24.9988226551724</v>
      </c>
      <c r="X31" s="3">
        <v>25.0155714482759</v>
      </c>
      <c r="Y31" s="3">
        <v>13.3416640641264</v>
      </c>
      <c r="Z31" s="3">
        <v>4.3072499275670904</v>
      </c>
      <c r="AA31" s="3">
        <v>1.13966071262918</v>
      </c>
      <c r="AB31" s="3">
        <v>75.875063711340303</v>
      </c>
      <c r="AC31" s="3">
        <v>2.42452504746973</v>
      </c>
      <c r="AD31">
        <v>58</v>
      </c>
      <c r="AE31">
        <v>177</v>
      </c>
      <c r="AF31" s="1">
        <v>42658.669270833336</v>
      </c>
    </row>
    <row r="32" spans="1:32" x14ac:dyDescent="0.25">
      <c r="D32" s="14">
        <v>250.00058875862101</v>
      </c>
      <c r="E32">
        <v>100</v>
      </c>
      <c r="F32" s="3">
        <v>10</v>
      </c>
      <c r="G32" s="3">
        <v>19.169966103448299</v>
      </c>
      <c r="H32" s="3">
        <v>0</v>
      </c>
      <c r="I32" s="3">
        <v>0.41906886206896499</v>
      </c>
      <c r="L32" s="3">
        <v>-8.0970379310344898E-2</v>
      </c>
      <c r="M32" s="3">
        <v>-1.11905689655172</v>
      </c>
      <c r="N32" s="3">
        <v>9.5247178620689592</v>
      </c>
      <c r="O32" s="3">
        <v>22.6038822068966</v>
      </c>
      <c r="P32" s="3">
        <v>4.7549363103448297</v>
      </c>
      <c r="Q32" s="3">
        <v>25.043779310344799</v>
      </c>
      <c r="R32" s="3">
        <v>25.006705931034499</v>
      </c>
      <c r="S32" s="3">
        <v>0.389727827586207</v>
      </c>
      <c r="T32" s="3">
        <v>25.021908482758601</v>
      </c>
      <c r="U32" s="3">
        <v>24.904679206896599</v>
      </c>
      <c r="V32" s="3">
        <v>0.46504693103448302</v>
      </c>
      <c r="W32" s="3">
        <v>24.969096068965499</v>
      </c>
      <c r="X32" s="3">
        <v>24.971141448275901</v>
      </c>
      <c r="Y32" s="3">
        <v>0</v>
      </c>
      <c r="Z32" s="3">
        <v>6.3262020186304294E-2</v>
      </c>
      <c r="AA32" s="3">
        <v>4.26389930647181</v>
      </c>
      <c r="AB32" s="3">
        <v>0.56846663136549402</v>
      </c>
      <c r="AC32" s="3">
        <v>0.73165905730902603</v>
      </c>
      <c r="AD32">
        <v>59</v>
      </c>
      <c r="AE32">
        <v>719</v>
      </c>
      <c r="AF32" s="1">
        <v>42658.752627314818</v>
      </c>
    </row>
    <row r="33" spans="4:32" x14ac:dyDescent="0.25">
      <c r="D33" s="14">
        <v>250.00046396551701</v>
      </c>
      <c r="E33">
        <v>100</v>
      </c>
      <c r="F33" s="3">
        <v>10</v>
      </c>
      <c r="G33" s="3">
        <v>19.174054172413801</v>
      </c>
      <c r="H33" s="3">
        <v>0</v>
      </c>
      <c r="I33" s="3">
        <v>0.42929958620689601</v>
      </c>
      <c r="L33" s="3">
        <v>-0.30739465517241399</v>
      </c>
      <c r="M33" s="3">
        <v>-1.09254679310345</v>
      </c>
      <c r="N33" s="3">
        <v>7.9597557241379304</v>
      </c>
      <c r="O33" s="3">
        <v>22.121877275862101</v>
      </c>
      <c r="P33" s="3">
        <v>4.7291800689655199</v>
      </c>
      <c r="Q33" s="3">
        <v>25.044066655172401</v>
      </c>
      <c r="R33" s="3">
        <v>25.002750724137901</v>
      </c>
      <c r="S33" s="3">
        <v>0.38656427586206898</v>
      </c>
      <c r="T33" s="3">
        <v>25.022597482758599</v>
      </c>
      <c r="U33" s="3">
        <v>24.895895551724099</v>
      </c>
      <c r="V33" s="3">
        <v>0.46517275862069002</v>
      </c>
      <c r="W33" s="3">
        <v>24.961272482758599</v>
      </c>
      <c r="X33" s="3">
        <v>24.9642346896552</v>
      </c>
      <c r="Y33" s="3">
        <v>0</v>
      </c>
      <c r="Z33" s="3">
        <v>4.3865206635883502E-2</v>
      </c>
      <c r="AA33" s="3">
        <v>0.408526861698713</v>
      </c>
      <c r="AB33" s="3">
        <v>0.53653803524183297</v>
      </c>
      <c r="AC33" s="3">
        <v>0.62035871379697705</v>
      </c>
      <c r="AD33">
        <v>60</v>
      </c>
      <c r="AE33">
        <v>359</v>
      </c>
      <c r="AF33" s="1">
        <v>42658.794305555559</v>
      </c>
    </row>
    <row r="34" spans="4:32" x14ac:dyDescent="0.25">
      <c r="D34" s="14">
        <v>250.00383782758601</v>
      </c>
      <c r="E34">
        <v>100</v>
      </c>
      <c r="F34" s="3">
        <v>21.819322827586198</v>
      </c>
      <c r="G34" s="43">
        <v>18.142490137930999</v>
      </c>
      <c r="H34" s="43">
        <v>1.73491793103448</v>
      </c>
      <c r="I34" s="3">
        <v>15.047807586206901</v>
      </c>
      <c r="L34" s="3">
        <v>0.96431544827586202</v>
      </c>
      <c r="M34" s="3">
        <v>7.6221486551724098</v>
      </c>
      <c r="N34" s="3">
        <v>7.6647943793103401</v>
      </c>
      <c r="O34" s="3">
        <v>21.997543965517199</v>
      </c>
      <c r="P34" s="3">
        <v>4.7487276551724102</v>
      </c>
      <c r="Q34" s="3">
        <v>25.047414448275902</v>
      </c>
      <c r="R34" s="3">
        <v>25.003814172413801</v>
      </c>
      <c r="S34" s="3">
        <v>0.38816989655172401</v>
      </c>
      <c r="T34" s="3">
        <v>25.020128827586198</v>
      </c>
      <c r="U34" s="3">
        <v>24.942087758620701</v>
      </c>
      <c r="V34" s="3">
        <v>0.46474531034482802</v>
      </c>
      <c r="W34" s="3">
        <v>24.966079448275899</v>
      </c>
      <c r="X34" s="3">
        <v>25.239265551724099</v>
      </c>
      <c r="Y34" s="3">
        <v>0.10614111465781199</v>
      </c>
      <c r="Z34" s="3">
        <v>0.13535219892734199</v>
      </c>
      <c r="AA34" s="3">
        <v>0.51350641577975298</v>
      </c>
      <c r="AB34" s="3">
        <v>0.20023864692168</v>
      </c>
      <c r="AC34" s="3">
        <v>0.52471933952676197</v>
      </c>
      <c r="AD34">
        <v>62</v>
      </c>
      <c r="AE34">
        <v>147</v>
      </c>
      <c r="AF34" s="1">
        <v>42658.811666666668</v>
      </c>
    </row>
    <row r="35" spans="4:32" x14ac:dyDescent="0.25">
      <c r="D35" s="14">
        <v>250.00061724137899</v>
      </c>
      <c r="E35">
        <v>150</v>
      </c>
      <c r="F35" s="3">
        <v>12.7943544482759</v>
      </c>
      <c r="G35" s="43">
        <v>18.0953624482759</v>
      </c>
      <c r="H35" s="43">
        <v>1.67770072413793</v>
      </c>
      <c r="I35" s="3">
        <v>14.8491857241379</v>
      </c>
      <c r="L35" s="3">
        <v>0.75073786206896598</v>
      </c>
      <c r="M35" s="3">
        <v>8.1913199999999993</v>
      </c>
      <c r="N35" s="3">
        <v>8.3902265862069001</v>
      </c>
      <c r="O35" s="3">
        <v>21.935919379310299</v>
      </c>
      <c r="P35" s="3">
        <v>4.7319812413793096</v>
      </c>
      <c r="Q35" s="3">
        <v>25.047848482758599</v>
      </c>
      <c r="R35" s="3">
        <v>25.006179655172399</v>
      </c>
      <c r="S35" s="3">
        <v>0.39078389655172402</v>
      </c>
      <c r="T35" s="3">
        <v>25.024897965517201</v>
      </c>
      <c r="U35" s="3">
        <v>24.9373675862069</v>
      </c>
      <c r="V35" s="3">
        <v>0.46140731034482702</v>
      </c>
      <c r="W35" s="3">
        <v>24.963263551724101</v>
      </c>
      <c r="X35" s="3">
        <v>25.255516448275898</v>
      </c>
      <c r="Y35" s="3">
        <v>5.7847822033778602E-3</v>
      </c>
      <c r="Z35" s="3">
        <v>8.4927133755739806E-3</v>
      </c>
      <c r="AA35" s="3">
        <v>0.58050091902846401</v>
      </c>
      <c r="AB35" s="3">
        <v>7.1326161224611898E-2</v>
      </c>
      <c r="AC35" s="3">
        <v>0.61483237281110104</v>
      </c>
      <c r="AD35">
        <v>64</v>
      </c>
      <c r="AE35">
        <v>189</v>
      </c>
      <c r="AF35" s="1">
        <v>42658.848483796297</v>
      </c>
    </row>
    <row r="36" spans="4:32" x14ac:dyDescent="0.25">
      <c r="D36" s="14">
        <v>249.99979734482801</v>
      </c>
      <c r="E36">
        <v>100</v>
      </c>
      <c r="F36" s="3">
        <v>30.024754758620698</v>
      </c>
      <c r="G36" s="43">
        <v>17.712853137930999</v>
      </c>
      <c r="H36" s="43">
        <v>2.3339691034482799</v>
      </c>
      <c r="I36" s="3">
        <v>19.8126203448276</v>
      </c>
      <c r="L36" s="3">
        <v>1.3729195517241399</v>
      </c>
      <c r="M36" s="3">
        <v>10.7817952758621</v>
      </c>
      <c r="N36" s="3">
        <v>8.2079525517241407</v>
      </c>
      <c r="O36" s="3">
        <v>21.926322068965501</v>
      </c>
      <c r="P36" s="3">
        <v>4.7180685172413801</v>
      </c>
      <c r="Q36" s="3">
        <v>25.0466602068966</v>
      </c>
      <c r="R36" s="3">
        <v>25.0062827241379</v>
      </c>
      <c r="S36" s="3">
        <v>0.39226406896551702</v>
      </c>
      <c r="T36" s="3">
        <v>25.0230478275862</v>
      </c>
      <c r="U36" s="3">
        <v>24.959134758620699</v>
      </c>
      <c r="V36" s="3">
        <v>0.461523137931035</v>
      </c>
      <c r="W36" s="3">
        <v>24.9659925172414</v>
      </c>
      <c r="X36" s="3">
        <v>25.339359999999999</v>
      </c>
      <c r="Y36" s="3">
        <v>3.3775488168727399E-2</v>
      </c>
      <c r="Z36" s="3">
        <v>3.5734527712571199E-2</v>
      </c>
      <c r="AA36" s="3">
        <v>0.33033467694013202</v>
      </c>
      <c r="AB36" s="3">
        <v>6.7418624945511596E-2</v>
      </c>
      <c r="AC36" s="3">
        <v>0.51616544232981698</v>
      </c>
      <c r="AD36">
        <v>66</v>
      </c>
      <c r="AE36">
        <v>269</v>
      </c>
      <c r="AF36" s="1">
        <v>42658.879733796297</v>
      </c>
    </row>
    <row r="37" spans="4:32" x14ac:dyDescent="0.25">
      <c r="D37" s="14">
        <v>250.00002793103499</v>
      </c>
      <c r="E37">
        <v>150</v>
      </c>
      <c r="F37" s="3">
        <v>17.2091635172414</v>
      </c>
      <c r="G37" s="43">
        <v>17.716104999999999</v>
      </c>
      <c r="H37" s="43">
        <v>2.2591723793103502</v>
      </c>
      <c r="I37" s="3">
        <v>19.815153241379299</v>
      </c>
      <c r="L37" s="3">
        <v>1.0909997931034501</v>
      </c>
      <c r="M37" s="3">
        <v>11.352911137931001</v>
      </c>
      <c r="N37" s="3">
        <v>8.9852779999999992</v>
      </c>
      <c r="O37" s="3">
        <v>21.906086827586201</v>
      </c>
      <c r="P37" s="3">
        <v>4.7466059999999999</v>
      </c>
      <c r="Q37" s="3">
        <v>25.047181103448299</v>
      </c>
      <c r="R37" s="3">
        <v>25.007422172413801</v>
      </c>
      <c r="S37" s="3">
        <v>0.39098244827586198</v>
      </c>
      <c r="T37" s="3">
        <v>25.027816999999999</v>
      </c>
      <c r="U37" s="3">
        <v>24.953834068965499</v>
      </c>
      <c r="V37" s="3">
        <v>0.46205613793103401</v>
      </c>
      <c r="W37" s="3">
        <v>24.9673274137931</v>
      </c>
      <c r="X37" s="3">
        <v>25.358248310344798</v>
      </c>
      <c r="Y37" s="3">
        <v>3.6568472154676901E-2</v>
      </c>
      <c r="Z37" s="3">
        <v>2.0059073023535001E-2</v>
      </c>
      <c r="AA37" s="3">
        <v>0.39830226885082498</v>
      </c>
      <c r="AB37" s="3">
        <v>5.35715926549876E-2</v>
      </c>
      <c r="AC37" s="3">
        <v>0.54425951381249604</v>
      </c>
      <c r="AD37">
        <v>68</v>
      </c>
      <c r="AE37">
        <v>197</v>
      </c>
      <c r="AF37" s="1">
        <v>42658.902662037035</v>
      </c>
    </row>
    <row r="38" spans="4:32" x14ac:dyDescent="0.25">
      <c r="D38" s="14">
        <v>249.99973213793101</v>
      </c>
      <c r="E38">
        <v>100</v>
      </c>
      <c r="F38" s="3">
        <v>37.826201655172397</v>
      </c>
      <c r="G38" s="43">
        <v>17.3310785862069</v>
      </c>
      <c r="H38" s="43">
        <v>2.9458764827586199</v>
      </c>
      <c r="I38" s="3">
        <v>24.7925962413793</v>
      </c>
      <c r="L38" s="3">
        <v>1.5634235862068999</v>
      </c>
      <c r="M38" s="3">
        <v>13.654998655172401</v>
      </c>
      <c r="N38" s="3">
        <v>9.3381864482758594</v>
      </c>
      <c r="O38" s="3">
        <v>21.844257448275901</v>
      </c>
      <c r="P38" s="3">
        <v>4.7248961034482804</v>
      </c>
      <c r="Q38" s="3">
        <v>25.039785931034501</v>
      </c>
      <c r="R38" s="3">
        <v>25.002099620689702</v>
      </c>
      <c r="S38" s="3">
        <v>0.39062286206896601</v>
      </c>
      <c r="T38" s="3">
        <v>25.021837931034501</v>
      </c>
      <c r="U38" s="3">
        <v>24.9653794827586</v>
      </c>
      <c r="V38" s="3">
        <v>0.46275544827586201</v>
      </c>
      <c r="W38" s="3">
        <v>24.9631713448276</v>
      </c>
      <c r="X38" s="3">
        <v>25.426352724137899</v>
      </c>
      <c r="Y38" s="3">
        <v>3.25270903029896E-2</v>
      </c>
      <c r="Z38" s="3">
        <v>3.1838079585270698E-2</v>
      </c>
      <c r="AA38" s="3">
        <v>0.25129995843066599</v>
      </c>
      <c r="AB38" s="3">
        <v>5.26819245696361E-2</v>
      </c>
      <c r="AC38" s="3">
        <v>0.47977111030937403</v>
      </c>
      <c r="AD38">
        <v>70</v>
      </c>
      <c r="AE38">
        <v>269</v>
      </c>
      <c r="AF38" s="1">
        <v>42658.933923611112</v>
      </c>
    </row>
    <row r="39" spans="4:32" x14ac:dyDescent="0.25">
      <c r="D39" s="14">
        <v>250.00148748275899</v>
      </c>
      <c r="E39">
        <v>150</v>
      </c>
      <c r="F39" s="3">
        <v>21.7906054827586</v>
      </c>
      <c r="G39" s="43">
        <v>17.292148724137899</v>
      </c>
      <c r="H39" s="43">
        <v>2.8773065172413799</v>
      </c>
      <c r="I39" s="3">
        <v>24.815578931034501</v>
      </c>
      <c r="L39" s="3">
        <v>1.21156924137931</v>
      </c>
      <c r="M39" s="3">
        <v>14.4610147931034</v>
      </c>
      <c r="N39" s="3">
        <v>9.8307878275862102</v>
      </c>
      <c r="O39" s="3">
        <v>21.756546137931</v>
      </c>
      <c r="P39" s="3">
        <v>4.7234682413793099</v>
      </c>
      <c r="Q39" s="3">
        <v>25.039796862069</v>
      </c>
      <c r="R39" s="3">
        <v>25.003705620689701</v>
      </c>
      <c r="S39" s="3">
        <v>0.38694606896551698</v>
      </c>
      <c r="T39" s="3">
        <v>25.023720655172401</v>
      </c>
      <c r="U39" s="3">
        <v>24.954951655172401</v>
      </c>
      <c r="V39" s="3">
        <v>0.463416310344828</v>
      </c>
      <c r="W39" s="3">
        <v>24.962867517241399</v>
      </c>
      <c r="X39" s="3">
        <v>25.449159275862101</v>
      </c>
      <c r="Y39" s="3">
        <v>3.4975218801010399E-2</v>
      </c>
      <c r="Z39" s="3">
        <v>1.95333894843399E-2</v>
      </c>
      <c r="AA39" s="3">
        <v>0.31485153196356902</v>
      </c>
      <c r="AB39" s="3">
        <v>4.35735337798904E-2</v>
      </c>
      <c r="AC39" s="3">
        <v>0.54898125148271704</v>
      </c>
      <c r="AD39">
        <v>72</v>
      </c>
      <c r="AE39">
        <v>197</v>
      </c>
      <c r="AF39" s="1">
        <v>42658.95684027778</v>
      </c>
    </row>
    <row r="40" spans="4:32" x14ac:dyDescent="0.25">
      <c r="D40" s="14">
        <v>250.00057406896499</v>
      </c>
      <c r="E40">
        <v>100</v>
      </c>
      <c r="F40" s="3">
        <v>45.520715379310303</v>
      </c>
      <c r="G40" s="43">
        <v>16.909793448275899</v>
      </c>
      <c r="H40" s="43">
        <v>3.5544287241379302</v>
      </c>
      <c r="I40" s="3">
        <v>29.8108792413793</v>
      </c>
      <c r="L40" s="3">
        <v>2.1582365517241402</v>
      </c>
      <c r="M40" s="3">
        <v>16.7117306206897</v>
      </c>
      <c r="N40" s="3">
        <v>10.421963999999999</v>
      </c>
      <c r="O40" s="3">
        <v>21.611812862069002</v>
      </c>
      <c r="P40" s="3">
        <v>4.7516699310344803</v>
      </c>
      <c r="Q40" s="3">
        <v>25.040871034482802</v>
      </c>
      <c r="R40" s="3">
        <v>25.005268206896599</v>
      </c>
      <c r="S40" s="3">
        <v>0.393357862068966</v>
      </c>
      <c r="T40" s="3">
        <v>25.014220413793101</v>
      </c>
      <c r="U40" s="3">
        <v>24.978829482758599</v>
      </c>
      <c r="V40" s="3">
        <v>0.46266096551724101</v>
      </c>
      <c r="W40" s="3">
        <v>24.956611896551699</v>
      </c>
      <c r="X40" s="3">
        <v>25.513548482758601</v>
      </c>
      <c r="Y40" s="3">
        <v>2.9520922316534099E-2</v>
      </c>
      <c r="Z40" s="3">
        <v>2.8774090349713899E-2</v>
      </c>
      <c r="AA40" s="3">
        <v>0.223506130783236</v>
      </c>
      <c r="AB40" s="3">
        <v>4.0978076143048103E-2</v>
      </c>
      <c r="AC40" s="3">
        <v>0.48804928296596001</v>
      </c>
      <c r="AD40">
        <v>74</v>
      </c>
      <c r="AE40">
        <v>269</v>
      </c>
      <c r="AF40" s="1">
        <v>42658.98810185185</v>
      </c>
    </row>
    <row r="41" spans="4:32" x14ac:dyDescent="0.25">
      <c r="D41" s="14">
        <v>249.99932762069</v>
      </c>
      <c r="E41">
        <v>150</v>
      </c>
      <c r="F41" s="3">
        <v>26.291039999999999</v>
      </c>
      <c r="G41" s="43">
        <v>16.947969827586199</v>
      </c>
      <c r="H41" s="43">
        <v>3.4858790689655201</v>
      </c>
      <c r="I41" s="3">
        <v>29.838227</v>
      </c>
      <c r="L41" s="3">
        <v>1.75962451724138</v>
      </c>
      <c r="M41" s="3">
        <v>17.9397445517241</v>
      </c>
      <c r="N41" s="3">
        <v>10.0161474482759</v>
      </c>
      <c r="O41" s="3">
        <v>21.552836724137901</v>
      </c>
      <c r="P41" s="3">
        <v>4.7477862068965502</v>
      </c>
      <c r="Q41" s="3">
        <v>25.0422004137931</v>
      </c>
      <c r="R41" s="3">
        <v>25.006353310344799</v>
      </c>
      <c r="S41" s="3">
        <v>0.391449724137931</v>
      </c>
      <c r="T41" s="3">
        <v>25.015804689655202</v>
      </c>
      <c r="U41" s="3">
        <v>24.966725068965498</v>
      </c>
      <c r="V41" s="3">
        <v>0.46404796551724098</v>
      </c>
      <c r="W41" s="3">
        <v>24.959861724137902</v>
      </c>
      <c r="X41" s="3">
        <v>25.552776241379298</v>
      </c>
      <c r="Y41" s="3">
        <v>3.43496872895497E-2</v>
      </c>
      <c r="Z41" s="3">
        <v>1.9482164428641199E-2</v>
      </c>
      <c r="AA41" s="3">
        <v>0.25673765636003698</v>
      </c>
      <c r="AB41" s="3">
        <v>3.7258954950171598E-2</v>
      </c>
      <c r="AC41" s="3">
        <v>0.55135211856635502</v>
      </c>
      <c r="AD41">
        <v>76</v>
      </c>
      <c r="AE41">
        <v>197</v>
      </c>
      <c r="AF41" s="1">
        <v>42659.011018518519</v>
      </c>
    </row>
    <row r="42" spans="4:32" x14ac:dyDescent="0.25">
      <c r="D42" s="14">
        <v>250.000628172414</v>
      </c>
      <c r="E42">
        <v>100</v>
      </c>
      <c r="F42" s="3">
        <v>53.433504655172399</v>
      </c>
      <c r="G42" s="43">
        <v>16.546800793103401</v>
      </c>
      <c r="H42" s="43">
        <v>4.2004777586206901</v>
      </c>
      <c r="I42" s="3">
        <v>34.8440198965517</v>
      </c>
      <c r="L42" s="3">
        <v>2.42058068965517</v>
      </c>
      <c r="M42" s="3">
        <v>19.8378903103448</v>
      </c>
      <c r="N42" s="3">
        <v>11.3077837241379</v>
      </c>
      <c r="O42" s="3">
        <v>21.474619068965499</v>
      </c>
      <c r="P42" s="3">
        <v>4.7257226206896599</v>
      </c>
      <c r="Q42" s="3">
        <v>25.033503034482798</v>
      </c>
      <c r="R42" s="3">
        <v>25.001144862069001</v>
      </c>
      <c r="S42" s="3">
        <v>0.392233</v>
      </c>
      <c r="T42" s="3">
        <v>25.007704344827602</v>
      </c>
      <c r="U42" s="3">
        <v>24.982366931034498</v>
      </c>
      <c r="V42" s="3">
        <v>0.46396093103448299</v>
      </c>
      <c r="W42" s="3">
        <v>24.9543439655172</v>
      </c>
      <c r="X42" s="3">
        <v>25.606015793103399</v>
      </c>
      <c r="Y42" s="3">
        <v>2.9752144200613999E-2</v>
      </c>
      <c r="Z42" s="3">
        <v>2.70319547225094E-2</v>
      </c>
      <c r="AA42" s="3">
        <v>0.18194918997152501</v>
      </c>
      <c r="AB42" s="3">
        <v>3.7701678232731503E-2</v>
      </c>
      <c r="AC42" s="3">
        <v>0.49765294695471102</v>
      </c>
      <c r="AD42">
        <v>78</v>
      </c>
      <c r="AE42">
        <v>269</v>
      </c>
      <c r="AF42" s="1">
        <v>42659.042280092595</v>
      </c>
    </row>
    <row r="43" spans="4:32" x14ac:dyDescent="0.25">
      <c r="D43" s="14">
        <v>250.00101386206899</v>
      </c>
      <c r="E43">
        <v>150</v>
      </c>
      <c r="F43" s="3">
        <v>30.789157862069001</v>
      </c>
      <c r="G43" s="43">
        <v>16.544347689655201</v>
      </c>
      <c r="H43" s="43">
        <v>4.0992123103448304</v>
      </c>
      <c r="I43" s="3">
        <v>34.8636807241379</v>
      </c>
      <c r="L43" s="3">
        <v>1.72233072413793</v>
      </c>
      <c r="M43" s="3">
        <v>21.216612241379298</v>
      </c>
      <c r="N43" s="3">
        <v>9.0646071724137904</v>
      </c>
      <c r="O43" s="3">
        <v>21.408436034482801</v>
      </c>
      <c r="P43" s="3">
        <v>4.7377483793103501</v>
      </c>
      <c r="Q43" s="3">
        <v>25.038451241379299</v>
      </c>
      <c r="R43" s="3">
        <v>24.999685310344798</v>
      </c>
      <c r="S43" s="3">
        <v>0.38859889655172403</v>
      </c>
      <c r="T43" s="3">
        <v>25.016830137930999</v>
      </c>
      <c r="U43" s="3">
        <v>24.966882344827599</v>
      </c>
      <c r="V43" s="3">
        <v>0.464571551724138</v>
      </c>
      <c r="W43" s="3">
        <v>24.952021999999999</v>
      </c>
      <c r="X43" s="3">
        <v>25.645825241379299</v>
      </c>
      <c r="Y43" s="3">
        <v>3.3930580190195903E-2</v>
      </c>
      <c r="Z43" s="3">
        <v>1.9324125320339499E-2</v>
      </c>
      <c r="AA43" s="3">
        <v>0.23655742120154799</v>
      </c>
      <c r="AB43" s="3">
        <v>3.1562225087985299E-2</v>
      </c>
      <c r="AC43" s="3">
        <v>0.56988819223839404</v>
      </c>
      <c r="AD43">
        <v>80</v>
      </c>
      <c r="AE43">
        <v>197</v>
      </c>
      <c r="AF43" s="1">
        <v>42659.065196759257</v>
      </c>
    </row>
    <row r="44" spans="4:32" x14ac:dyDescent="0.25">
      <c r="D44" s="14">
        <v>250.00066186206899</v>
      </c>
      <c r="E44">
        <v>100</v>
      </c>
      <c r="F44" s="3">
        <v>60.955521448275903</v>
      </c>
      <c r="G44" s="43">
        <v>16.132619758620699</v>
      </c>
      <c r="H44" s="43">
        <v>4.7990581034482798</v>
      </c>
      <c r="I44" s="3">
        <v>39.885832896551698</v>
      </c>
      <c r="L44" s="3">
        <v>2.7410531724137899</v>
      </c>
      <c r="M44" s="3">
        <v>23.178295034482801</v>
      </c>
      <c r="N44" s="3">
        <v>8.8529289655172398</v>
      </c>
      <c r="O44" s="3">
        <v>21.413747379310301</v>
      </c>
      <c r="P44" s="3">
        <v>4.7378548620689598</v>
      </c>
      <c r="Q44" s="3">
        <v>25.042287137931002</v>
      </c>
      <c r="R44" s="3">
        <v>25.002197275862098</v>
      </c>
      <c r="S44" s="3">
        <v>0.38526179310344799</v>
      </c>
      <c r="T44" s="3">
        <v>25.013010482758599</v>
      </c>
      <c r="U44" s="3">
        <v>25.001063275862101</v>
      </c>
      <c r="V44" s="3">
        <v>0.46499820689655202</v>
      </c>
      <c r="W44" s="3">
        <v>24.954821517241399</v>
      </c>
      <c r="X44" s="3">
        <v>25.7081723103448</v>
      </c>
      <c r="Y44" s="3">
        <v>3.76296878157623E-2</v>
      </c>
      <c r="Z44" s="3">
        <v>2.66585107830286E-2</v>
      </c>
      <c r="AA44" s="3">
        <v>0.17349138371039399</v>
      </c>
      <c r="AB44" s="3">
        <v>3.8856788861276102E-2</v>
      </c>
      <c r="AC44" s="3">
        <v>0.489151074838579</v>
      </c>
      <c r="AD44">
        <v>82</v>
      </c>
      <c r="AE44">
        <v>268</v>
      </c>
      <c r="AF44" s="1">
        <v>42659.096458333333</v>
      </c>
    </row>
    <row r="45" spans="4:32" x14ac:dyDescent="0.25">
      <c r="D45" s="14">
        <v>250.000195758621</v>
      </c>
      <c r="E45">
        <v>150</v>
      </c>
      <c r="F45" s="3">
        <v>35.094186758620701</v>
      </c>
      <c r="G45" s="43">
        <v>16.236043758620699</v>
      </c>
      <c r="H45" s="43">
        <v>4.6924760344827599</v>
      </c>
      <c r="I45" s="3">
        <v>39.902164689655201</v>
      </c>
      <c r="L45" s="3">
        <v>2.35225755172414</v>
      </c>
      <c r="M45" s="3">
        <v>24.360412793103499</v>
      </c>
      <c r="N45" s="3">
        <v>11.123926586206901</v>
      </c>
      <c r="O45" s="3">
        <v>21.360906689655199</v>
      </c>
      <c r="P45" s="3">
        <v>4.7312707586206901</v>
      </c>
      <c r="Q45" s="3">
        <v>25.035602793103401</v>
      </c>
      <c r="R45" s="3">
        <v>25.002788655172399</v>
      </c>
      <c r="S45" s="3">
        <v>0.38893793103448299</v>
      </c>
      <c r="T45" s="3">
        <v>25.012381000000001</v>
      </c>
      <c r="U45" s="3">
        <v>24.9849819655172</v>
      </c>
      <c r="V45" s="3">
        <v>0.46383855172413802</v>
      </c>
      <c r="W45" s="3">
        <v>24.950394275862099</v>
      </c>
      <c r="X45" s="3">
        <v>25.742615827586199</v>
      </c>
      <c r="Y45" s="3">
        <v>3.18514782146367E-2</v>
      </c>
      <c r="Z45" s="3">
        <v>1.92428203662421E-2</v>
      </c>
      <c r="AA45" s="3">
        <v>0.17334764925459301</v>
      </c>
      <c r="AB45" s="3">
        <v>2.8731523531235401E-2</v>
      </c>
      <c r="AC45" s="3">
        <v>0.52239419054756098</v>
      </c>
      <c r="AD45">
        <v>84</v>
      </c>
      <c r="AE45">
        <v>197</v>
      </c>
      <c r="AF45" s="1">
        <v>42659.119375000002</v>
      </c>
    </row>
    <row r="46" spans="4:32" x14ac:dyDescent="0.25">
      <c r="D46" s="14">
        <v>250.00062144827601</v>
      </c>
      <c r="E46">
        <v>100</v>
      </c>
      <c r="F46" s="3">
        <v>76.108993931034504</v>
      </c>
      <c r="G46" s="43">
        <v>15.284424517241399</v>
      </c>
      <c r="H46" s="43">
        <v>6.0226759310344802</v>
      </c>
      <c r="I46" s="3">
        <v>49.919063758620702</v>
      </c>
      <c r="L46" s="3">
        <v>3.6610909999999999</v>
      </c>
      <c r="M46" s="3">
        <v>29.034090275862098</v>
      </c>
      <c r="N46" s="3">
        <v>8.8142853103448306</v>
      </c>
      <c r="O46" s="3">
        <v>21.361441448275901</v>
      </c>
      <c r="P46" s="3">
        <v>4.7377088620689598</v>
      </c>
      <c r="Q46" s="3">
        <v>25.038586827586201</v>
      </c>
      <c r="R46" s="3">
        <v>24.999186103448299</v>
      </c>
      <c r="S46" s="3">
        <v>0.38946889655172401</v>
      </c>
      <c r="T46" s="3">
        <v>25.0094351034483</v>
      </c>
      <c r="U46" s="3">
        <v>25.0307793448276</v>
      </c>
      <c r="V46" s="3">
        <v>0.46483662068965498</v>
      </c>
      <c r="W46" s="3">
        <v>24.950491965517202</v>
      </c>
      <c r="X46" s="3">
        <v>25.8860107241379</v>
      </c>
      <c r="Y46" s="3">
        <v>3.0882030543790701E-2</v>
      </c>
      <c r="Z46" s="3">
        <v>3.0913562927548301E-2</v>
      </c>
      <c r="AA46" s="3">
        <v>0.132866931153552</v>
      </c>
      <c r="AB46" s="3">
        <v>3.4610078427286299E-2</v>
      </c>
      <c r="AC46" s="3">
        <v>0.53933625420129405</v>
      </c>
      <c r="AD46">
        <v>86</v>
      </c>
      <c r="AE46">
        <v>269</v>
      </c>
      <c r="AF46" s="1">
        <v>42659.150636574072</v>
      </c>
    </row>
    <row r="47" spans="4:32" x14ac:dyDescent="0.25">
      <c r="D47" s="14">
        <v>250.00020737931001</v>
      </c>
      <c r="E47">
        <v>150</v>
      </c>
      <c r="F47" s="3">
        <v>43.878523206896503</v>
      </c>
      <c r="G47" s="43">
        <v>15.434475793103401</v>
      </c>
      <c r="H47" s="43">
        <v>5.8902136896551696</v>
      </c>
      <c r="I47" s="3">
        <v>49.950073137931</v>
      </c>
      <c r="L47" s="3">
        <v>3.0283659310344802</v>
      </c>
      <c r="M47" s="3">
        <v>30.819318034482801</v>
      </c>
      <c r="N47" s="3">
        <v>11.4018330344828</v>
      </c>
      <c r="O47" s="3">
        <v>21.3114287586207</v>
      </c>
      <c r="P47" s="3">
        <v>4.7114391379310296</v>
      </c>
      <c r="Q47" s="3">
        <v>25.034919172413801</v>
      </c>
      <c r="R47" s="3">
        <v>25.004199448275902</v>
      </c>
      <c r="S47" s="3">
        <v>0.39170817241379302</v>
      </c>
      <c r="T47" s="3">
        <v>25.013873206896601</v>
      </c>
      <c r="U47" s="3">
        <v>25.010677586206899</v>
      </c>
      <c r="V47" s="3">
        <v>0.46410355172413797</v>
      </c>
      <c r="W47" s="3">
        <v>24.952016482758602</v>
      </c>
      <c r="X47" s="3">
        <v>25.944644620689701</v>
      </c>
      <c r="Y47" s="3">
        <v>3.0797307290684198E-2</v>
      </c>
      <c r="Z47" s="3">
        <v>1.8966153077982301E-2</v>
      </c>
      <c r="AA47" s="3">
        <v>0.15097213981500701</v>
      </c>
      <c r="AB47" s="3">
        <v>2.5030736957370101E-2</v>
      </c>
      <c r="AC47" s="3">
        <v>0.51420148035950997</v>
      </c>
      <c r="AD47">
        <v>88</v>
      </c>
      <c r="AE47">
        <v>197</v>
      </c>
      <c r="AF47" s="1">
        <v>42659.173564814817</v>
      </c>
    </row>
    <row r="48" spans="4:32" x14ac:dyDescent="0.25">
      <c r="D48" s="14">
        <v>250.00190951724099</v>
      </c>
      <c r="E48">
        <v>300</v>
      </c>
      <c r="F48" s="3">
        <v>20.102039379310298</v>
      </c>
      <c r="G48" s="43">
        <v>15.459634551724101</v>
      </c>
      <c r="H48" s="43">
        <v>5.8926213448275897</v>
      </c>
      <c r="I48" s="3">
        <v>49.992945620689703</v>
      </c>
      <c r="J48" s="43">
        <f>INDEX(LINEST(G34:G48,H34:H48^{1}),1)</f>
        <v>-0.63864886399952703</v>
      </c>
      <c r="K48" s="43">
        <f>INDEX(LINEST(G34:G48,H34:H48^{1}),2)</f>
        <v>19.189872403466268</v>
      </c>
      <c r="L48" s="3">
        <v>2.7224810344827599</v>
      </c>
      <c r="M48" s="3">
        <v>33.9244916206897</v>
      </c>
      <c r="N48" s="3">
        <v>10.374014586206901</v>
      </c>
      <c r="O48" s="3">
        <v>21.246127620689698</v>
      </c>
      <c r="P48" s="3">
        <v>4.7500172758620698</v>
      </c>
      <c r="Q48" s="3">
        <v>25.035776379310299</v>
      </c>
      <c r="R48" s="3">
        <v>25.0008518275862</v>
      </c>
      <c r="S48" s="3">
        <v>0.39112717241379302</v>
      </c>
      <c r="T48" s="3">
        <v>25.007324586206899</v>
      </c>
      <c r="U48" s="3">
        <v>24.993516413793099</v>
      </c>
      <c r="V48" s="3">
        <v>0.465112793103448</v>
      </c>
      <c r="W48" s="3">
        <v>24.947073862069001</v>
      </c>
      <c r="X48" s="3">
        <v>26.032695172413799</v>
      </c>
      <c r="Y48" s="3">
        <v>4.63967627559317E-2</v>
      </c>
      <c r="Z48" s="3">
        <v>2.83177507744501E-2</v>
      </c>
      <c r="AA48" s="3">
        <v>0.16411547976584401</v>
      </c>
      <c r="AB48" s="3">
        <v>3.06562514264106E-2</v>
      </c>
      <c r="AC48" s="3">
        <v>0.47152239381012301</v>
      </c>
      <c r="AD48">
        <v>90</v>
      </c>
      <c r="AE48">
        <v>197</v>
      </c>
      <c r="AF48" s="1">
        <v>42659.196481481478</v>
      </c>
    </row>
    <row r="49" spans="4:32" x14ac:dyDescent="0.25">
      <c r="D49" s="14">
        <v>249.999434275862</v>
      </c>
      <c r="E49">
        <v>100</v>
      </c>
      <c r="F49" s="3">
        <v>83.355479586206897</v>
      </c>
      <c r="G49" s="43">
        <v>14.9798636896552</v>
      </c>
      <c r="H49" s="43">
        <v>6.6357260344827598</v>
      </c>
      <c r="I49" s="3">
        <v>55.0347333448276</v>
      </c>
      <c r="L49" s="3">
        <v>3.9180706206896501</v>
      </c>
      <c r="M49" s="3">
        <v>31.830724448275902</v>
      </c>
      <c r="N49" s="3">
        <v>11.500931655172399</v>
      </c>
      <c r="O49" s="3">
        <v>21.2100485517241</v>
      </c>
      <c r="P49" s="3">
        <v>4.7492622068965504</v>
      </c>
      <c r="Q49" s="3">
        <v>25.030893275862098</v>
      </c>
      <c r="R49" s="3">
        <v>24.9987628965517</v>
      </c>
      <c r="S49" s="3">
        <v>0.39285651724137899</v>
      </c>
      <c r="T49" s="3">
        <v>25.010140275862099</v>
      </c>
      <c r="U49" s="3">
        <v>25.039449620689702</v>
      </c>
      <c r="V49" s="3">
        <v>0.46464944827586202</v>
      </c>
      <c r="W49" s="3">
        <v>24.950518965517201</v>
      </c>
      <c r="X49" s="3">
        <v>25.973001448275902</v>
      </c>
      <c r="Y49" s="3">
        <v>5.9436537198736497E-2</v>
      </c>
      <c r="Z49" s="3">
        <v>4.5624324655726398E-2</v>
      </c>
      <c r="AA49" s="3">
        <v>0.133455012658834</v>
      </c>
      <c r="AB49" s="3">
        <v>4.5990861232105197E-2</v>
      </c>
      <c r="AC49" s="3">
        <v>0.53198924395213099</v>
      </c>
      <c r="AD49">
        <v>92</v>
      </c>
      <c r="AE49">
        <v>269</v>
      </c>
      <c r="AF49" s="1">
        <v>42659.227743055555</v>
      </c>
    </row>
    <row r="50" spans="4:32" x14ac:dyDescent="0.25">
      <c r="D50" s="14">
        <v>250.00017734482799</v>
      </c>
      <c r="E50">
        <v>150</v>
      </c>
      <c r="F50" s="3">
        <v>48.161555620689697</v>
      </c>
      <c r="G50" s="3">
        <v>15.009986724137899</v>
      </c>
      <c r="I50" s="3">
        <v>55.071167103448303</v>
      </c>
      <c r="L50" s="3">
        <v>3.3628142758620698</v>
      </c>
      <c r="M50" s="3">
        <v>33.9528984137931</v>
      </c>
      <c r="N50" s="3">
        <v>11.6030930344828</v>
      </c>
      <c r="O50" s="3">
        <v>21.143961241379301</v>
      </c>
      <c r="P50" s="3">
        <v>4.7311928275862103</v>
      </c>
      <c r="Q50" s="3">
        <v>25.031007379310299</v>
      </c>
      <c r="R50" s="3">
        <v>25.000189862069</v>
      </c>
      <c r="S50" s="3">
        <v>0.392559620689655</v>
      </c>
      <c r="T50" s="3">
        <v>25.0076120689655</v>
      </c>
      <c r="U50" s="3">
        <v>25.017079758620699</v>
      </c>
      <c r="V50" s="3">
        <v>0.46489462068965498</v>
      </c>
      <c r="W50" s="3">
        <v>24.949786586206901</v>
      </c>
      <c r="X50" s="3">
        <v>26.037823862069001</v>
      </c>
      <c r="Y50" s="3">
        <v>0.72308945236838196</v>
      </c>
      <c r="Z50" s="3">
        <v>1.9421975514940699E-2</v>
      </c>
      <c r="AA50" s="3">
        <v>0.134396352304744</v>
      </c>
      <c r="AB50" s="3">
        <v>2.4268668453523601E-2</v>
      </c>
      <c r="AC50" s="3">
        <v>0.41244583336784002</v>
      </c>
      <c r="AD50">
        <v>94</v>
      </c>
      <c r="AE50">
        <v>179</v>
      </c>
      <c r="AF50" s="1">
        <v>42659.250659722224</v>
      </c>
    </row>
    <row r="51" spans="4:32" x14ac:dyDescent="0.25">
      <c r="D51" s="14">
        <v>250.000785068966</v>
      </c>
      <c r="E51">
        <v>300</v>
      </c>
      <c r="F51" s="3">
        <v>22.097103482758602</v>
      </c>
      <c r="G51" s="42">
        <v>14.9644989310345</v>
      </c>
      <c r="H51" s="42">
        <v>6.5140461724137904</v>
      </c>
      <c r="I51" s="3">
        <v>55.093598448275898</v>
      </c>
      <c r="L51" s="3">
        <v>3.0474067241379301</v>
      </c>
      <c r="M51" s="3">
        <v>37.376076344827602</v>
      </c>
      <c r="N51" s="3">
        <v>9.7348782413793096</v>
      </c>
      <c r="O51" s="3">
        <v>21.063623586206901</v>
      </c>
      <c r="P51" s="3">
        <v>4.7173483103448302</v>
      </c>
      <c r="Q51" s="3">
        <v>25.032569931034502</v>
      </c>
      <c r="R51" s="3">
        <v>24.9960663448276</v>
      </c>
      <c r="S51" s="3">
        <v>0.39209293103448301</v>
      </c>
      <c r="T51" s="3">
        <v>25.0004882758621</v>
      </c>
      <c r="U51" s="3">
        <v>24.998573068965499</v>
      </c>
      <c r="V51" s="3">
        <v>0.46508896551724099</v>
      </c>
      <c r="W51" s="3">
        <v>24.9445563448276</v>
      </c>
      <c r="X51" s="3">
        <v>26.137681448275899</v>
      </c>
      <c r="Y51" s="3">
        <v>3.3105074357200199</v>
      </c>
      <c r="Z51" s="3">
        <v>2.8159815440556901E-2</v>
      </c>
      <c r="AA51" s="3">
        <v>0.15427065786278099</v>
      </c>
      <c r="AB51" s="3">
        <v>3.1595992414877698E-2</v>
      </c>
      <c r="AC51" s="3">
        <v>0.53573111951225105</v>
      </c>
      <c r="AD51">
        <v>96</v>
      </c>
      <c r="AE51">
        <v>197</v>
      </c>
      <c r="AF51" s="1">
        <v>42659.273587962962</v>
      </c>
    </row>
    <row r="52" spans="4:32" x14ac:dyDescent="0.25">
      <c r="D52" s="14">
        <v>249.999928965517</v>
      </c>
      <c r="E52">
        <v>100</v>
      </c>
      <c r="F52" s="3">
        <v>90.930628413793102</v>
      </c>
      <c r="G52" s="42">
        <v>14.625437931034501</v>
      </c>
      <c r="H52" s="42">
        <v>7.26673565517242</v>
      </c>
      <c r="I52" s="3">
        <v>60.149038862068998</v>
      </c>
      <c r="L52" s="3">
        <v>4.3026391379310303</v>
      </c>
      <c r="M52" s="3">
        <v>34.964613172413799</v>
      </c>
      <c r="N52" s="3">
        <v>11.1631303448276</v>
      </c>
      <c r="O52" s="3">
        <v>21.0015273793103</v>
      </c>
      <c r="P52" s="3">
        <v>4.7289524482758596</v>
      </c>
      <c r="Q52" s="3">
        <v>25.026699241379301</v>
      </c>
      <c r="R52" s="3">
        <v>24.993695413793098</v>
      </c>
      <c r="S52" s="3">
        <v>0.39034265517241401</v>
      </c>
      <c r="T52" s="3">
        <v>25.0033692413793</v>
      </c>
      <c r="U52" s="3">
        <v>25.047479551724098</v>
      </c>
      <c r="V52" s="3">
        <v>0.46511179310344802</v>
      </c>
      <c r="W52" s="3">
        <v>24.941008275862099</v>
      </c>
      <c r="X52" s="3">
        <v>26.059462482758601</v>
      </c>
      <c r="Y52" s="3">
        <v>5.9781142595895599E-2</v>
      </c>
      <c r="Z52" s="3">
        <v>4.5256377640593599E-2</v>
      </c>
      <c r="AA52" s="3">
        <v>0.13068734581922001</v>
      </c>
      <c r="AB52" s="3">
        <v>4.5100462818646103E-2</v>
      </c>
      <c r="AC52" s="3">
        <v>0.53904049875927595</v>
      </c>
      <c r="AD52">
        <v>98</v>
      </c>
      <c r="AE52">
        <v>269</v>
      </c>
      <c r="AF52" s="1">
        <v>42659.304837962962</v>
      </c>
    </row>
    <row r="53" spans="4:32" x14ac:dyDescent="0.25">
      <c r="D53" s="14">
        <v>249.99981741379301</v>
      </c>
      <c r="E53">
        <v>150</v>
      </c>
      <c r="F53" s="3">
        <v>52.493529034482698</v>
      </c>
      <c r="G53" s="42">
        <v>14.649723275862099</v>
      </c>
      <c r="H53" s="42">
        <v>7.1235409655172397</v>
      </c>
      <c r="I53" s="3">
        <v>60.177359551724102</v>
      </c>
      <c r="L53" s="3">
        <v>3.5848007241379301</v>
      </c>
      <c r="M53" s="3">
        <v>37.175891034482802</v>
      </c>
      <c r="N53" s="3">
        <v>11.3688192758621</v>
      </c>
      <c r="O53" s="3">
        <v>21.004220586206898</v>
      </c>
      <c r="P53" s="3">
        <v>4.7512606551724099</v>
      </c>
      <c r="Q53" s="3">
        <v>25.027833344827599</v>
      </c>
      <c r="R53" s="3">
        <v>24.9964191034483</v>
      </c>
      <c r="S53" s="3">
        <v>0.388861344827586</v>
      </c>
      <c r="T53" s="3">
        <v>25.003683896551699</v>
      </c>
      <c r="U53" s="3">
        <v>25.023194310344799</v>
      </c>
      <c r="V53" s="3">
        <v>0.465405862068966</v>
      </c>
      <c r="W53" s="3">
        <v>24.938783655172401</v>
      </c>
      <c r="X53" s="3">
        <v>26.1257519655172</v>
      </c>
      <c r="Y53" s="3">
        <v>3.0860626457839799E-2</v>
      </c>
      <c r="Z53" s="3">
        <v>1.86736680591632E-2</v>
      </c>
      <c r="AA53" s="3">
        <v>0.11684313691152</v>
      </c>
      <c r="AB53" s="3">
        <v>2.2548708090383299E-2</v>
      </c>
      <c r="AC53" s="3">
        <v>0.56112876559681402</v>
      </c>
      <c r="AD53">
        <v>100</v>
      </c>
      <c r="AE53">
        <v>197</v>
      </c>
      <c r="AF53" s="1">
        <v>42659.327766203707</v>
      </c>
    </row>
    <row r="54" spans="4:32" x14ac:dyDescent="0.25">
      <c r="D54" s="14">
        <v>250.00101496551699</v>
      </c>
      <c r="E54">
        <v>300</v>
      </c>
      <c r="F54" s="3">
        <v>24.087247241379298</v>
      </c>
      <c r="G54" s="42">
        <v>14.6184742068966</v>
      </c>
      <c r="H54" s="42">
        <v>7.1365773103448298</v>
      </c>
      <c r="I54" s="3">
        <v>60.1998056896552</v>
      </c>
      <c r="L54" s="3">
        <v>3.49359968965517</v>
      </c>
      <c r="M54" s="3">
        <v>41.076562068965501</v>
      </c>
      <c r="N54" s="3">
        <v>10.793186137931</v>
      </c>
      <c r="O54" s="3">
        <v>21.1398189655172</v>
      </c>
      <c r="P54" s="3">
        <v>4.7346167586206898</v>
      </c>
      <c r="Q54" s="3">
        <v>25.036828965517198</v>
      </c>
      <c r="R54" s="3">
        <v>25.003776103448299</v>
      </c>
      <c r="S54" s="3">
        <v>0.389875896551724</v>
      </c>
      <c r="T54" s="3">
        <v>25.008854517241399</v>
      </c>
      <c r="U54" s="3">
        <v>25.023536275862099</v>
      </c>
      <c r="V54" s="3">
        <v>0.465287862068966</v>
      </c>
      <c r="W54" s="3">
        <v>24.951381758620698</v>
      </c>
      <c r="X54" s="3">
        <v>26.258877862068999</v>
      </c>
      <c r="Y54" s="3">
        <v>2.78927511636336E-2</v>
      </c>
      <c r="Z54" s="3">
        <v>2.8040285719981701E-2</v>
      </c>
      <c r="AA54" s="3">
        <v>0.14245524519431699</v>
      </c>
      <c r="AB54" s="3">
        <v>2.8541390987905702E-2</v>
      </c>
      <c r="AC54" s="3">
        <v>0.44274476537054502</v>
      </c>
      <c r="AD54">
        <v>102</v>
      </c>
      <c r="AE54">
        <v>196</v>
      </c>
      <c r="AF54" s="1">
        <v>42659.35056712963</v>
      </c>
    </row>
    <row r="55" spans="4:32" x14ac:dyDescent="0.25">
      <c r="D55" s="14">
        <v>250.002496068966</v>
      </c>
      <c r="E55">
        <v>100</v>
      </c>
      <c r="F55" s="3">
        <v>99.330598517241398</v>
      </c>
      <c r="G55" s="42">
        <v>14.137255862069001</v>
      </c>
      <c r="H55" s="42">
        <v>7.8904409310344796</v>
      </c>
      <c r="I55" s="3">
        <v>64.558327862069007</v>
      </c>
      <c r="L55" s="3">
        <v>5.0523228620689604</v>
      </c>
      <c r="M55" s="3">
        <v>38.166268103448303</v>
      </c>
      <c r="N55" s="3">
        <v>11.027768482758599</v>
      </c>
      <c r="O55" s="3">
        <v>21.415437758620701</v>
      </c>
      <c r="P55" s="3">
        <v>4.7252074137931004</v>
      </c>
      <c r="Q55" s="3">
        <v>25.045162620689698</v>
      </c>
      <c r="R55" s="3">
        <v>25.012712172413799</v>
      </c>
      <c r="S55" s="3">
        <v>0.39036131034482802</v>
      </c>
      <c r="T55" s="3">
        <v>25.017144793103501</v>
      </c>
      <c r="U55" s="3">
        <v>25.0895828965517</v>
      </c>
      <c r="V55" s="3">
        <v>0.46319655172413798</v>
      </c>
      <c r="W55" s="3">
        <v>24.963220172413799</v>
      </c>
      <c r="X55" s="3">
        <v>26.1848623448276</v>
      </c>
      <c r="Y55" s="3">
        <v>4.4175019793324298E-2</v>
      </c>
      <c r="Z55" s="3">
        <v>4.4438922269673102E-2</v>
      </c>
      <c r="AA55" s="3">
        <v>0.116616873359113</v>
      </c>
      <c r="AB55" s="3">
        <v>4.4625591347850699E-2</v>
      </c>
      <c r="AC55" s="3">
        <v>0.50771344342133995</v>
      </c>
      <c r="AD55">
        <v>104</v>
      </c>
      <c r="AE55">
        <v>269</v>
      </c>
      <c r="AF55" s="1">
        <v>42659.381828703707</v>
      </c>
    </row>
    <row r="56" spans="4:32" x14ac:dyDescent="0.25">
      <c r="D56" s="14">
        <v>250.000301965517</v>
      </c>
      <c r="E56">
        <v>150</v>
      </c>
      <c r="F56" s="3">
        <v>56.754392758620703</v>
      </c>
      <c r="G56" s="42">
        <v>14.350764344827599</v>
      </c>
      <c r="H56" s="42">
        <v>7.7411039655172402</v>
      </c>
      <c r="I56" s="3">
        <v>65.279038862069001</v>
      </c>
      <c r="L56" s="3">
        <v>4.1808856206896596</v>
      </c>
      <c r="M56" s="3">
        <v>40.562973241379296</v>
      </c>
      <c r="N56" s="3">
        <v>10.6666904827586</v>
      </c>
      <c r="O56" s="3">
        <v>21.5463544137931</v>
      </c>
      <c r="P56" s="3">
        <v>4.7079346896551701</v>
      </c>
      <c r="Q56" s="3">
        <v>25.035331448275901</v>
      </c>
      <c r="R56" s="3">
        <v>25.001665655172399</v>
      </c>
      <c r="S56" s="3">
        <v>0.392148724137931</v>
      </c>
      <c r="T56" s="3">
        <v>25.0105037586207</v>
      </c>
      <c r="U56" s="3">
        <v>25.050013275862099</v>
      </c>
      <c r="V56" s="3">
        <v>0.46548193103448299</v>
      </c>
      <c r="W56" s="3">
        <v>24.956573896551699</v>
      </c>
      <c r="X56" s="3">
        <v>26.247376793103399</v>
      </c>
      <c r="Y56" s="3">
        <v>2.93697708986396E-2</v>
      </c>
      <c r="Z56" s="3">
        <v>1.8124312180369102E-2</v>
      </c>
      <c r="AA56" s="3">
        <v>0.102978547491704</v>
      </c>
      <c r="AB56" s="3">
        <v>2.2144117389098099E-2</v>
      </c>
      <c r="AC56" s="3">
        <v>0.42905597968734099</v>
      </c>
      <c r="AD56">
        <v>106</v>
      </c>
      <c r="AE56">
        <v>197</v>
      </c>
      <c r="AF56" s="1">
        <v>42659.404745370368</v>
      </c>
    </row>
    <row r="57" spans="4:32" x14ac:dyDescent="0.25">
      <c r="D57" s="14">
        <v>250.00102179310301</v>
      </c>
      <c r="E57">
        <v>300</v>
      </c>
      <c r="F57" s="3">
        <v>26.1404894827586</v>
      </c>
      <c r="G57" s="42">
        <v>14.2724495172414</v>
      </c>
      <c r="H57" s="42">
        <v>7.7915248620689699</v>
      </c>
      <c r="I57" s="3">
        <v>65.3173200689655</v>
      </c>
      <c r="L57" s="3">
        <v>3.7685072413793099</v>
      </c>
      <c r="M57" s="3">
        <v>44.965601586206901</v>
      </c>
      <c r="N57" s="3">
        <v>10.4390600344828</v>
      </c>
      <c r="O57" s="3">
        <v>21.5166988275862</v>
      </c>
      <c r="P57" s="3">
        <v>4.7327215517241399</v>
      </c>
      <c r="Q57" s="3">
        <v>25.0410229655172</v>
      </c>
      <c r="R57" s="3">
        <v>25.0059464482759</v>
      </c>
      <c r="S57" s="3">
        <v>0.392272862068966</v>
      </c>
      <c r="T57" s="3">
        <v>25.012766448275901</v>
      </c>
      <c r="U57" s="3">
        <v>25.0368723448276</v>
      </c>
      <c r="V57" s="3">
        <v>0.46585572413793103</v>
      </c>
      <c r="W57" s="3">
        <v>24.954349482758602</v>
      </c>
      <c r="X57" s="3">
        <v>26.380773413793101</v>
      </c>
      <c r="Y57" s="3">
        <v>4.5592858545760402E-2</v>
      </c>
      <c r="Z57" s="3">
        <v>2.77348052692847E-2</v>
      </c>
      <c r="AA57" s="3">
        <v>0.120210783100261</v>
      </c>
      <c r="AB57" s="3">
        <v>2.9412166399222599E-2</v>
      </c>
      <c r="AC57" s="3">
        <v>0.455991066592284</v>
      </c>
      <c r="AD57">
        <v>108</v>
      </c>
      <c r="AE57">
        <v>197</v>
      </c>
      <c r="AF57" s="1">
        <v>42659.427673611113</v>
      </c>
    </row>
    <row r="58" spans="4:32" x14ac:dyDescent="0.25">
      <c r="D58" s="14">
        <v>249.997863724138</v>
      </c>
      <c r="E58">
        <v>100</v>
      </c>
      <c r="F58" s="3">
        <v>100</v>
      </c>
      <c r="G58" s="42">
        <v>14.198670344827599</v>
      </c>
      <c r="H58" s="42">
        <v>7.8933357586206903</v>
      </c>
      <c r="I58" s="3">
        <v>64.788729862069005</v>
      </c>
      <c r="L58" s="3">
        <v>4.8094988965517196</v>
      </c>
      <c r="M58" s="3">
        <v>38.176575482758601</v>
      </c>
      <c r="N58" s="3">
        <v>10.5038958275862</v>
      </c>
      <c r="O58" s="3">
        <v>21.442954344827601</v>
      </c>
      <c r="P58" s="3">
        <v>4.74073731034483</v>
      </c>
      <c r="Q58" s="3">
        <v>25.038104034482799</v>
      </c>
      <c r="R58" s="3">
        <v>25.0034072068966</v>
      </c>
      <c r="S58" s="3">
        <v>0.388872517241379</v>
      </c>
      <c r="T58" s="3">
        <v>25.014377724137901</v>
      </c>
      <c r="U58" s="3">
        <v>25.078281137931</v>
      </c>
      <c r="V58" s="3">
        <v>0.46496762068965503</v>
      </c>
      <c r="W58" s="3">
        <v>24.956969999999998</v>
      </c>
      <c r="X58" s="3">
        <v>26.175516275862101</v>
      </c>
      <c r="Y58" s="3">
        <v>5.3666495676087798E-2</v>
      </c>
      <c r="Z58" s="3">
        <v>3.3990220431255998E-2</v>
      </c>
      <c r="AA58" s="3">
        <v>0.10570994460408301</v>
      </c>
      <c r="AB58" s="3">
        <v>3.5826914160482198E-2</v>
      </c>
      <c r="AC58" s="3">
        <v>0.50427156464560197</v>
      </c>
      <c r="AD58">
        <v>110</v>
      </c>
      <c r="AE58">
        <v>269</v>
      </c>
      <c r="AF58" s="1">
        <v>42659.458923611113</v>
      </c>
    </row>
    <row r="59" spans="4:32" x14ac:dyDescent="0.25">
      <c r="D59" s="14">
        <v>250.00183465517199</v>
      </c>
      <c r="E59">
        <v>150</v>
      </c>
      <c r="F59" s="3">
        <v>61.065567413793097</v>
      </c>
      <c r="G59" s="42">
        <v>13.8001968275862</v>
      </c>
      <c r="H59" s="42">
        <v>8.3596008965517203</v>
      </c>
      <c r="I59" s="3">
        <v>70.408139310344794</v>
      </c>
      <c r="L59" s="3">
        <v>4.4593194137931</v>
      </c>
      <c r="M59" s="3">
        <v>43.609536793103402</v>
      </c>
      <c r="N59" s="3">
        <v>11.331907068965499</v>
      </c>
      <c r="O59" s="3">
        <v>21.3507501724138</v>
      </c>
      <c r="P59" s="3">
        <v>4.7284197931034502</v>
      </c>
      <c r="Q59" s="3">
        <v>25.035445448275901</v>
      </c>
      <c r="R59" s="3">
        <v>25.003206517241399</v>
      </c>
      <c r="S59" s="3">
        <v>0.39388806896551698</v>
      </c>
      <c r="T59" s="3">
        <v>25.0100481724138</v>
      </c>
      <c r="U59" s="3">
        <v>25.058976448275899</v>
      </c>
      <c r="V59" s="3">
        <v>0.46460079310344798</v>
      </c>
      <c r="W59" s="3">
        <v>24.951848344827599</v>
      </c>
      <c r="X59" s="3">
        <v>26.340113931034502</v>
      </c>
      <c r="Y59" s="3">
        <v>3.04474372784347E-2</v>
      </c>
      <c r="Z59" s="3">
        <v>1.3680408349437999E-2</v>
      </c>
      <c r="AA59" s="3">
        <v>0.107688656967543</v>
      </c>
      <c r="AB59" s="3">
        <v>2.0819587477302701E-2</v>
      </c>
      <c r="AC59" s="3">
        <v>0.430175540779276</v>
      </c>
      <c r="AD59">
        <v>112</v>
      </c>
      <c r="AE59">
        <v>197</v>
      </c>
      <c r="AF59" s="1">
        <v>42659.481851851851</v>
      </c>
    </row>
    <row r="60" spans="4:32" x14ac:dyDescent="0.25">
      <c r="D60" s="14">
        <v>250.00067562069</v>
      </c>
      <c r="E60">
        <v>300</v>
      </c>
      <c r="F60" s="3">
        <v>27.915556862069</v>
      </c>
      <c r="G60" s="42">
        <v>13.8538825862069</v>
      </c>
      <c r="H60" s="42">
        <v>8.3593408965517195</v>
      </c>
      <c r="I60" s="3">
        <v>70.448715689655202</v>
      </c>
      <c r="J60" s="3">
        <f>INDEX(LINEST(G51:G60,H51:H60^{1}),1)</f>
        <v>-0.62381327691959443</v>
      </c>
      <c r="K60" s="3">
        <f>INDEX(LINEST(G51:G60,H51:H60^{1}),2)</f>
        <v>19.09287270225305</v>
      </c>
      <c r="L60" s="3">
        <v>3.8886109310344801</v>
      </c>
      <c r="M60" s="3">
        <v>48.079407724137901</v>
      </c>
      <c r="N60" s="3">
        <v>12.2906793103448</v>
      </c>
      <c r="O60" s="3">
        <v>21.275281482758601</v>
      </c>
      <c r="P60" s="3">
        <v>4.7231998620689604</v>
      </c>
      <c r="Q60" s="3">
        <v>25.028164344827601</v>
      </c>
      <c r="R60" s="3">
        <v>24.998741137930999</v>
      </c>
      <c r="S60" s="3">
        <v>0.389625517241379</v>
      </c>
      <c r="T60" s="3">
        <v>25.005002344827599</v>
      </c>
      <c r="U60" s="3">
        <v>25.034636965517201</v>
      </c>
      <c r="V60" s="3">
        <v>0.46588624137931001</v>
      </c>
      <c r="W60" s="3">
        <v>24.942190862069001</v>
      </c>
      <c r="X60" s="3">
        <v>26.464699206896601</v>
      </c>
      <c r="Y60" s="3">
        <v>4.7938240621793103E-2</v>
      </c>
      <c r="Z60" s="3">
        <v>2.8936773352024402E-2</v>
      </c>
      <c r="AA60" s="3">
        <v>0.112811124640988</v>
      </c>
      <c r="AB60" s="3">
        <v>3.1138173804341501E-2</v>
      </c>
      <c r="AC60" s="3">
        <v>0.42681271907146001</v>
      </c>
      <c r="AD60">
        <v>114</v>
      </c>
      <c r="AE60">
        <v>197</v>
      </c>
      <c r="AF60" s="1">
        <v>42659.50476851852</v>
      </c>
    </row>
    <row r="61" spans="4:32" x14ac:dyDescent="0.25">
      <c r="D61" s="14">
        <v>249.97924420689699</v>
      </c>
      <c r="E61">
        <v>300</v>
      </c>
      <c r="F61" s="3">
        <v>0.1</v>
      </c>
      <c r="G61" s="3">
        <v>18.849012896551699</v>
      </c>
      <c r="H61" s="3">
        <v>0</v>
      </c>
      <c r="I61" s="3">
        <v>0.38050120689655198</v>
      </c>
      <c r="L61" s="3">
        <v>-0.76931144827586195</v>
      </c>
      <c r="M61" s="3">
        <v>-1.30482782758621</v>
      </c>
      <c r="N61" s="3">
        <v>6.6546764482758602</v>
      </c>
      <c r="O61" s="3">
        <v>21.168202655172401</v>
      </c>
      <c r="P61" s="3">
        <v>4.7421962413793102</v>
      </c>
      <c r="Q61" s="3">
        <v>25.033893724137901</v>
      </c>
      <c r="R61" s="3">
        <v>24.988063689655199</v>
      </c>
      <c r="S61" s="3">
        <v>0.39464255172413798</v>
      </c>
      <c r="T61" s="3">
        <v>25.005116344827599</v>
      </c>
      <c r="U61" s="3">
        <v>24.862909241379299</v>
      </c>
      <c r="V61" s="3">
        <v>0.46480506896551699</v>
      </c>
      <c r="W61" s="3">
        <v>24.943802275862101</v>
      </c>
      <c r="X61" s="3">
        <v>24.9400424482759</v>
      </c>
      <c r="Y61" s="3">
        <v>9.4602963327746501</v>
      </c>
      <c r="Z61" s="3">
        <v>4.0131711967261401</v>
      </c>
      <c r="AA61" s="3">
        <v>0.69155823292999496</v>
      </c>
      <c r="AB61" s="3">
        <v>6.0742828343857402</v>
      </c>
      <c r="AC61" s="3">
        <v>0.62751976577580404</v>
      </c>
      <c r="AD61">
        <v>115</v>
      </c>
      <c r="AE61">
        <v>179</v>
      </c>
      <c r="AF61" s="1">
        <v>42659.525613425925</v>
      </c>
    </row>
    <row r="62" spans="4:32" x14ac:dyDescent="0.25">
      <c r="D62" s="14">
        <v>300.00096706896602</v>
      </c>
      <c r="E62">
        <v>100</v>
      </c>
      <c r="F62" s="3">
        <v>10</v>
      </c>
      <c r="G62" s="3">
        <v>24.861030689655198</v>
      </c>
      <c r="H62" s="3">
        <v>0</v>
      </c>
      <c r="I62" s="3">
        <v>0.310995034482759</v>
      </c>
      <c r="L62" s="3">
        <v>-0.94481406896551701</v>
      </c>
      <c r="M62" s="3">
        <v>-1.4527112758620699</v>
      </c>
      <c r="N62" s="3">
        <v>12.983972137931</v>
      </c>
      <c r="O62" s="3">
        <v>21.0234885172414</v>
      </c>
      <c r="P62" s="3">
        <v>4.7198970344827602</v>
      </c>
      <c r="Q62" s="3">
        <v>25.035038482758601</v>
      </c>
      <c r="R62" s="3">
        <v>25.008366103448299</v>
      </c>
      <c r="S62" s="3">
        <v>0.38875206896551701</v>
      </c>
      <c r="T62" s="3">
        <v>25.010465965517199</v>
      </c>
      <c r="U62" s="3">
        <v>24.861807931034502</v>
      </c>
      <c r="V62" s="3">
        <v>0.46457648275862101</v>
      </c>
      <c r="W62" s="3">
        <v>24.9446053448276</v>
      </c>
      <c r="X62" s="3">
        <v>24.936640620689701</v>
      </c>
      <c r="Y62" s="3">
        <v>0</v>
      </c>
      <c r="Z62" s="3">
        <v>0.11693288482742301</v>
      </c>
      <c r="AA62" s="3">
        <v>0.44004688050531598</v>
      </c>
      <c r="AB62" s="3">
        <v>0.55608148223390697</v>
      </c>
      <c r="AC62" s="3">
        <v>0.44772128869625299</v>
      </c>
      <c r="AD62">
        <v>116</v>
      </c>
      <c r="AE62">
        <v>719</v>
      </c>
      <c r="AF62" s="1">
        <v>42659.608958333331</v>
      </c>
    </row>
    <row r="63" spans="4:32" x14ac:dyDescent="0.25">
      <c r="D63" s="14">
        <v>300.00005889655199</v>
      </c>
      <c r="E63">
        <v>100</v>
      </c>
      <c r="F63" s="3">
        <v>10</v>
      </c>
      <c r="G63" s="3">
        <v>24.875488827586199</v>
      </c>
      <c r="H63" s="3">
        <v>0</v>
      </c>
      <c r="I63" s="3">
        <v>0.41448224137931</v>
      </c>
      <c r="L63" s="3">
        <v>-0.97708493103448302</v>
      </c>
      <c r="M63" s="3">
        <v>-1.2049771034482799</v>
      </c>
      <c r="N63" s="3">
        <v>12.9376095172414</v>
      </c>
      <c r="O63" s="3">
        <v>21.0781232068965</v>
      </c>
      <c r="P63" s="3">
        <v>4.74287789655172</v>
      </c>
      <c r="Q63" s="3">
        <v>25.0382722068966</v>
      </c>
      <c r="R63" s="3">
        <v>25.011344896551702</v>
      </c>
      <c r="S63" s="3">
        <v>0.38926300000000003</v>
      </c>
      <c r="T63" s="3">
        <v>25.0143886551724</v>
      </c>
      <c r="U63" s="3">
        <v>24.8641245172414</v>
      </c>
      <c r="V63" s="3">
        <v>0.465845448275862</v>
      </c>
      <c r="W63" s="3">
        <v>24.949130137931</v>
      </c>
      <c r="X63" s="3">
        <v>24.948153586206899</v>
      </c>
      <c r="Y63" s="3">
        <v>0</v>
      </c>
      <c r="Z63" s="3">
        <v>7.5822996660293907E-2</v>
      </c>
      <c r="AA63" s="3">
        <v>0.461104447603087</v>
      </c>
      <c r="AB63" s="3">
        <v>0.55276005720363797</v>
      </c>
      <c r="AC63" s="3">
        <v>0.42246479563487699</v>
      </c>
      <c r="AD63">
        <v>117</v>
      </c>
      <c r="AE63">
        <v>359</v>
      </c>
      <c r="AF63" s="1">
        <v>42659.650636574072</v>
      </c>
    </row>
    <row r="64" spans="4:32" x14ac:dyDescent="0.25">
      <c r="D64" s="14">
        <v>300.000789310345</v>
      </c>
      <c r="E64">
        <v>100</v>
      </c>
      <c r="F64" s="3">
        <v>22.3001486551724</v>
      </c>
      <c r="G64" s="43">
        <v>23.5385722068966</v>
      </c>
      <c r="H64" s="43">
        <v>1.8915073103448301</v>
      </c>
      <c r="I64" s="3">
        <v>14.9929502758621</v>
      </c>
      <c r="L64" s="3">
        <v>0.436613586206897</v>
      </c>
      <c r="M64" s="3">
        <v>7.4213356896551703</v>
      </c>
      <c r="N64" s="3">
        <v>11.595385862069</v>
      </c>
      <c r="O64" s="3">
        <v>21.156069862069</v>
      </c>
      <c r="P64" s="3">
        <v>4.7396080344827602</v>
      </c>
      <c r="Q64" s="3">
        <v>25.0424879655172</v>
      </c>
      <c r="R64" s="3">
        <v>25.010899931034501</v>
      </c>
      <c r="S64" s="3">
        <v>0.39204662068965501</v>
      </c>
      <c r="T64" s="3">
        <v>25.0126904827586</v>
      </c>
      <c r="U64" s="3">
        <v>24.9152806206897</v>
      </c>
      <c r="V64" s="3">
        <v>0.46574041379310299</v>
      </c>
      <c r="W64" s="3">
        <v>24.950736034482802</v>
      </c>
      <c r="X64" s="3">
        <v>25.216986758620699</v>
      </c>
      <c r="Y64" s="3">
        <v>9.3177027064204304E-2</v>
      </c>
      <c r="Z64" s="3">
        <v>9.7840453318949694E-2</v>
      </c>
      <c r="AA64" s="3">
        <v>1.83388496725852</v>
      </c>
      <c r="AB64" s="3">
        <v>0.14846320238408101</v>
      </c>
      <c r="AC64" s="3">
        <v>0.40859448536676901</v>
      </c>
      <c r="AD64">
        <v>119</v>
      </c>
      <c r="AE64">
        <v>268</v>
      </c>
      <c r="AF64" s="1">
        <v>42659.681898148148</v>
      </c>
    </row>
    <row r="65" spans="4:32" x14ac:dyDescent="0.25">
      <c r="D65" s="14">
        <v>299.99939496551701</v>
      </c>
      <c r="E65">
        <v>150</v>
      </c>
      <c r="F65" s="3">
        <v>12.788603689655201</v>
      </c>
      <c r="G65" s="43">
        <v>23.552890137931001</v>
      </c>
      <c r="H65" s="43">
        <v>1.8215658965517201</v>
      </c>
      <c r="I65" s="3">
        <v>14.9986104827586</v>
      </c>
      <c r="L65" s="3">
        <v>1.2426551724138001E-2</v>
      </c>
      <c r="M65" s="3">
        <v>7.9336540689655202</v>
      </c>
      <c r="N65" s="3">
        <v>14.398348310344799</v>
      </c>
      <c r="O65" s="3">
        <v>21.136129724137898</v>
      </c>
      <c r="P65" s="3">
        <v>4.7166568620689704</v>
      </c>
      <c r="Q65" s="3">
        <v>25.0345393448276</v>
      </c>
      <c r="R65" s="3">
        <v>25.012066448275899</v>
      </c>
      <c r="S65" s="3">
        <v>0.39324531034482801</v>
      </c>
      <c r="T65" s="3">
        <v>25.008718999999999</v>
      </c>
      <c r="U65" s="3">
        <v>24.8949190344828</v>
      </c>
      <c r="V65" s="3">
        <v>0.46567055172413802</v>
      </c>
      <c r="W65" s="3">
        <v>24.9465692758621</v>
      </c>
      <c r="X65" s="3">
        <v>25.2285873103448</v>
      </c>
      <c r="Y65" s="3">
        <v>4.54521964009676E-2</v>
      </c>
      <c r="Z65" s="3">
        <v>2.0374669212085299E-2</v>
      </c>
      <c r="AA65" s="3">
        <v>16.312411710944399</v>
      </c>
      <c r="AB65" s="3">
        <v>7.14360041450222E-2</v>
      </c>
      <c r="AC65" s="3">
        <v>0.40959114032080701</v>
      </c>
      <c r="AD65">
        <v>121</v>
      </c>
      <c r="AE65">
        <v>196</v>
      </c>
      <c r="AF65" s="1">
        <v>42659.704814814817</v>
      </c>
    </row>
    <row r="66" spans="4:32" x14ac:dyDescent="0.25">
      <c r="D66" s="14">
        <v>300.00081448275898</v>
      </c>
      <c r="E66">
        <v>100</v>
      </c>
      <c r="F66" s="3">
        <v>29.741697655172398</v>
      </c>
      <c r="G66" s="43">
        <v>23.076613379310299</v>
      </c>
      <c r="H66" s="43">
        <v>2.53256906896552</v>
      </c>
      <c r="I66" s="3">
        <v>20.011637068965499</v>
      </c>
      <c r="L66" s="3">
        <v>0.66261475862068997</v>
      </c>
      <c r="M66" s="3">
        <v>10.3155545517241</v>
      </c>
      <c r="N66" s="3">
        <v>14.4835668275862</v>
      </c>
      <c r="O66" s="3">
        <v>21.157290275862099</v>
      </c>
      <c r="P66" s="3">
        <v>4.7360918965517298</v>
      </c>
      <c r="Q66" s="3">
        <v>25.033351172413798</v>
      </c>
      <c r="R66" s="3">
        <v>25.011675827586199</v>
      </c>
      <c r="S66" s="3">
        <v>0.38978303448275903</v>
      </c>
      <c r="T66" s="3">
        <v>25.0123215172414</v>
      </c>
      <c r="U66" s="3">
        <v>24.923337413793099</v>
      </c>
      <c r="V66" s="3">
        <v>0.46587068965517198</v>
      </c>
      <c r="W66" s="3">
        <v>24.945516862068999</v>
      </c>
      <c r="X66" s="3">
        <v>25.300845517241399</v>
      </c>
      <c r="Y66" s="3">
        <v>3.6032549301937403E-2</v>
      </c>
      <c r="Z66" s="3">
        <v>3.4892839350269801E-2</v>
      </c>
      <c r="AA66" s="3">
        <v>0.56497035041626797</v>
      </c>
      <c r="AB66" s="3">
        <v>6.41151298386895E-2</v>
      </c>
      <c r="AC66" s="3">
        <v>0.362854320173573</v>
      </c>
      <c r="AD66">
        <v>123</v>
      </c>
      <c r="AE66">
        <v>268</v>
      </c>
      <c r="AF66" s="1">
        <v>42659.736076388886</v>
      </c>
    </row>
    <row r="67" spans="4:32" x14ac:dyDescent="0.25">
      <c r="D67" s="14">
        <v>300.00045982758598</v>
      </c>
      <c r="E67">
        <v>150</v>
      </c>
      <c r="F67" s="3">
        <v>17.238098344827598</v>
      </c>
      <c r="G67" s="43">
        <v>23.1283727241379</v>
      </c>
      <c r="H67" s="43">
        <v>2.4583088275862099</v>
      </c>
      <c r="I67" s="3">
        <v>20.0220842413793</v>
      </c>
      <c r="L67" s="3">
        <v>0.51441751724137896</v>
      </c>
      <c r="M67" s="3">
        <v>11.094769275862101</v>
      </c>
      <c r="N67" s="3">
        <v>14.451510896551699</v>
      </c>
      <c r="O67" s="3">
        <v>21.157934206896599</v>
      </c>
      <c r="P67" s="3">
        <v>4.7657126551724103</v>
      </c>
      <c r="Q67" s="3">
        <v>25.036639103448302</v>
      </c>
      <c r="R67" s="3">
        <v>25.013612758620699</v>
      </c>
      <c r="S67" s="3">
        <v>0.396597689655173</v>
      </c>
      <c r="T67" s="3">
        <v>25.011952586206899</v>
      </c>
      <c r="U67" s="3">
        <v>24.916669586206901</v>
      </c>
      <c r="V67" s="3">
        <v>0.46510479310344799</v>
      </c>
      <c r="W67" s="3">
        <v>24.946471586206901</v>
      </c>
      <c r="X67" s="3">
        <v>25.3272324482759</v>
      </c>
      <c r="Y67" s="3">
        <v>4.4504249300914997E-2</v>
      </c>
      <c r="Z67" s="3">
        <v>1.99263886942894E-2</v>
      </c>
      <c r="AA67" s="3">
        <v>0.84802749811242495</v>
      </c>
      <c r="AB67" s="3">
        <v>4.91041323432524E-2</v>
      </c>
      <c r="AC67" s="3">
        <v>0.33985526973577201</v>
      </c>
      <c r="AD67">
        <v>125</v>
      </c>
      <c r="AE67">
        <v>196</v>
      </c>
      <c r="AF67" s="1">
        <v>42659.758993055555</v>
      </c>
    </row>
    <row r="68" spans="4:32" x14ac:dyDescent="0.25">
      <c r="D68" s="14">
        <v>300.00092296551702</v>
      </c>
      <c r="E68">
        <v>100</v>
      </c>
      <c r="F68" s="3">
        <v>37.374501586206897</v>
      </c>
      <c r="G68" s="43">
        <v>22.610226517241401</v>
      </c>
      <c r="H68" s="43">
        <v>3.1938604827586201</v>
      </c>
      <c r="I68" s="3">
        <v>25.0560537241379</v>
      </c>
      <c r="L68" s="3">
        <v>1.3536494482758601</v>
      </c>
      <c r="M68" s="3">
        <v>13.298368172413801</v>
      </c>
      <c r="N68" s="3">
        <v>14.453789379310299</v>
      </c>
      <c r="O68" s="3">
        <v>21.2161866551724</v>
      </c>
      <c r="P68" s="3">
        <v>4.7355465862068904</v>
      </c>
      <c r="Q68" s="3">
        <v>25.037778517241399</v>
      </c>
      <c r="R68" s="3">
        <v>25.015463</v>
      </c>
      <c r="S68" s="3">
        <v>0.394733</v>
      </c>
      <c r="T68" s="3">
        <v>25.011979586206898</v>
      </c>
      <c r="U68" s="3">
        <v>24.947909379310399</v>
      </c>
      <c r="V68" s="3">
        <v>0.46582806896551698</v>
      </c>
      <c r="W68" s="3">
        <v>24.949151862069002</v>
      </c>
      <c r="X68" s="3">
        <v>25.396074275862102</v>
      </c>
      <c r="Y68" s="3">
        <v>3.4319801379319302E-2</v>
      </c>
      <c r="Z68" s="3">
        <v>3.08895323634726E-2</v>
      </c>
      <c r="AA68" s="3">
        <v>0.37011859310774098</v>
      </c>
      <c r="AB68" s="3">
        <v>5.2613171715974398E-2</v>
      </c>
      <c r="AC68" s="3">
        <v>0.34885071549582097</v>
      </c>
      <c r="AD68">
        <v>127</v>
      </c>
      <c r="AE68">
        <v>269</v>
      </c>
      <c r="AF68" s="1">
        <v>42659.790254629632</v>
      </c>
    </row>
    <row r="69" spans="4:32" x14ac:dyDescent="0.25">
      <c r="D69" s="14">
        <v>300.00107337931001</v>
      </c>
      <c r="E69">
        <v>150</v>
      </c>
      <c r="F69" s="3">
        <v>21.599007758620701</v>
      </c>
      <c r="G69" s="43">
        <v>22.6646442413793</v>
      </c>
      <c r="H69" s="43">
        <v>3.0938583103448298</v>
      </c>
      <c r="I69" s="3">
        <v>25.0623585172414</v>
      </c>
      <c r="L69" s="3">
        <v>0.99846999999999997</v>
      </c>
      <c r="M69" s="3">
        <v>14.315500103448301</v>
      </c>
      <c r="N69" s="3">
        <v>16.289439517241401</v>
      </c>
      <c r="O69" s="3">
        <v>21.2498094827586</v>
      </c>
      <c r="P69" s="3">
        <v>4.7336166551724101</v>
      </c>
      <c r="Q69" s="3">
        <v>25.0363569655172</v>
      </c>
      <c r="R69" s="3">
        <v>25.020405620689701</v>
      </c>
      <c r="S69" s="3">
        <v>0.39059886206896599</v>
      </c>
      <c r="T69" s="3">
        <v>25.016016241379301</v>
      </c>
      <c r="U69" s="3">
        <v>24.938517758620701</v>
      </c>
      <c r="V69" s="3">
        <v>0.46617220689655198</v>
      </c>
      <c r="W69" s="3">
        <v>24.9484845172414</v>
      </c>
      <c r="X69" s="3">
        <v>25.427410758620699</v>
      </c>
      <c r="Y69" s="3">
        <v>4.29449227201531E-2</v>
      </c>
      <c r="Z69" s="3">
        <v>1.9687386313446999E-2</v>
      </c>
      <c r="AA69" s="3">
        <v>0.44284291502824102</v>
      </c>
      <c r="AB69" s="3">
        <v>4.2261555833747903E-2</v>
      </c>
      <c r="AC69" s="3">
        <v>0.37564456657725798</v>
      </c>
      <c r="AD69">
        <v>129</v>
      </c>
      <c r="AE69">
        <v>197</v>
      </c>
      <c r="AF69" s="1">
        <v>42659.813171296293</v>
      </c>
    </row>
    <row r="70" spans="4:32" x14ac:dyDescent="0.25">
      <c r="D70" s="14">
        <v>299.99990641379298</v>
      </c>
      <c r="E70">
        <v>100</v>
      </c>
      <c r="F70" s="3">
        <v>45.477375896551699</v>
      </c>
      <c r="G70" s="43">
        <v>22.075135482758601</v>
      </c>
      <c r="H70" s="43">
        <v>3.8905441724137901</v>
      </c>
      <c r="I70" s="3">
        <v>30.089428206896599</v>
      </c>
      <c r="L70" s="3">
        <v>1.9231564137931001</v>
      </c>
      <c r="M70" s="3">
        <v>16.295290655172401</v>
      </c>
      <c r="N70" s="3">
        <v>15.2564998275862</v>
      </c>
      <c r="O70" s="3">
        <v>21.2308015172414</v>
      </c>
      <c r="P70" s="3">
        <v>4.7320001379310304</v>
      </c>
      <c r="Q70" s="3">
        <v>25.0325753103448</v>
      </c>
      <c r="R70" s="3">
        <v>25.012446137931001</v>
      </c>
      <c r="S70" s="3">
        <v>0.39192244827586198</v>
      </c>
      <c r="T70" s="3">
        <v>25.006353310344799</v>
      </c>
      <c r="U70" s="3">
        <v>24.963182137931</v>
      </c>
      <c r="V70" s="3">
        <v>0.46582237931034498</v>
      </c>
      <c r="W70" s="3">
        <v>24.948093862069001</v>
      </c>
      <c r="X70" s="3">
        <v>25.488288620689701</v>
      </c>
      <c r="Y70" s="3">
        <v>3.7839602536422302E-2</v>
      </c>
      <c r="Z70" s="3">
        <v>3.1851821445750397E-2</v>
      </c>
      <c r="AA70" s="3">
        <v>0.26042022495158001</v>
      </c>
      <c r="AB70" s="3">
        <v>4.6502439323694897E-2</v>
      </c>
      <c r="AC70" s="3">
        <v>0.38538568498521503</v>
      </c>
      <c r="AD70">
        <v>131</v>
      </c>
      <c r="AE70">
        <v>211</v>
      </c>
      <c r="AF70" s="1">
        <v>42659.837719907409</v>
      </c>
    </row>
    <row r="71" spans="4:32" x14ac:dyDescent="0.25">
      <c r="D71" s="14">
        <v>299.99689989655201</v>
      </c>
      <c r="E71">
        <v>100</v>
      </c>
      <c r="F71" s="3">
        <v>52.928747999999999</v>
      </c>
      <c r="G71" s="43">
        <v>21.642750206896601</v>
      </c>
      <c r="H71" s="43">
        <v>4.5438095172413799</v>
      </c>
      <c r="I71" s="3">
        <v>35.129470896551702</v>
      </c>
      <c r="L71" s="3">
        <v>2.2550324137931002</v>
      </c>
      <c r="M71" s="3">
        <v>19.4163644482759</v>
      </c>
      <c r="N71" s="3">
        <v>14.1061126206897</v>
      </c>
      <c r="O71" s="3">
        <v>21.099237034482801</v>
      </c>
      <c r="P71" s="3">
        <v>4.7686637241379302</v>
      </c>
      <c r="Q71" s="3">
        <v>25.033009275862099</v>
      </c>
      <c r="R71" s="3">
        <v>25.009597827586202</v>
      </c>
      <c r="S71" s="3">
        <v>0.391848275862069</v>
      </c>
      <c r="T71" s="3">
        <v>25.0042914827586</v>
      </c>
      <c r="U71" s="3">
        <v>24.972969931034498</v>
      </c>
      <c r="V71" s="3">
        <v>0.466230275862069</v>
      </c>
      <c r="W71" s="3">
        <v>24.9425111034483</v>
      </c>
      <c r="X71" s="3">
        <v>25.578687793103398</v>
      </c>
      <c r="Y71" s="3">
        <v>9.5607758811662197E-2</v>
      </c>
      <c r="Z71" s="3">
        <v>7.75366029045889E-2</v>
      </c>
      <c r="AA71" s="3">
        <v>0.31944484293150299</v>
      </c>
      <c r="AB71" s="3">
        <v>5.8511943505200802E-2</v>
      </c>
      <c r="AC71" s="3">
        <v>0.38554502768833698</v>
      </c>
      <c r="AD71">
        <v>134</v>
      </c>
      <c r="AE71">
        <v>173</v>
      </c>
      <c r="AF71" s="1">
        <v>42659.87777777778</v>
      </c>
    </row>
    <row r="72" spans="4:32" x14ac:dyDescent="0.25">
      <c r="D72" s="14">
        <v>299.99985268965497</v>
      </c>
      <c r="E72">
        <v>100</v>
      </c>
      <c r="F72" s="3">
        <v>52.833923620689703</v>
      </c>
      <c r="G72" s="43">
        <v>21.665115413793099</v>
      </c>
      <c r="H72" s="43">
        <v>4.5375400689655203</v>
      </c>
      <c r="I72" s="3">
        <v>35.147370275862102</v>
      </c>
      <c r="L72" s="3">
        <v>2.3229415862069001</v>
      </c>
      <c r="M72" s="3">
        <v>19.1461328275862</v>
      </c>
      <c r="N72" s="3">
        <v>14.9374226551724</v>
      </c>
      <c r="O72" s="3">
        <v>21.028299172413799</v>
      </c>
      <c r="P72" s="3">
        <v>4.7628823103448301</v>
      </c>
      <c r="Q72" s="3">
        <v>25.028180551724098</v>
      </c>
      <c r="R72" s="3">
        <v>25.0069825517241</v>
      </c>
      <c r="S72" s="3">
        <v>0.39024331034482801</v>
      </c>
      <c r="T72" s="3">
        <v>24.998231172413799</v>
      </c>
      <c r="U72" s="3">
        <v>24.969709034482801</v>
      </c>
      <c r="V72" s="3">
        <v>0.46751762068965502</v>
      </c>
      <c r="W72" s="3">
        <v>24.948083034482799</v>
      </c>
      <c r="X72" s="3">
        <v>25.573896103448298</v>
      </c>
      <c r="Y72" s="3">
        <v>3.7511575483530199E-3</v>
      </c>
      <c r="Z72" s="3">
        <v>1.60190842643823E-3</v>
      </c>
      <c r="AA72" s="3">
        <v>0.192395577427251</v>
      </c>
      <c r="AB72" s="3">
        <v>2.75707671240496E-2</v>
      </c>
      <c r="AC72" s="3">
        <v>0.38393271391572298</v>
      </c>
      <c r="AD72">
        <v>135</v>
      </c>
      <c r="AE72">
        <v>179</v>
      </c>
      <c r="AF72" s="1">
        <v>42659.898611111108</v>
      </c>
    </row>
    <row r="73" spans="4:32" x14ac:dyDescent="0.25">
      <c r="D73" s="14">
        <v>300.00088189655202</v>
      </c>
      <c r="E73">
        <v>150</v>
      </c>
      <c r="F73" s="3">
        <v>30.670604241379301</v>
      </c>
      <c r="G73" s="43">
        <v>21.677077758620701</v>
      </c>
      <c r="H73" s="43">
        <v>4.42070934482759</v>
      </c>
      <c r="I73" s="3">
        <v>35.164633310344797</v>
      </c>
      <c r="L73" s="3">
        <v>1.44293975862069</v>
      </c>
      <c r="M73" s="3">
        <v>20.629133689655198</v>
      </c>
      <c r="N73" s="3">
        <v>14.865163586206901</v>
      </c>
      <c r="O73" s="3">
        <v>20.906591310344801</v>
      </c>
      <c r="P73" s="3">
        <v>4.7540357586206898</v>
      </c>
      <c r="Q73" s="3">
        <v>25.026341172413801</v>
      </c>
      <c r="R73" s="3">
        <v>25.005219482758601</v>
      </c>
      <c r="S73" s="3">
        <v>0.388769172413793</v>
      </c>
      <c r="T73" s="3">
        <v>25.000227931034502</v>
      </c>
      <c r="U73" s="3">
        <v>24.940926793103401</v>
      </c>
      <c r="V73" s="3">
        <v>0.46756389655172398</v>
      </c>
      <c r="W73" s="3">
        <v>24.9352734482759</v>
      </c>
      <c r="X73" s="3">
        <v>25.6064172758621</v>
      </c>
      <c r="Y73" s="3">
        <v>4.23096915853622E-2</v>
      </c>
      <c r="Z73" s="3">
        <v>2.01755508297966E-2</v>
      </c>
      <c r="AA73" s="3">
        <v>0.27649937261776403</v>
      </c>
      <c r="AB73" s="3">
        <v>3.1686480221647502E-2</v>
      </c>
      <c r="AC73" s="3">
        <v>0.32795277239281301</v>
      </c>
      <c r="AD73">
        <v>137</v>
      </c>
      <c r="AE73">
        <v>197</v>
      </c>
      <c r="AF73" s="1">
        <v>42659.921539351853</v>
      </c>
    </row>
    <row r="74" spans="4:32" x14ac:dyDescent="0.25">
      <c r="D74" s="14">
        <v>300.00077555172402</v>
      </c>
      <c r="E74">
        <v>100</v>
      </c>
      <c r="F74" s="3">
        <v>60.518883310344798</v>
      </c>
      <c r="G74" s="43">
        <v>21.115095241379301</v>
      </c>
      <c r="H74" s="43">
        <v>5.2181868965517202</v>
      </c>
      <c r="I74" s="3">
        <v>40.228133482758601</v>
      </c>
      <c r="L74" s="3">
        <v>2.3605319655172399</v>
      </c>
      <c r="M74" s="3">
        <v>22.067539034482799</v>
      </c>
      <c r="N74" s="3">
        <v>15.8463477241379</v>
      </c>
      <c r="O74" s="3">
        <v>20.744957827586202</v>
      </c>
      <c r="P74" s="3">
        <v>4.7649536896551696</v>
      </c>
      <c r="Q74" s="3">
        <v>25.024659275862099</v>
      </c>
      <c r="R74" s="3">
        <v>25.006917517241401</v>
      </c>
      <c r="S74" s="3">
        <v>0.39089089655172399</v>
      </c>
      <c r="T74" s="3">
        <v>25.000455689655201</v>
      </c>
      <c r="U74" s="3">
        <v>24.972953586206899</v>
      </c>
      <c r="V74" s="3">
        <v>0.46719893103448301</v>
      </c>
      <c r="W74" s="3">
        <v>24.936201103448301</v>
      </c>
      <c r="X74" s="3">
        <v>25.652760482758602</v>
      </c>
      <c r="Y74" s="3">
        <v>3.10850478386894E-2</v>
      </c>
      <c r="Z74" s="3">
        <v>2.53550748484252E-2</v>
      </c>
      <c r="AA74" s="3">
        <v>0.18819933052138199</v>
      </c>
      <c r="AB74" s="3">
        <v>3.5922288959338501E-2</v>
      </c>
      <c r="AC74" s="3">
        <v>0.36187494024607297</v>
      </c>
      <c r="AD74">
        <v>139</v>
      </c>
      <c r="AE74">
        <v>268</v>
      </c>
      <c r="AF74" s="1">
        <v>42659.952789351853</v>
      </c>
    </row>
    <row r="75" spans="4:32" x14ac:dyDescent="0.25">
      <c r="D75" s="14">
        <v>300.00146796551701</v>
      </c>
      <c r="E75">
        <v>150</v>
      </c>
      <c r="F75" s="3">
        <v>35.118651689655202</v>
      </c>
      <c r="G75" s="43">
        <v>21.216547172413801</v>
      </c>
      <c r="H75" s="43">
        <v>5.0808551379310298</v>
      </c>
      <c r="I75" s="3">
        <v>40.232569413793101</v>
      </c>
      <c r="L75" s="3">
        <v>1.86837437931035</v>
      </c>
      <c r="M75" s="3">
        <v>23.840675000000001</v>
      </c>
      <c r="N75" s="3">
        <v>15.974165724137899</v>
      </c>
      <c r="O75" s="3">
        <v>20.708608034482801</v>
      </c>
      <c r="P75" s="3">
        <v>4.7304907241379297</v>
      </c>
      <c r="Q75" s="3">
        <v>25.024284931034501</v>
      </c>
      <c r="R75" s="3">
        <v>25.006331586206901</v>
      </c>
      <c r="S75" s="3">
        <v>0.39106206896551698</v>
      </c>
      <c r="T75" s="3">
        <v>24.997341517241399</v>
      </c>
      <c r="U75" s="3">
        <v>24.952135827586201</v>
      </c>
      <c r="V75" s="3">
        <v>0.46627489655172399</v>
      </c>
      <c r="W75" s="3">
        <v>24.9330435862069</v>
      </c>
      <c r="X75" s="3">
        <v>25.7055402413793</v>
      </c>
      <c r="Y75" s="3">
        <v>4.0398930713764103E-2</v>
      </c>
      <c r="Z75" s="3">
        <v>1.9101830086177999E-2</v>
      </c>
      <c r="AA75" s="3">
        <v>0.21302757875435299</v>
      </c>
      <c r="AB75" s="3">
        <v>2.83128314964461E-2</v>
      </c>
      <c r="AC75" s="3">
        <v>0.34988493069889098</v>
      </c>
      <c r="AD75">
        <v>141</v>
      </c>
      <c r="AE75">
        <v>197</v>
      </c>
      <c r="AF75" s="1">
        <v>42659.975717592592</v>
      </c>
    </row>
    <row r="76" spans="4:32" x14ac:dyDescent="0.25">
      <c r="D76" s="14">
        <v>300.00097337930998</v>
      </c>
      <c r="E76">
        <v>100</v>
      </c>
      <c r="F76" s="3">
        <v>76.144181482758597</v>
      </c>
      <c r="G76" s="43">
        <v>20.1323878275862</v>
      </c>
      <c r="H76" s="43">
        <v>6.5842305862068997</v>
      </c>
      <c r="I76" s="3">
        <v>50.309440758620703</v>
      </c>
      <c r="L76" s="3">
        <v>3.2977943103448299</v>
      </c>
      <c r="M76" s="3">
        <v>28.121986137931</v>
      </c>
      <c r="N76" s="3">
        <v>16.2162854827586</v>
      </c>
      <c r="O76" s="3">
        <v>20.558356310344799</v>
      </c>
      <c r="P76" s="3">
        <v>4.75266913793104</v>
      </c>
      <c r="Q76" s="3">
        <v>25.020090827586198</v>
      </c>
      <c r="R76" s="3">
        <v>25.0028376206897</v>
      </c>
      <c r="S76" s="3">
        <v>0.393236482758621</v>
      </c>
      <c r="T76" s="3">
        <v>24.991519724137898</v>
      </c>
      <c r="U76" s="3">
        <v>24.9974662068966</v>
      </c>
      <c r="V76" s="3">
        <v>0.46610775862068998</v>
      </c>
      <c r="W76" s="3">
        <v>24.9314592758621</v>
      </c>
      <c r="X76" s="3">
        <v>25.8365384137931</v>
      </c>
      <c r="Y76" s="3">
        <v>3.1143351560893401E-2</v>
      </c>
      <c r="Z76" s="3">
        <v>3.0123565165130799E-2</v>
      </c>
      <c r="AA76" s="3">
        <v>0.14602520655131401</v>
      </c>
      <c r="AB76" s="3">
        <v>3.4123664936122698E-2</v>
      </c>
      <c r="AC76" s="3">
        <v>0.38121643410866102</v>
      </c>
      <c r="AD76">
        <v>143</v>
      </c>
      <c r="AE76">
        <v>269</v>
      </c>
      <c r="AF76" s="1">
        <v>42660.006967592592</v>
      </c>
    </row>
    <row r="77" spans="4:32" x14ac:dyDescent="0.25">
      <c r="D77" s="14">
        <v>299.99937810344801</v>
      </c>
      <c r="E77">
        <v>150</v>
      </c>
      <c r="F77" s="3">
        <v>44.029568724137903</v>
      </c>
      <c r="G77" s="43">
        <v>20.467356965517201</v>
      </c>
      <c r="H77" s="43">
        <v>6.3998861034482797</v>
      </c>
      <c r="I77" s="3">
        <v>50.3427666896552</v>
      </c>
      <c r="J77" s="43">
        <f>INDEX(LINEST(G64:G77,H64:H77^{1}),1)</f>
        <v>-0.70776828268529157</v>
      </c>
      <c r="K77" s="43">
        <f>INDEX(LINEST(G64:G77,H64:H77^{1}),2)</f>
        <v>24.854459130625415</v>
      </c>
      <c r="L77" s="3">
        <v>2.7004195517241398</v>
      </c>
      <c r="M77" s="3">
        <v>30.090632551724099</v>
      </c>
      <c r="N77" s="3">
        <v>15.074963137931</v>
      </c>
      <c r="O77" s="3">
        <v>20.5257701724138</v>
      </c>
      <c r="P77" s="3">
        <v>4.7602643448275899</v>
      </c>
      <c r="Q77" s="3">
        <v>25.023655482758599</v>
      </c>
      <c r="R77" s="3">
        <v>25.002712620689699</v>
      </c>
      <c r="S77" s="3">
        <v>0.38922406896551698</v>
      </c>
      <c r="T77" s="3">
        <v>24.991297275862099</v>
      </c>
      <c r="U77" s="3">
        <v>24.9768870344828</v>
      </c>
      <c r="V77" s="3">
        <v>0.46630772413793098</v>
      </c>
      <c r="W77" s="3">
        <v>24.928122551724101</v>
      </c>
      <c r="X77" s="3">
        <v>25.893396827586201</v>
      </c>
      <c r="Y77" s="3">
        <v>3.9938161431086597E-2</v>
      </c>
      <c r="Z77" s="3">
        <v>1.9055944724251501E-2</v>
      </c>
      <c r="AA77" s="3">
        <v>0.159187998753129</v>
      </c>
      <c r="AB77" s="3">
        <v>2.4926943130451001E-2</v>
      </c>
      <c r="AC77" s="3">
        <v>0.34045797785074999</v>
      </c>
      <c r="AD77">
        <v>145</v>
      </c>
      <c r="AE77">
        <v>197</v>
      </c>
      <c r="AF77" s="1">
        <v>42660.029895833337</v>
      </c>
    </row>
    <row r="78" spans="4:32" x14ac:dyDescent="0.25">
      <c r="D78" s="14">
        <v>299.99882031034502</v>
      </c>
      <c r="E78">
        <v>300</v>
      </c>
      <c r="F78" s="3">
        <v>19.995814413793099</v>
      </c>
      <c r="G78" s="42">
        <v>20.452202068965502</v>
      </c>
      <c r="H78" s="42">
        <v>6.2821943448275803</v>
      </c>
      <c r="I78" s="3">
        <v>50.361858137931002</v>
      </c>
      <c r="L78" s="3">
        <v>2.2343751034482802</v>
      </c>
      <c r="M78" s="3">
        <v>32.839278827586199</v>
      </c>
      <c r="N78" s="3">
        <v>17.077852758620701</v>
      </c>
      <c r="O78" s="3">
        <v>20.483644344827599</v>
      </c>
      <c r="P78" s="3">
        <v>4.7563046896551704</v>
      </c>
      <c r="Q78" s="3">
        <v>25.0171828275862</v>
      </c>
      <c r="R78" s="3">
        <v>25.0021322413793</v>
      </c>
      <c r="S78" s="3">
        <v>0.39169065517241403</v>
      </c>
      <c r="T78" s="3">
        <v>24.995480517241401</v>
      </c>
      <c r="U78" s="3">
        <v>24.963361275862098</v>
      </c>
      <c r="V78" s="3">
        <v>0.46484372413793101</v>
      </c>
      <c r="W78" s="3">
        <v>24.9286761034483</v>
      </c>
      <c r="X78" s="3">
        <v>25.982412068965498</v>
      </c>
      <c r="Y78" s="3">
        <v>6.1466205244382802E-2</v>
      </c>
      <c r="Z78" s="3">
        <v>2.8697938500143801E-2</v>
      </c>
      <c r="AA78" s="3">
        <v>0.20670194874620401</v>
      </c>
      <c r="AB78" s="3">
        <v>3.2253634377829798E-2</v>
      </c>
      <c r="AC78" s="3">
        <v>0.30213351557113699</v>
      </c>
      <c r="AD78">
        <v>147</v>
      </c>
      <c r="AE78">
        <v>196</v>
      </c>
      <c r="AF78" s="1">
        <v>42660.05269675926</v>
      </c>
    </row>
    <row r="79" spans="4:32" x14ac:dyDescent="0.25">
      <c r="D79" s="14">
        <v>299.99988858620702</v>
      </c>
      <c r="E79">
        <v>100</v>
      </c>
      <c r="F79" s="3">
        <v>82.9243876206897</v>
      </c>
      <c r="G79" s="42">
        <v>19.794431137930999</v>
      </c>
      <c r="H79" s="42">
        <v>7.2056243448275898</v>
      </c>
      <c r="I79" s="3">
        <v>55.425844448275903</v>
      </c>
      <c r="L79" s="3">
        <v>3.4431779310344801</v>
      </c>
      <c r="M79" s="3">
        <v>30.566111724137901</v>
      </c>
      <c r="N79" s="3">
        <v>13.7316827586207</v>
      </c>
      <c r="O79" s="3">
        <v>20.317997689655201</v>
      </c>
      <c r="P79" s="3">
        <v>4.7351113448275903</v>
      </c>
      <c r="Q79" s="3">
        <v>25.0188973448276</v>
      </c>
      <c r="R79" s="3">
        <v>24.9943952758621</v>
      </c>
      <c r="S79" s="3">
        <v>0.38799979310344801</v>
      </c>
      <c r="T79" s="3">
        <v>24.991378620689702</v>
      </c>
      <c r="U79" s="3">
        <v>25.005745655172401</v>
      </c>
      <c r="V79" s="3">
        <v>0.46485686206896598</v>
      </c>
      <c r="W79" s="3">
        <v>24.928648896551699</v>
      </c>
      <c r="X79" s="3">
        <v>25.9118107586207</v>
      </c>
      <c r="Y79" s="3">
        <v>6.4213458463360906E-2</v>
      </c>
      <c r="Z79" s="3">
        <v>4.5845345916811997E-2</v>
      </c>
      <c r="AA79" s="3">
        <v>0.14528061790593999</v>
      </c>
      <c r="AB79" s="3">
        <v>4.6643136670197302E-2</v>
      </c>
      <c r="AC79" s="3">
        <v>0.36870162564703601</v>
      </c>
      <c r="AD79">
        <v>149</v>
      </c>
      <c r="AE79">
        <v>269</v>
      </c>
      <c r="AF79" s="1">
        <v>42660.083958333336</v>
      </c>
    </row>
    <row r="80" spans="4:32" x14ac:dyDescent="0.25">
      <c r="D80" s="14">
        <v>300.00121013793103</v>
      </c>
      <c r="E80">
        <v>150</v>
      </c>
      <c r="F80" s="3">
        <v>48.254332275862097</v>
      </c>
      <c r="G80" s="42">
        <v>19.874500586206899</v>
      </c>
      <c r="H80" s="42">
        <v>7.0342353793103403</v>
      </c>
      <c r="I80" s="3">
        <v>55.439580413793102</v>
      </c>
      <c r="L80" s="3">
        <v>2.885837</v>
      </c>
      <c r="M80" s="3">
        <v>33.194191206896498</v>
      </c>
      <c r="N80" s="3">
        <v>15.475016172413801</v>
      </c>
      <c r="O80" s="3">
        <v>20.237001551724099</v>
      </c>
      <c r="P80" s="3">
        <v>4.75892082758621</v>
      </c>
      <c r="Q80" s="3">
        <v>25.016222517241399</v>
      </c>
      <c r="R80" s="3">
        <v>24.9970810344828</v>
      </c>
      <c r="S80" s="3">
        <v>0.39344913793103498</v>
      </c>
      <c r="T80" s="3">
        <v>24.990988103448299</v>
      </c>
      <c r="U80" s="3">
        <v>24.9824536206897</v>
      </c>
      <c r="V80" s="3">
        <v>0.46359400000000001</v>
      </c>
      <c r="W80" s="3">
        <v>24.9227732413793</v>
      </c>
      <c r="X80" s="3">
        <v>25.990069758620699</v>
      </c>
      <c r="Y80" s="3">
        <v>3.9905858164020702E-2</v>
      </c>
      <c r="Z80" s="3">
        <v>2.0032524193686702E-2</v>
      </c>
      <c r="AA80" s="3">
        <v>0.15484365273273701</v>
      </c>
      <c r="AB80" s="3">
        <v>2.45595925382288E-2</v>
      </c>
      <c r="AC80" s="3">
        <v>0.35336883350872</v>
      </c>
      <c r="AD80">
        <v>151</v>
      </c>
      <c r="AE80">
        <v>197</v>
      </c>
      <c r="AF80" s="1">
        <v>42660.106874999998</v>
      </c>
    </row>
    <row r="81" spans="4:32" x14ac:dyDescent="0.25">
      <c r="D81" s="14">
        <v>299.998650931035</v>
      </c>
      <c r="E81">
        <v>300</v>
      </c>
      <c r="F81" s="3">
        <v>22.010775620689699</v>
      </c>
      <c r="G81" s="42">
        <v>20.047741310344801</v>
      </c>
      <c r="H81" s="42">
        <v>6.9399792413793104</v>
      </c>
      <c r="I81" s="3">
        <v>55.459140724137903</v>
      </c>
      <c r="L81" s="3">
        <v>2.6819616551724099</v>
      </c>
      <c r="M81" s="3">
        <v>36.3102102068965</v>
      </c>
      <c r="N81" s="3">
        <v>16.3553639310345</v>
      </c>
      <c r="O81" s="3">
        <v>20.350982620689699</v>
      </c>
      <c r="P81" s="3">
        <v>4.7549132758620702</v>
      </c>
      <c r="Q81" s="3">
        <v>25.014649103448299</v>
      </c>
      <c r="R81" s="3">
        <v>24.996891000000002</v>
      </c>
      <c r="S81" s="3">
        <v>0.39421231034482701</v>
      </c>
      <c r="T81" s="3">
        <v>24.985117655172399</v>
      </c>
      <c r="U81" s="3">
        <v>24.969247965517201</v>
      </c>
      <c r="V81" s="3">
        <v>0.46419786206896602</v>
      </c>
      <c r="W81" s="3">
        <v>24.923760620689599</v>
      </c>
      <c r="X81" s="3">
        <v>26.0866966206897</v>
      </c>
      <c r="Y81" s="3">
        <v>6.0690857762573901E-2</v>
      </c>
      <c r="Z81" s="3">
        <v>2.8920010840399701E-2</v>
      </c>
      <c r="AA81" s="3">
        <v>0.16390836825952301</v>
      </c>
      <c r="AB81" s="3">
        <v>3.3476538040357801E-2</v>
      </c>
      <c r="AC81" s="3">
        <v>0.320628446683281</v>
      </c>
      <c r="AD81">
        <v>153</v>
      </c>
      <c r="AE81">
        <v>197</v>
      </c>
      <c r="AF81" s="1">
        <v>42660.129803240743</v>
      </c>
    </row>
    <row r="82" spans="4:32" x14ac:dyDescent="0.25">
      <c r="D82" s="14">
        <v>300.00098610344799</v>
      </c>
      <c r="E82">
        <v>150</v>
      </c>
      <c r="F82" s="3">
        <v>53.506237034482801</v>
      </c>
      <c r="G82" s="42">
        <v>19.419489896551699</v>
      </c>
      <c r="H82" s="42">
        <v>7.7084330344827601</v>
      </c>
      <c r="I82" s="3">
        <v>60.039945137930999</v>
      </c>
      <c r="L82" s="3">
        <v>3.18416231034483</v>
      </c>
      <c r="M82" s="3">
        <v>36.181476931034503</v>
      </c>
      <c r="N82" s="3">
        <v>15.7128119310345</v>
      </c>
      <c r="O82" s="3">
        <v>20.449792310344801</v>
      </c>
      <c r="P82" s="3">
        <v>4.7695436206896504</v>
      </c>
      <c r="Q82" s="3">
        <v>25.0235036896552</v>
      </c>
      <c r="R82" s="3">
        <v>25.004562965517199</v>
      </c>
      <c r="S82" s="3">
        <v>0.39146751724137901</v>
      </c>
      <c r="T82" s="3">
        <v>24.997270896551701</v>
      </c>
      <c r="U82" s="3">
        <v>25.000162689655198</v>
      </c>
      <c r="V82" s="3">
        <v>0.46447079310344802</v>
      </c>
      <c r="W82" s="3">
        <v>24.929500793103401</v>
      </c>
      <c r="X82" s="3">
        <v>26.088026310344802</v>
      </c>
      <c r="Y82" s="3">
        <v>7.27817436143465E-2</v>
      </c>
      <c r="Z82" s="3">
        <v>5.0271983531653998E-2</v>
      </c>
      <c r="AA82" s="3">
        <v>0.16694637002625501</v>
      </c>
      <c r="AB82" s="3">
        <v>6.1578909176211498E-2</v>
      </c>
      <c r="AC82" s="3">
        <v>0.34698594811647598</v>
      </c>
      <c r="AD82">
        <v>157</v>
      </c>
      <c r="AE82">
        <v>246</v>
      </c>
      <c r="AF82" s="1">
        <v>42660.183981481481</v>
      </c>
    </row>
    <row r="83" spans="4:32" x14ac:dyDescent="0.25">
      <c r="D83" s="14">
        <v>300.00192472413801</v>
      </c>
      <c r="E83">
        <v>300</v>
      </c>
      <c r="F83" s="3">
        <v>24.908063241379299</v>
      </c>
      <c r="G83" s="42">
        <v>19.610955689655199</v>
      </c>
      <c r="H83" s="42">
        <v>7.62049048275862</v>
      </c>
      <c r="I83" s="3">
        <v>59.5487644827586</v>
      </c>
      <c r="L83" s="3">
        <v>2.9175633793103399</v>
      </c>
      <c r="M83" s="3">
        <v>39.997251379310299</v>
      </c>
      <c r="N83" s="3">
        <v>16.053121448275899</v>
      </c>
      <c r="O83" s="3">
        <v>20.3649664827586</v>
      </c>
      <c r="P83" s="3">
        <v>4.7622486896551699</v>
      </c>
      <c r="Q83" s="3">
        <v>25.013140689655199</v>
      </c>
      <c r="R83" s="3">
        <v>24.9954424137931</v>
      </c>
      <c r="S83" s="3">
        <v>0.395296586206897</v>
      </c>
      <c r="T83" s="3">
        <v>24.985871827586202</v>
      </c>
      <c r="U83" s="3">
        <v>24.978069793103501</v>
      </c>
      <c r="V83" s="3">
        <v>0.46439248275862099</v>
      </c>
      <c r="W83" s="3">
        <v>24.921291965517199</v>
      </c>
      <c r="X83" s="3">
        <v>26.197709172413798</v>
      </c>
      <c r="Y83" s="3">
        <v>5.5312191029962099E-2</v>
      </c>
      <c r="Z83" s="3">
        <v>2.9312009502310901E-2</v>
      </c>
      <c r="AA83" s="3">
        <v>0.150790249121836</v>
      </c>
      <c r="AB83" s="3">
        <v>2.94218766289088E-2</v>
      </c>
      <c r="AC83" s="3">
        <v>0.350509402508481</v>
      </c>
      <c r="AD83">
        <v>159</v>
      </c>
      <c r="AE83">
        <v>197</v>
      </c>
      <c r="AF83" s="1">
        <v>42660.20689814815</v>
      </c>
    </row>
    <row r="84" spans="4:32" x14ac:dyDescent="0.25">
      <c r="D84" s="14">
        <v>299.99756279310401</v>
      </c>
      <c r="E84">
        <v>100</v>
      </c>
      <c r="F84" s="3">
        <v>100</v>
      </c>
      <c r="G84" s="42">
        <v>18.8849153793103</v>
      </c>
      <c r="H84" s="42">
        <v>8.4818010689655203</v>
      </c>
      <c r="I84" s="3">
        <v>63.753763448275897</v>
      </c>
      <c r="L84" s="3">
        <v>4.4530625862069</v>
      </c>
      <c r="M84" s="3">
        <v>36.502967482758599</v>
      </c>
      <c r="N84" s="3">
        <v>15.8129527586207</v>
      </c>
      <c r="O84" s="3">
        <v>20.413571793103401</v>
      </c>
      <c r="P84" s="3">
        <v>4.7217370689655196</v>
      </c>
      <c r="Q84" s="3">
        <v>25.024409793103398</v>
      </c>
      <c r="R84" s="3">
        <v>25.0055177931035</v>
      </c>
      <c r="S84" s="3">
        <v>0.39085155172413799</v>
      </c>
      <c r="T84" s="3">
        <v>24.993814724137899</v>
      </c>
      <c r="U84" s="3">
        <v>25.044321827586199</v>
      </c>
      <c r="V84" s="3">
        <v>0.46560620689655202</v>
      </c>
      <c r="W84" s="3">
        <v>24.934101482758599</v>
      </c>
      <c r="X84" s="3">
        <v>26.100416931034498</v>
      </c>
      <c r="Y84" s="3">
        <v>6.14479763449313E-2</v>
      </c>
      <c r="Z84" s="3">
        <v>4.3370309042630902E-2</v>
      </c>
      <c r="AA84" s="3">
        <v>0.13331985767384599</v>
      </c>
      <c r="AB84" s="3">
        <v>4.1867162626538099E-2</v>
      </c>
      <c r="AC84" s="3">
        <v>0.31455809834002102</v>
      </c>
      <c r="AD84">
        <v>161</v>
      </c>
      <c r="AE84">
        <v>269</v>
      </c>
      <c r="AF84" s="1">
        <v>42660.238159722219</v>
      </c>
    </row>
    <row r="85" spans="4:32" x14ac:dyDescent="0.25">
      <c r="D85" s="14">
        <v>300.00173737930999</v>
      </c>
      <c r="E85">
        <v>150</v>
      </c>
      <c r="F85" s="3">
        <v>59.396938862069</v>
      </c>
      <c r="G85" s="42">
        <v>18.902259206896499</v>
      </c>
      <c r="H85" s="42">
        <v>8.3809032413793094</v>
      </c>
      <c r="I85" s="3">
        <v>64.379579965517195</v>
      </c>
      <c r="L85" s="3">
        <v>3.54807431034483</v>
      </c>
      <c r="M85" s="3">
        <v>39.6604912758621</v>
      </c>
      <c r="N85" s="3">
        <v>16.579045758620701</v>
      </c>
      <c r="O85" s="3">
        <v>20.4104745517241</v>
      </c>
      <c r="P85" s="3">
        <v>4.7519177586206904</v>
      </c>
      <c r="Q85" s="3">
        <v>25.025256068965501</v>
      </c>
      <c r="R85" s="3">
        <v>25.007519793103501</v>
      </c>
      <c r="S85" s="3">
        <v>0.38922320689655199</v>
      </c>
      <c r="T85" s="3">
        <v>24.997498758620701</v>
      </c>
      <c r="U85" s="3">
        <v>25.012576448275901</v>
      </c>
      <c r="V85" s="3">
        <v>0.46657027586206901</v>
      </c>
      <c r="W85" s="3">
        <v>24.931931310344801</v>
      </c>
      <c r="X85" s="3">
        <v>26.192835275862102</v>
      </c>
      <c r="Y85" s="3">
        <v>3.4734991268260997E-2</v>
      </c>
      <c r="Z85" s="3">
        <v>1.7519882528641801E-2</v>
      </c>
      <c r="AA85" s="3">
        <v>0.12571492492611699</v>
      </c>
      <c r="AB85" s="3">
        <v>2.1137799864734099E-2</v>
      </c>
      <c r="AC85" s="3">
        <v>0.339930433899922</v>
      </c>
      <c r="AD85">
        <v>163</v>
      </c>
      <c r="AE85">
        <v>197</v>
      </c>
      <c r="AF85" s="1">
        <v>42660.261087962965</v>
      </c>
    </row>
    <row r="86" spans="4:32" x14ac:dyDescent="0.25">
      <c r="D86" s="14">
        <v>300.00072182758601</v>
      </c>
      <c r="E86">
        <v>300</v>
      </c>
      <c r="F86" s="3">
        <v>27.088072137931</v>
      </c>
      <c r="G86" s="42">
        <v>19.130225034482802</v>
      </c>
      <c r="H86" s="42">
        <v>8.2800003448275898</v>
      </c>
      <c r="I86" s="3">
        <v>64.449672896551704</v>
      </c>
      <c r="L86" s="3">
        <v>3.17559862068966</v>
      </c>
      <c r="M86" s="3">
        <v>43.6548076896552</v>
      </c>
      <c r="N86" s="3">
        <v>15.085082275862099</v>
      </c>
      <c r="O86" s="3">
        <v>20.385507344827602</v>
      </c>
      <c r="P86" s="3">
        <v>4.7526739999999998</v>
      </c>
      <c r="Q86" s="3">
        <v>25.0307305862069</v>
      </c>
      <c r="R86" s="3">
        <v>25.010270551724101</v>
      </c>
      <c r="S86" s="3">
        <v>0.39013317241379297</v>
      </c>
      <c r="T86" s="3">
        <v>24.999961862069</v>
      </c>
      <c r="U86" s="3">
        <v>25.003456068965502</v>
      </c>
      <c r="V86" s="3">
        <v>0.46742934482758602</v>
      </c>
      <c r="W86" s="3">
        <v>24.934627827586201</v>
      </c>
      <c r="X86" s="3">
        <v>26.315754344827599</v>
      </c>
      <c r="Y86" s="3">
        <v>5.4292549481142899E-2</v>
      </c>
      <c r="Z86" s="3">
        <v>2.78429516764526E-2</v>
      </c>
      <c r="AA86" s="3">
        <v>0.14742931769872999</v>
      </c>
      <c r="AB86" s="3">
        <v>3.1062612676003101E-2</v>
      </c>
      <c r="AC86" s="3">
        <v>0.333708472190476</v>
      </c>
      <c r="AD86">
        <v>165</v>
      </c>
      <c r="AE86">
        <v>197</v>
      </c>
      <c r="AF86" s="1">
        <v>42660.284004629626</v>
      </c>
    </row>
    <row r="87" spans="4:32" x14ac:dyDescent="0.25">
      <c r="D87" s="14">
        <v>299.99956327586199</v>
      </c>
      <c r="E87">
        <v>100</v>
      </c>
      <c r="F87" s="3">
        <v>100</v>
      </c>
      <c r="G87" s="42">
        <v>18.7143646206897</v>
      </c>
      <c r="H87" s="42">
        <v>8.4881119655172395</v>
      </c>
      <c r="I87" s="3">
        <v>63.995393551724099</v>
      </c>
      <c r="L87" s="3">
        <v>4.4204136551724096</v>
      </c>
      <c r="M87" s="3">
        <v>36.711450931034499</v>
      </c>
      <c r="N87" s="3">
        <v>15.307831931034499</v>
      </c>
      <c r="O87" s="3">
        <v>20.4377078965517</v>
      </c>
      <c r="P87" s="3">
        <v>4.7657223448275898</v>
      </c>
      <c r="Q87" s="3">
        <v>25.026476931034502</v>
      </c>
      <c r="R87" s="3">
        <v>25.0056046896552</v>
      </c>
      <c r="S87" s="3">
        <v>0.39124700000000001</v>
      </c>
      <c r="T87" s="3">
        <v>24.998269241379301</v>
      </c>
      <c r="U87" s="3">
        <v>25.046345517241399</v>
      </c>
      <c r="V87" s="3">
        <v>0.46592203448275898</v>
      </c>
      <c r="W87" s="3">
        <v>24.935636896551699</v>
      </c>
      <c r="X87" s="3">
        <v>26.1068430344828</v>
      </c>
      <c r="Y87" s="3">
        <v>5.5689928178907201E-2</v>
      </c>
      <c r="Z87" s="3">
        <v>3.4425867438991301E-2</v>
      </c>
      <c r="AA87" s="3">
        <v>0.12581785328169501</v>
      </c>
      <c r="AB87" s="3">
        <v>3.3965320199755601E-2</v>
      </c>
      <c r="AC87" s="3">
        <v>0.33454749320015398</v>
      </c>
      <c r="AD87">
        <v>167</v>
      </c>
      <c r="AE87">
        <v>269</v>
      </c>
      <c r="AF87" s="1">
        <v>42660.315266203703</v>
      </c>
    </row>
    <row r="88" spans="4:32" x14ac:dyDescent="0.25">
      <c r="D88" s="14">
        <v>300.00302858620699</v>
      </c>
      <c r="E88">
        <v>150</v>
      </c>
      <c r="F88" s="3">
        <v>63.739873931034502</v>
      </c>
      <c r="G88" s="42">
        <v>18.4818257931035</v>
      </c>
      <c r="H88" s="42">
        <v>9.0643762413793105</v>
      </c>
      <c r="I88" s="3">
        <v>69.505530517241397</v>
      </c>
      <c r="L88" s="3">
        <v>4.0830143793103497</v>
      </c>
      <c r="M88" s="3">
        <v>42.739023517241399</v>
      </c>
      <c r="N88" s="3">
        <v>15.9824584827586</v>
      </c>
      <c r="O88" s="3">
        <v>20.546439517241399</v>
      </c>
      <c r="P88" s="3">
        <v>4.7498394827586203</v>
      </c>
      <c r="Q88" s="3">
        <v>25.024122275862101</v>
      </c>
      <c r="R88" s="3">
        <v>25.0066462413793</v>
      </c>
      <c r="S88" s="3">
        <v>0.391096206896552</v>
      </c>
      <c r="T88" s="3">
        <v>24.995789689655201</v>
      </c>
      <c r="U88" s="3">
        <v>25.032228103448301</v>
      </c>
      <c r="V88" s="3">
        <v>0.46640658620689701</v>
      </c>
      <c r="W88" s="3">
        <v>24.9312044137931</v>
      </c>
      <c r="X88" s="3">
        <v>26.287047241379302</v>
      </c>
      <c r="Y88" s="3">
        <v>3.5652487908301098E-2</v>
      </c>
      <c r="Z88" s="3">
        <v>1.31033037773262E-2</v>
      </c>
      <c r="AA88" s="3">
        <v>0.110757946813233</v>
      </c>
      <c r="AB88" s="3">
        <v>1.94520518547425E-2</v>
      </c>
      <c r="AC88" s="3">
        <v>0.31070592797655799</v>
      </c>
      <c r="AD88">
        <v>169</v>
      </c>
      <c r="AE88">
        <v>197</v>
      </c>
      <c r="AF88" s="1">
        <v>42660.338182870371</v>
      </c>
    </row>
    <row r="89" spans="4:32" x14ac:dyDescent="0.25">
      <c r="D89" s="14">
        <v>300.002099448276</v>
      </c>
      <c r="E89">
        <v>300</v>
      </c>
      <c r="F89" s="3">
        <v>29.3114838965517</v>
      </c>
      <c r="G89" s="42">
        <v>18.651071172413801</v>
      </c>
      <c r="H89" s="42">
        <v>9.0291491379310305</v>
      </c>
      <c r="I89" s="3">
        <v>69.568527344827601</v>
      </c>
      <c r="J89" s="3">
        <f>INDEX(LINEST(G78:G89,H78:H89^{1}),1)</f>
        <v>-0.70609340196283521</v>
      </c>
      <c r="K89" s="3">
        <f>INDEX(LINEST(G78:G89,H78:H89^{1}),2)</f>
        <v>24.891717565271332</v>
      </c>
      <c r="L89" s="3">
        <v>3.7756737931034499</v>
      </c>
      <c r="M89" s="3">
        <v>47.428229862069003</v>
      </c>
      <c r="N89" s="3">
        <v>15.561550689655199</v>
      </c>
      <c r="O89" s="3">
        <v>20.642874655172399</v>
      </c>
      <c r="P89" s="3">
        <v>4.8055962068965501</v>
      </c>
      <c r="Q89" s="3">
        <v>25.025473206896599</v>
      </c>
      <c r="R89" s="3">
        <v>25.005539448275901</v>
      </c>
      <c r="S89" s="3">
        <v>0.39299075862068999</v>
      </c>
      <c r="T89" s="3">
        <v>25.0012207586207</v>
      </c>
      <c r="U89" s="3">
        <v>25.025993931034499</v>
      </c>
      <c r="V89" s="3">
        <v>0.46640706896551698</v>
      </c>
      <c r="W89" s="3">
        <v>24.9382846206897</v>
      </c>
      <c r="X89" s="3">
        <v>26.438867689655201</v>
      </c>
      <c r="Y89" s="3">
        <v>5.2673909598606197E-2</v>
      </c>
      <c r="Z89" s="3">
        <v>2.7924377426188699E-2</v>
      </c>
      <c r="AA89" s="3">
        <v>0.12634432143784799</v>
      </c>
      <c r="AB89" s="3">
        <v>2.9623524998154498E-2</v>
      </c>
      <c r="AC89" s="3">
        <v>0.29435341031454998</v>
      </c>
      <c r="AD89">
        <v>171</v>
      </c>
      <c r="AE89">
        <v>197</v>
      </c>
      <c r="AF89" s="1">
        <v>42660.361111111109</v>
      </c>
    </row>
    <row r="90" spans="4:32" x14ac:dyDescent="0.25">
      <c r="D90" s="14">
        <v>299.98083920689601</v>
      </c>
      <c r="E90">
        <v>300</v>
      </c>
      <c r="F90" s="3">
        <v>0.1</v>
      </c>
      <c r="G90" s="3">
        <v>24.531746896551699</v>
      </c>
      <c r="H90" s="3">
        <v>0</v>
      </c>
      <c r="I90" s="3">
        <v>0.29973227586206902</v>
      </c>
      <c r="L90" s="3">
        <v>-0.700605689655172</v>
      </c>
      <c r="M90" s="3">
        <v>-1.6038845862069</v>
      </c>
      <c r="N90" s="3">
        <v>12.834012517241399</v>
      </c>
      <c r="O90" s="3">
        <v>20.717529448275901</v>
      </c>
      <c r="P90" s="3">
        <v>4.7711256206896602</v>
      </c>
      <c r="Q90" s="3">
        <v>25.029254793103501</v>
      </c>
      <c r="R90" s="3">
        <v>25.001052620689698</v>
      </c>
      <c r="S90" s="3">
        <v>0.39243503448275902</v>
      </c>
      <c r="T90" s="3">
        <v>25.0036622068966</v>
      </c>
      <c r="U90" s="3">
        <v>24.863815310344801</v>
      </c>
      <c r="V90" s="3">
        <v>0.46583634482758601</v>
      </c>
      <c r="W90" s="3">
        <v>24.944442517241399</v>
      </c>
      <c r="X90" s="3">
        <v>24.932495586206901</v>
      </c>
      <c r="Y90" s="3">
        <v>9.4602963327746998</v>
      </c>
      <c r="Z90" s="3">
        <v>4.14065137258837</v>
      </c>
      <c r="AA90" s="3">
        <v>0.54247025795166703</v>
      </c>
      <c r="AB90" s="3">
        <v>5.0071109400657399</v>
      </c>
      <c r="AC90" s="3">
        <v>0.35875455021393798</v>
      </c>
      <c r="AD90">
        <v>172</v>
      </c>
      <c r="AE90">
        <v>179</v>
      </c>
      <c r="AF90" s="1">
        <v>42660.381944444445</v>
      </c>
    </row>
    <row r="91" spans="4:32" x14ac:dyDescent="0.25">
      <c r="D91" s="14">
        <v>399.99821431034502</v>
      </c>
      <c r="E91">
        <v>100</v>
      </c>
      <c r="F91" s="3">
        <v>10</v>
      </c>
      <c r="G91" s="3">
        <v>38.235727172413803</v>
      </c>
      <c r="H91" s="3">
        <v>0</v>
      </c>
      <c r="I91" s="3">
        <v>0.40383275862069001</v>
      </c>
      <c r="L91" s="3">
        <v>-0.173058137931035</v>
      </c>
      <c r="M91" s="3">
        <v>-0.95857282758620699</v>
      </c>
      <c r="N91" s="3">
        <v>27.535616517241401</v>
      </c>
      <c r="O91" s="3">
        <v>21.8839573448276</v>
      </c>
      <c r="P91" s="3">
        <v>4.7637158275862097</v>
      </c>
      <c r="Q91" s="3">
        <v>25.064033241379299</v>
      </c>
      <c r="R91" s="3">
        <v>25.081097068965502</v>
      </c>
      <c r="S91" s="3">
        <v>0.39122537931034501</v>
      </c>
      <c r="T91" s="3">
        <v>25.043106482758599</v>
      </c>
      <c r="U91" s="3">
        <v>24.922784034482799</v>
      </c>
      <c r="V91" s="3">
        <v>0.46518034482758602</v>
      </c>
      <c r="W91" s="3">
        <v>24.983576862069</v>
      </c>
      <c r="X91" s="3">
        <v>24.990635344827599</v>
      </c>
      <c r="Y91" s="3">
        <v>0</v>
      </c>
      <c r="Z91" s="3">
        <v>7.9464621449815906E-2</v>
      </c>
      <c r="AA91" s="3">
        <v>0.48974949327462602</v>
      </c>
      <c r="AB91" s="3">
        <v>0.55248413973180099</v>
      </c>
      <c r="AC91" s="3">
        <v>0.28617874899596402</v>
      </c>
      <c r="AD91">
        <v>173</v>
      </c>
      <c r="AE91">
        <v>719</v>
      </c>
      <c r="AF91" s="1">
        <v>42660.465300925927</v>
      </c>
    </row>
    <row r="92" spans="4:32" x14ac:dyDescent="0.25">
      <c r="D92" s="14">
        <v>400.00038520689702</v>
      </c>
      <c r="E92">
        <v>100</v>
      </c>
      <c r="F92" s="3">
        <v>10</v>
      </c>
      <c r="G92" s="3">
        <v>38.259979517241398</v>
      </c>
      <c r="H92" s="3">
        <v>0</v>
      </c>
      <c r="I92" s="3">
        <v>0.40646475862068998</v>
      </c>
      <c r="L92" s="3">
        <v>0.122190413793103</v>
      </c>
      <c r="M92" s="3">
        <v>-0.700929896551724</v>
      </c>
      <c r="N92" s="3">
        <v>30.9952244137931</v>
      </c>
      <c r="O92" s="3">
        <v>22.619389034482801</v>
      </c>
      <c r="P92" s="3">
        <v>4.76027120689655</v>
      </c>
      <c r="Q92" s="3">
        <v>25.0656120344828</v>
      </c>
      <c r="R92" s="3">
        <v>25.092876310344799</v>
      </c>
      <c r="S92" s="3">
        <v>0.38856672413793097</v>
      </c>
      <c r="T92" s="3">
        <v>25.051033344827601</v>
      </c>
      <c r="U92" s="3">
        <v>24.9417080689655</v>
      </c>
      <c r="V92" s="3">
        <v>0.462878448275862</v>
      </c>
      <c r="W92" s="3">
        <v>24.988269931034498</v>
      </c>
      <c r="X92" s="3">
        <v>25.002788724137901</v>
      </c>
      <c r="Y92" s="3">
        <v>0</v>
      </c>
      <c r="Z92" s="3">
        <v>5.3142994121231898E-2</v>
      </c>
      <c r="AA92" s="3">
        <v>0.459860011783847</v>
      </c>
      <c r="AB92" s="3">
        <v>0.55895109673842003</v>
      </c>
      <c r="AC92" s="3">
        <v>0.192596030119732</v>
      </c>
      <c r="AD92">
        <v>174</v>
      </c>
      <c r="AE92">
        <v>359</v>
      </c>
      <c r="AF92" s="1">
        <v>42660.506967592592</v>
      </c>
    </row>
    <row r="93" spans="4:32" x14ac:dyDescent="0.25">
      <c r="D93" s="14">
        <v>400.00022313793102</v>
      </c>
      <c r="E93">
        <v>100</v>
      </c>
      <c r="F93" s="3">
        <v>21.7787276551724</v>
      </c>
      <c r="G93" s="43">
        <v>37.0764129655172</v>
      </c>
      <c r="H93" s="43">
        <v>1.8588246896551699</v>
      </c>
      <c r="I93" s="3">
        <v>15.103021206896599</v>
      </c>
      <c r="L93" s="3">
        <v>1.7325594137931</v>
      </c>
      <c r="M93" s="3">
        <v>7.9949403103448304</v>
      </c>
      <c r="N93" s="3">
        <v>30.164598137931002</v>
      </c>
      <c r="O93" s="3">
        <v>23.1532249655172</v>
      </c>
      <c r="P93" s="3">
        <v>4.7718797241379303</v>
      </c>
      <c r="Q93" s="3">
        <v>25.076355068965501</v>
      </c>
      <c r="R93" s="3">
        <v>25.100293310344799</v>
      </c>
      <c r="S93" s="3">
        <v>0.395237965517241</v>
      </c>
      <c r="T93" s="3">
        <v>25.056827896551699</v>
      </c>
      <c r="U93" s="3">
        <v>25.005870379310299</v>
      </c>
      <c r="V93" s="3">
        <v>0.463532413793104</v>
      </c>
      <c r="W93" s="3">
        <v>25.005924758620701</v>
      </c>
      <c r="X93" s="3">
        <v>25.291241413793099</v>
      </c>
      <c r="Y93" s="3">
        <v>3.5214602843284003E-2</v>
      </c>
      <c r="Z93" s="3">
        <v>7.4005213022798597E-2</v>
      </c>
      <c r="AA93" s="3">
        <v>0.30461233082061201</v>
      </c>
      <c r="AB93" s="3">
        <v>0.121110847537549</v>
      </c>
      <c r="AC93" s="3">
        <v>0.18436819627829601</v>
      </c>
      <c r="AD93">
        <v>176</v>
      </c>
      <c r="AE93">
        <v>267</v>
      </c>
      <c r="AF93" s="1">
        <v>42660.538229166668</v>
      </c>
    </row>
    <row r="94" spans="4:32" x14ac:dyDescent="0.25">
      <c r="D94" s="14">
        <v>400.00076710344803</v>
      </c>
      <c r="E94">
        <v>150</v>
      </c>
      <c r="F94" s="3">
        <v>12.657150275862101</v>
      </c>
      <c r="G94" s="43">
        <v>36.9718624482759</v>
      </c>
      <c r="H94" s="43">
        <v>1.8664467931034501</v>
      </c>
      <c r="I94" s="3">
        <v>15.104653000000001</v>
      </c>
      <c r="L94" s="3">
        <v>1.5399290344827601</v>
      </c>
      <c r="M94" s="3">
        <v>8.6044044827586195</v>
      </c>
      <c r="N94" s="3">
        <v>30.318961275862101</v>
      </c>
      <c r="O94" s="3">
        <v>23.3051787241379</v>
      </c>
      <c r="P94" s="3">
        <v>4.7824497241379298</v>
      </c>
      <c r="Q94" s="3">
        <v>25.0733274827586</v>
      </c>
      <c r="R94" s="3">
        <v>25.097873310344799</v>
      </c>
      <c r="S94" s="3">
        <v>0.39550020689655202</v>
      </c>
      <c r="T94" s="3">
        <v>25.057327137931001</v>
      </c>
      <c r="U94" s="3">
        <v>24.999555137931001</v>
      </c>
      <c r="V94" s="3">
        <v>0.46366786206896599</v>
      </c>
      <c r="W94" s="3">
        <v>24.998350655172398</v>
      </c>
      <c r="X94" s="3">
        <v>25.301697448275899</v>
      </c>
      <c r="Y94" s="3">
        <v>5.0596173796927303E-2</v>
      </c>
      <c r="Z94" s="3">
        <v>2.10121635783861E-2</v>
      </c>
      <c r="AA94" s="3">
        <v>0.29558713706787998</v>
      </c>
      <c r="AB94" s="3">
        <v>8.4786206846162906E-2</v>
      </c>
      <c r="AC94" s="3">
        <v>0.16790822199006999</v>
      </c>
      <c r="AD94">
        <v>178</v>
      </c>
      <c r="AE94">
        <v>193</v>
      </c>
      <c r="AF94" s="1">
        <v>42660.561145833337</v>
      </c>
    </row>
    <row r="95" spans="4:32" x14ac:dyDescent="0.25">
      <c r="D95" s="14">
        <v>400.00068927586199</v>
      </c>
      <c r="E95">
        <v>100</v>
      </c>
      <c r="F95" s="3">
        <v>29.122186448275901</v>
      </c>
      <c r="G95" s="43">
        <v>36.6116626206897</v>
      </c>
      <c r="H95" s="43">
        <v>2.4932404827586199</v>
      </c>
      <c r="I95" s="3">
        <v>20.1492049310345</v>
      </c>
      <c r="L95" s="3">
        <v>2.1398913103448298</v>
      </c>
      <c r="M95" s="3">
        <v>10.8905240344828</v>
      </c>
      <c r="N95" s="3">
        <v>29.364404379310301</v>
      </c>
      <c r="O95" s="3">
        <v>23.539152413793101</v>
      </c>
      <c r="P95" s="3">
        <v>4.7521148620689697</v>
      </c>
      <c r="Q95" s="3">
        <v>25.0773913448276</v>
      </c>
      <c r="R95" s="3">
        <v>25.099609655172401</v>
      </c>
      <c r="S95" s="3">
        <v>0.39774417241379301</v>
      </c>
      <c r="T95" s="3">
        <v>25.061662137930998</v>
      </c>
      <c r="U95" s="3">
        <v>25.024567068965499</v>
      </c>
      <c r="V95" s="3">
        <v>0.46349696551724101</v>
      </c>
      <c r="W95" s="3">
        <v>25.0067168275862</v>
      </c>
      <c r="X95" s="3">
        <v>25.382291689655201</v>
      </c>
      <c r="Y95" s="3">
        <v>3.1670494851526301E-2</v>
      </c>
      <c r="Z95" s="3">
        <v>3.3244042482011703E-2</v>
      </c>
      <c r="AA95" s="3">
        <v>0.2302442416896</v>
      </c>
      <c r="AB95" s="3">
        <v>6.4467094001702294E-2</v>
      </c>
      <c r="AC95" s="3">
        <v>0.17465108239386501</v>
      </c>
      <c r="AD95">
        <v>180</v>
      </c>
      <c r="AE95">
        <v>269</v>
      </c>
      <c r="AF95" s="1">
        <v>42660.592407407406</v>
      </c>
    </row>
    <row r="96" spans="4:32" x14ac:dyDescent="0.25">
      <c r="D96" s="14">
        <v>399.999327517241</v>
      </c>
      <c r="E96">
        <v>150</v>
      </c>
      <c r="F96" s="3">
        <v>17.017995551724098</v>
      </c>
      <c r="G96" s="43">
        <v>36.538896137930998</v>
      </c>
      <c r="H96" s="43">
        <v>2.5119613103448302</v>
      </c>
      <c r="I96" s="3">
        <v>20.1551350689655</v>
      </c>
      <c r="L96" s="3">
        <v>1.7286253793103401</v>
      </c>
      <c r="M96" s="3">
        <v>11.522719379310301</v>
      </c>
      <c r="N96" s="3">
        <v>31.4086259310345</v>
      </c>
      <c r="O96" s="3">
        <v>23.695996620689701</v>
      </c>
      <c r="P96" s="3">
        <v>4.7726636206896602</v>
      </c>
      <c r="Q96" s="3">
        <v>25.070945482758599</v>
      </c>
      <c r="R96" s="3">
        <v>25.099794068965501</v>
      </c>
      <c r="S96" s="3">
        <v>0.39348931034482698</v>
      </c>
      <c r="T96" s="3">
        <v>25.056893034482801</v>
      </c>
      <c r="U96" s="3">
        <v>25.006282689655201</v>
      </c>
      <c r="V96" s="3">
        <v>0.46404386206896597</v>
      </c>
      <c r="W96" s="3">
        <v>25.006152586206898</v>
      </c>
      <c r="X96" s="3">
        <v>25.400165724137899</v>
      </c>
      <c r="Y96" s="3">
        <v>4.5202473969076701E-2</v>
      </c>
      <c r="Z96" s="3">
        <v>1.94861901449793E-2</v>
      </c>
      <c r="AA96" s="3">
        <v>0.25612075792451799</v>
      </c>
      <c r="AB96" s="3">
        <v>4.9543382816352899E-2</v>
      </c>
      <c r="AC96" s="3">
        <v>0.18318093762186299</v>
      </c>
      <c r="AD96">
        <v>182</v>
      </c>
      <c r="AE96">
        <v>197</v>
      </c>
      <c r="AF96" s="1">
        <v>42660.615335648145</v>
      </c>
    </row>
    <row r="97" spans="4:32" x14ac:dyDescent="0.25">
      <c r="D97" s="14">
        <v>400.00021565517301</v>
      </c>
      <c r="E97">
        <v>100</v>
      </c>
      <c r="F97" s="3">
        <v>36.651379758620699</v>
      </c>
      <c r="G97" s="43">
        <v>36.185557827586202</v>
      </c>
      <c r="H97" s="43">
        <v>3.1430357931034498</v>
      </c>
      <c r="I97" s="3">
        <v>25.2074015517241</v>
      </c>
      <c r="L97" s="3">
        <v>2.82480879310345</v>
      </c>
      <c r="M97" s="3">
        <v>14.108610241379299</v>
      </c>
      <c r="N97" s="3">
        <v>32.505605206896597</v>
      </c>
      <c r="O97" s="3">
        <v>23.894509862069</v>
      </c>
      <c r="P97" s="3">
        <v>4.7535482758620704</v>
      </c>
      <c r="Q97" s="3">
        <v>25.088421758620701</v>
      </c>
      <c r="R97" s="3">
        <v>25.120005034482801</v>
      </c>
      <c r="S97" s="3">
        <v>0.39532524137931002</v>
      </c>
      <c r="T97" s="3">
        <v>25.076219379310299</v>
      </c>
      <c r="U97" s="3">
        <v>25.065281137930999</v>
      </c>
      <c r="V97" s="3">
        <v>0.46510648275862099</v>
      </c>
      <c r="W97" s="3">
        <v>25.025717344827601</v>
      </c>
      <c r="X97" s="3">
        <v>25.499488793103399</v>
      </c>
      <c r="Y97" s="3">
        <v>3.1384246946397902E-2</v>
      </c>
      <c r="Z97" s="3">
        <v>2.9585336059409099E-2</v>
      </c>
      <c r="AA97" s="3">
        <v>0.20138997701853201</v>
      </c>
      <c r="AB97" s="3">
        <v>4.8736422237571103E-2</v>
      </c>
      <c r="AC97" s="3">
        <v>0.19344165032291</v>
      </c>
      <c r="AD97">
        <v>184</v>
      </c>
      <c r="AE97">
        <v>269</v>
      </c>
      <c r="AF97" s="1">
        <v>42660.646585648145</v>
      </c>
    </row>
    <row r="98" spans="4:32" x14ac:dyDescent="0.25">
      <c r="D98" s="14">
        <v>400.000850241379</v>
      </c>
      <c r="E98">
        <v>150</v>
      </c>
      <c r="F98" s="3">
        <v>21.383557586206901</v>
      </c>
      <c r="G98" s="43">
        <v>36.1140293448276</v>
      </c>
      <c r="H98" s="43">
        <v>3.16255965517241</v>
      </c>
      <c r="I98" s="3">
        <v>25.202351965517199</v>
      </c>
      <c r="L98" s="3">
        <v>2.5115458965517199</v>
      </c>
      <c r="M98" s="3">
        <v>14.836299</v>
      </c>
      <c r="N98" s="3">
        <v>31.869310655172399</v>
      </c>
      <c r="O98" s="3">
        <v>24.106794965517199</v>
      </c>
      <c r="P98" s="3">
        <v>4.7426444482758603</v>
      </c>
      <c r="Q98" s="3">
        <v>25.085784827586199</v>
      </c>
      <c r="R98" s="3">
        <v>25.116315448275898</v>
      </c>
      <c r="S98" s="3">
        <v>0.39044817241379298</v>
      </c>
      <c r="T98" s="3">
        <v>25.070641758620699</v>
      </c>
      <c r="U98" s="3">
        <v>25.049356827586202</v>
      </c>
      <c r="V98" s="3">
        <v>0.46508548275862099</v>
      </c>
      <c r="W98" s="3">
        <v>25.025196448275899</v>
      </c>
      <c r="X98" s="3">
        <v>25.520825310344801</v>
      </c>
      <c r="Y98" s="3">
        <v>4.42489737797351E-2</v>
      </c>
      <c r="Z98" s="3">
        <v>1.9295412625599799E-2</v>
      </c>
      <c r="AA98" s="3">
        <v>0.190641421600908</v>
      </c>
      <c r="AB98" s="3">
        <v>4.35634069210259E-2</v>
      </c>
      <c r="AC98" s="3">
        <v>0.17878144301778101</v>
      </c>
      <c r="AD98">
        <v>186</v>
      </c>
      <c r="AE98">
        <v>197</v>
      </c>
      <c r="AF98" s="1">
        <v>42660.66951388889</v>
      </c>
    </row>
    <row r="99" spans="4:32" x14ac:dyDescent="0.25">
      <c r="D99" s="14">
        <v>399.999812724138</v>
      </c>
      <c r="E99">
        <v>100</v>
      </c>
      <c r="F99" s="3">
        <v>45.455416689655202</v>
      </c>
      <c r="G99" s="43">
        <v>35.819503379310298</v>
      </c>
      <c r="H99" s="43">
        <v>3.81039417241379</v>
      </c>
      <c r="I99" s="3">
        <v>29.8751162068966</v>
      </c>
      <c r="L99" s="3">
        <v>3.2909976206896601</v>
      </c>
      <c r="M99" s="3">
        <v>16.886079758620699</v>
      </c>
      <c r="N99" s="3">
        <v>31.947846137930998</v>
      </c>
      <c r="O99" s="3">
        <v>24.268714034482699</v>
      </c>
      <c r="P99" s="3">
        <v>4.7514458620689703</v>
      </c>
      <c r="Q99" s="3">
        <v>25.088606241379299</v>
      </c>
      <c r="R99" s="3">
        <v>25.1186105517241</v>
      </c>
      <c r="S99" s="3">
        <v>0.395229206896552</v>
      </c>
      <c r="T99" s="3">
        <v>25.072638379310298</v>
      </c>
      <c r="U99" s="3">
        <v>25.078780275862101</v>
      </c>
      <c r="V99" s="3">
        <v>0.46545272413793098</v>
      </c>
      <c r="W99" s="3">
        <v>25.030464655172398</v>
      </c>
      <c r="X99" s="3">
        <v>25.5891283448276</v>
      </c>
      <c r="Y99" s="3">
        <v>3.1457273518416602E-2</v>
      </c>
      <c r="Z99" s="3">
        <v>2.67896113424924E-2</v>
      </c>
      <c r="AA99" s="3">
        <v>0.14216796931847001</v>
      </c>
      <c r="AB99" s="3">
        <v>4.1948191553980899E-2</v>
      </c>
      <c r="AC99" s="3">
        <v>0.17383125413564199</v>
      </c>
      <c r="AD99">
        <v>188</v>
      </c>
      <c r="AE99">
        <v>269</v>
      </c>
      <c r="AF99" s="1">
        <v>42660.70076388889</v>
      </c>
    </row>
    <row r="100" spans="4:32" x14ac:dyDescent="0.25">
      <c r="D100" s="14">
        <v>400.00040727586202</v>
      </c>
      <c r="E100">
        <v>150</v>
      </c>
      <c r="F100" s="3">
        <v>26.761900241379301</v>
      </c>
      <c r="G100" s="43">
        <v>35.644869620689697</v>
      </c>
      <c r="H100" s="43">
        <v>3.83681144827586</v>
      </c>
      <c r="I100" s="3">
        <v>29.760012551724099</v>
      </c>
      <c r="L100" s="3">
        <v>2.7371927931034499</v>
      </c>
      <c r="M100" s="3">
        <v>18.112059758620699</v>
      </c>
      <c r="N100" s="3">
        <v>30.9930046206897</v>
      </c>
      <c r="O100" s="3">
        <v>24.297572689655201</v>
      </c>
      <c r="P100" s="3">
        <v>4.7575081379310404</v>
      </c>
      <c r="Q100" s="3">
        <v>25.086446758620699</v>
      </c>
      <c r="R100" s="3">
        <v>25.114611862069001</v>
      </c>
      <c r="S100" s="3">
        <v>0.391410586206897</v>
      </c>
      <c r="T100" s="3">
        <v>25.073061655172399</v>
      </c>
      <c r="U100" s="3">
        <v>25.0599422413793</v>
      </c>
      <c r="V100" s="3">
        <v>0.46583682758620698</v>
      </c>
      <c r="W100" s="3">
        <v>25.027627137930999</v>
      </c>
      <c r="X100" s="3">
        <v>25.6245800689655</v>
      </c>
      <c r="Y100" s="3">
        <v>4.3695920295308298E-2</v>
      </c>
      <c r="Z100" s="3">
        <v>2.0255265088027202E-2</v>
      </c>
      <c r="AA100" s="3">
        <v>0.17550902685292899</v>
      </c>
      <c r="AB100" s="3">
        <v>3.5320113302238998E-2</v>
      </c>
      <c r="AC100" s="3">
        <v>0.18293127111707</v>
      </c>
      <c r="AD100">
        <v>190</v>
      </c>
      <c r="AE100">
        <v>196</v>
      </c>
      <c r="AF100" s="1">
        <v>42660.723576388889</v>
      </c>
    </row>
    <row r="101" spans="4:32" x14ac:dyDescent="0.25">
      <c r="D101" s="14">
        <v>400.00083234482798</v>
      </c>
      <c r="E101">
        <v>100</v>
      </c>
      <c r="F101" s="3">
        <v>53.738820241379301</v>
      </c>
      <c r="G101" s="43">
        <v>35.313520862068998</v>
      </c>
      <c r="H101" s="43">
        <v>4.4650956896551701</v>
      </c>
      <c r="I101" s="3">
        <v>34.6566825172414</v>
      </c>
      <c r="L101" s="3">
        <v>3.3083014482758601</v>
      </c>
      <c r="M101" s="3">
        <v>20.0018749310345</v>
      </c>
      <c r="N101" s="3">
        <v>33.733485896551699</v>
      </c>
      <c r="O101" s="3">
        <v>24.241159</v>
      </c>
      <c r="P101" s="3">
        <v>4.7590545862068998</v>
      </c>
      <c r="Q101" s="3">
        <v>25.085383379310301</v>
      </c>
      <c r="R101" s="3">
        <v>25.120802620689702</v>
      </c>
      <c r="S101" s="3">
        <v>0.39472789655172402</v>
      </c>
      <c r="T101" s="3">
        <v>25.070278241379299</v>
      </c>
      <c r="U101" s="3">
        <v>25.076821689655201</v>
      </c>
      <c r="V101" s="3">
        <v>0.46593293103448302</v>
      </c>
      <c r="W101" s="3">
        <v>25.025847551724102</v>
      </c>
      <c r="X101" s="3">
        <v>25.681141931034499</v>
      </c>
      <c r="Y101" s="3">
        <v>3.1686119117435102E-2</v>
      </c>
      <c r="Z101" s="3">
        <v>2.6549029849667099E-2</v>
      </c>
      <c r="AA101" s="3">
        <v>0.14242414765800199</v>
      </c>
      <c r="AB101" s="3">
        <v>3.7904608632769302E-2</v>
      </c>
      <c r="AC101" s="3">
        <v>0.16529027281289299</v>
      </c>
      <c r="AD101">
        <v>192</v>
      </c>
      <c r="AE101">
        <v>269</v>
      </c>
      <c r="AF101" s="1">
        <v>42660.754826388889</v>
      </c>
    </row>
    <row r="102" spans="4:32" x14ac:dyDescent="0.25">
      <c r="D102" s="14">
        <v>400.00039896551698</v>
      </c>
      <c r="E102">
        <v>150</v>
      </c>
      <c r="F102" s="3">
        <v>31.535797620689699</v>
      </c>
      <c r="G102" s="43">
        <v>35.1355957241379</v>
      </c>
      <c r="H102" s="43">
        <v>4.5203259655172401</v>
      </c>
      <c r="I102" s="3">
        <v>34.675561137930998</v>
      </c>
      <c r="L102" s="3">
        <v>2.7953228275862099</v>
      </c>
      <c r="M102" s="3">
        <v>21.2011955862069</v>
      </c>
      <c r="N102" s="3">
        <v>32.693956793103403</v>
      </c>
      <c r="O102" s="3">
        <v>24.128831793103402</v>
      </c>
      <c r="P102" s="3">
        <v>4.79949724137931</v>
      </c>
      <c r="Q102" s="3">
        <v>25.080907206896502</v>
      </c>
      <c r="R102" s="3">
        <v>25.113098068965499</v>
      </c>
      <c r="S102" s="3">
        <v>0.39046413793103502</v>
      </c>
      <c r="T102" s="3">
        <v>25.0693178275862</v>
      </c>
      <c r="U102" s="3">
        <v>25.058509999999998</v>
      </c>
      <c r="V102" s="3">
        <v>0.46547827586206902</v>
      </c>
      <c r="W102" s="3">
        <v>25.015555137930999</v>
      </c>
      <c r="X102" s="3">
        <v>25.7077217586207</v>
      </c>
      <c r="Y102" s="3">
        <v>4.3724960774637701E-2</v>
      </c>
      <c r="Z102" s="3">
        <v>2.0154782110454302E-2</v>
      </c>
      <c r="AA102" s="3">
        <v>0.16936674035296001</v>
      </c>
      <c r="AB102" s="3">
        <v>3.4520237570282497E-2</v>
      </c>
      <c r="AC102" s="3">
        <v>0.17254811531773501</v>
      </c>
      <c r="AD102">
        <v>194</v>
      </c>
      <c r="AE102">
        <v>197</v>
      </c>
      <c r="AF102" s="1">
        <v>42660.777754629627</v>
      </c>
    </row>
    <row r="103" spans="4:32" x14ac:dyDescent="0.25">
      <c r="D103" s="14">
        <v>400.00044196551698</v>
      </c>
      <c r="E103">
        <v>100</v>
      </c>
      <c r="F103" s="3">
        <v>61.707900551724101</v>
      </c>
      <c r="G103" s="43">
        <v>34.9922577241379</v>
      </c>
      <c r="H103" s="43">
        <v>5.1499195172413801</v>
      </c>
      <c r="I103" s="3">
        <v>39.663559172413798</v>
      </c>
      <c r="L103" s="3">
        <v>3.4733555517241399</v>
      </c>
      <c r="M103" s="3">
        <v>23.0066358965517</v>
      </c>
      <c r="N103" s="3">
        <v>32.474458172413797</v>
      </c>
      <c r="O103" s="3">
        <v>23.918230862068999</v>
      </c>
      <c r="P103" s="3">
        <v>4.7535663793103398</v>
      </c>
      <c r="Q103" s="3">
        <v>25.077651655172399</v>
      </c>
      <c r="R103" s="3">
        <v>25.1096526551724</v>
      </c>
      <c r="S103" s="3">
        <v>0.39291089655172401</v>
      </c>
      <c r="T103" s="3">
        <v>25.066333758620701</v>
      </c>
      <c r="U103" s="3">
        <v>25.079789551724101</v>
      </c>
      <c r="V103" s="3">
        <v>0.46627675862069001</v>
      </c>
      <c r="W103" s="3">
        <v>25.014909551724099</v>
      </c>
      <c r="X103" s="3">
        <v>25.762450724137899</v>
      </c>
      <c r="Y103" s="3">
        <v>3.1410710987076297E-2</v>
      </c>
      <c r="Z103" s="3">
        <v>2.54023918680563E-2</v>
      </c>
      <c r="AA103" s="3">
        <v>0.13528047218578801</v>
      </c>
      <c r="AB103" s="3">
        <v>3.4938592267852203E-2</v>
      </c>
      <c r="AC103" s="3">
        <v>0.17237880524807001</v>
      </c>
      <c r="AD103">
        <v>196</v>
      </c>
      <c r="AE103">
        <v>269</v>
      </c>
      <c r="AF103" s="1">
        <v>42660.809004629627</v>
      </c>
    </row>
    <row r="104" spans="4:32" x14ac:dyDescent="0.25">
      <c r="D104" s="14">
        <v>400.00183317241402</v>
      </c>
      <c r="E104">
        <v>150</v>
      </c>
      <c r="F104" s="3">
        <v>36.125571965517302</v>
      </c>
      <c r="G104" s="43">
        <v>34.7220853793104</v>
      </c>
      <c r="H104" s="43">
        <v>5.2138580344827599</v>
      </c>
      <c r="I104" s="3">
        <v>39.706959275862097</v>
      </c>
      <c r="L104" s="3">
        <v>2.8584317586206902</v>
      </c>
      <c r="M104" s="3">
        <v>23.965018827586199</v>
      </c>
      <c r="N104" s="3">
        <v>32.292980344827598</v>
      </c>
      <c r="O104" s="3">
        <v>23.7588946896552</v>
      </c>
      <c r="P104" s="3">
        <v>4.7419189655172396</v>
      </c>
      <c r="Q104" s="3">
        <v>25.072681862069</v>
      </c>
      <c r="R104" s="3">
        <v>25.104628413793101</v>
      </c>
      <c r="S104" s="3">
        <v>0.39412541379310401</v>
      </c>
      <c r="T104" s="3">
        <v>25.059231482758602</v>
      </c>
      <c r="U104" s="3">
        <v>25.050089275862099</v>
      </c>
      <c r="V104" s="3">
        <v>0.46649834482758601</v>
      </c>
      <c r="W104" s="3">
        <v>25.012657896551701</v>
      </c>
      <c r="X104" s="3">
        <v>25.7885376896552</v>
      </c>
      <c r="Y104" s="3">
        <v>4.0855853222475799E-2</v>
      </c>
      <c r="Z104" s="3">
        <v>1.8995050743922898E-2</v>
      </c>
      <c r="AA104" s="3">
        <v>0.156819868983188</v>
      </c>
      <c r="AB104" s="3">
        <v>2.97065633230401E-2</v>
      </c>
      <c r="AC104" s="3">
        <v>0.19303057723613701</v>
      </c>
      <c r="AD104">
        <v>198</v>
      </c>
      <c r="AE104">
        <v>195</v>
      </c>
      <c r="AF104" s="1">
        <v>42660.831932870373</v>
      </c>
    </row>
    <row r="105" spans="4:32" x14ac:dyDescent="0.25">
      <c r="D105" s="14">
        <v>400.00050499999998</v>
      </c>
      <c r="E105">
        <v>100</v>
      </c>
      <c r="F105" s="3">
        <v>76.801146000000003</v>
      </c>
      <c r="G105" s="43">
        <v>33.950630862068998</v>
      </c>
      <c r="H105" s="43">
        <v>6.4538435517241401</v>
      </c>
      <c r="I105" s="3">
        <v>49.679148862068999</v>
      </c>
      <c r="L105" s="3">
        <v>3.9075475862069</v>
      </c>
      <c r="M105" s="3">
        <v>28.468688482758601</v>
      </c>
      <c r="N105" s="3">
        <v>31.860238931034502</v>
      </c>
      <c r="O105" s="3">
        <v>23.494377965517199</v>
      </c>
      <c r="P105" s="3">
        <v>4.7617185172413796</v>
      </c>
      <c r="Q105" s="3">
        <v>25.070278344827599</v>
      </c>
      <c r="R105" s="3">
        <v>25.100651413793098</v>
      </c>
      <c r="S105" s="3">
        <v>0.39226993103448299</v>
      </c>
      <c r="T105" s="3">
        <v>25.055249068965502</v>
      </c>
      <c r="U105" s="3">
        <v>25.084884275862098</v>
      </c>
      <c r="V105" s="3">
        <v>0.46665886206896601</v>
      </c>
      <c r="W105" s="3">
        <v>25.003016517241399</v>
      </c>
      <c r="X105" s="3">
        <v>25.9176177931034</v>
      </c>
      <c r="Y105" s="3">
        <v>3.3533591698896602E-2</v>
      </c>
      <c r="Z105" s="3">
        <v>3.1753020436651999E-2</v>
      </c>
      <c r="AA105" s="3">
        <v>0.107610870692435</v>
      </c>
      <c r="AB105" s="3">
        <v>3.5413128199909702E-2</v>
      </c>
      <c r="AC105" s="3">
        <v>0.175296288530877</v>
      </c>
      <c r="AD105">
        <v>200</v>
      </c>
      <c r="AE105">
        <v>269</v>
      </c>
      <c r="AF105" s="1">
        <v>42660.863194444442</v>
      </c>
    </row>
    <row r="106" spans="4:32" x14ac:dyDescent="0.25">
      <c r="D106" s="14">
        <v>400.00089658620698</v>
      </c>
      <c r="E106">
        <v>150</v>
      </c>
      <c r="F106" s="3">
        <v>45.032421896551703</v>
      </c>
      <c r="G106" s="43">
        <v>33.868097034482801</v>
      </c>
      <c r="H106" s="43">
        <v>6.5337663448275896</v>
      </c>
      <c r="I106" s="3">
        <v>49.6991117241379</v>
      </c>
      <c r="L106" s="3">
        <v>3.2809139310344801</v>
      </c>
      <c r="M106" s="3">
        <v>30.2539431034483</v>
      </c>
      <c r="N106" s="3">
        <v>32.674003275862098</v>
      </c>
      <c r="O106" s="3">
        <v>23.310220137931001</v>
      </c>
      <c r="P106" s="3">
        <v>4.7679438965517198</v>
      </c>
      <c r="Q106" s="3">
        <v>25.066681034482801</v>
      </c>
      <c r="R106" s="3">
        <v>25.0984485517241</v>
      </c>
      <c r="S106" s="3">
        <v>0.39636686206896599</v>
      </c>
      <c r="T106" s="3">
        <v>25.047718310344798</v>
      </c>
      <c r="U106" s="3">
        <v>25.053073413793101</v>
      </c>
      <c r="V106" s="3">
        <v>0.46663189655172399</v>
      </c>
      <c r="W106" s="3">
        <v>24.9997612413793</v>
      </c>
      <c r="X106" s="3">
        <v>25.969826448275899</v>
      </c>
      <c r="Y106" s="3">
        <v>4.0864025030954702E-2</v>
      </c>
      <c r="Z106" s="3">
        <v>1.8263063620995199E-2</v>
      </c>
      <c r="AA106" s="3">
        <v>0.146420854827123</v>
      </c>
      <c r="AB106" s="3">
        <v>2.2542571290997002E-2</v>
      </c>
      <c r="AC106" s="3">
        <v>0.18143851252675799</v>
      </c>
      <c r="AD106">
        <v>202</v>
      </c>
      <c r="AE106">
        <v>197</v>
      </c>
      <c r="AF106" s="1">
        <v>42660.886111111111</v>
      </c>
    </row>
    <row r="107" spans="4:32" x14ac:dyDescent="0.25">
      <c r="D107" s="14">
        <v>400.00997931034499</v>
      </c>
      <c r="E107">
        <v>300</v>
      </c>
      <c r="F107" s="3">
        <v>20.898094448275899</v>
      </c>
      <c r="G107" s="43">
        <v>33.372119172413797</v>
      </c>
      <c r="H107" s="43">
        <v>6.7722883103448304</v>
      </c>
      <c r="I107" s="3">
        <v>49.6453472758621</v>
      </c>
      <c r="J107" s="43">
        <f>INDEX(LINEST(G93:G107,H93:H107^{1}),1)</f>
        <v>-0.6927043037838071</v>
      </c>
      <c r="K107" s="43">
        <f>INDEX(LINEST(G93:G107,H93:H107^{1}),2)</f>
        <v>38.341396197443586</v>
      </c>
      <c r="L107" s="3">
        <v>2.7200100689655198</v>
      </c>
      <c r="M107" s="3">
        <v>33.000506689655197</v>
      </c>
      <c r="N107" s="3">
        <v>31.5784402758621</v>
      </c>
      <c r="O107" s="3">
        <v>23.092774172413801</v>
      </c>
      <c r="P107" s="3">
        <v>4.7468869655172403</v>
      </c>
      <c r="Q107" s="3">
        <v>25.064825413793098</v>
      </c>
      <c r="R107" s="3">
        <v>25.093896379310301</v>
      </c>
      <c r="S107" s="3">
        <v>0.38896175862068999</v>
      </c>
      <c r="T107" s="3">
        <v>25.046633103448301</v>
      </c>
      <c r="U107" s="3">
        <v>25.0328628275862</v>
      </c>
      <c r="V107" s="3">
        <v>0.46702772413793098</v>
      </c>
      <c r="W107" s="3">
        <v>24.991617482758599</v>
      </c>
      <c r="X107" s="3">
        <v>26.0457748275862</v>
      </c>
      <c r="Y107" s="3">
        <v>6.9151094503799901E-2</v>
      </c>
      <c r="Z107" s="3">
        <v>2.9171246070115099E-2</v>
      </c>
      <c r="AA107" s="3">
        <v>0.159325710545242</v>
      </c>
      <c r="AB107" s="3">
        <v>3.5050144049511997E-2</v>
      </c>
      <c r="AC107" s="3">
        <v>0.15828275653652801</v>
      </c>
      <c r="AD107">
        <v>204</v>
      </c>
      <c r="AE107">
        <v>197</v>
      </c>
      <c r="AF107" s="1">
        <v>42660.90902777778</v>
      </c>
    </row>
    <row r="108" spans="4:32" x14ac:dyDescent="0.25">
      <c r="D108" s="14">
        <v>399.99957165517202</v>
      </c>
      <c r="E108">
        <v>100</v>
      </c>
      <c r="F108" s="3">
        <v>84.025741172413802</v>
      </c>
      <c r="G108" s="3">
        <v>33.528315965517201</v>
      </c>
      <c r="H108" s="3">
        <v>7.11505193103448</v>
      </c>
      <c r="I108" s="3">
        <v>54.768175413793102</v>
      </c>
      <c r="L108" s="3">
        <v>3.91746113793103</v>
      </c>
      <c r="M108" s="3">
        <v>31.417396034482799</v>
      </c>
      <c r="N108" s="3">
        <v>31.404234896551699</v>
      </c>
      <c r="O108" s="3">
        <v>22.853158448275899</v>
      </c>
      <c r="P108" s="3">
        <v>4.7881715862069001</v>
      </c>
      <c r="Q108" s="3">
        <v>25.063995310344801</v>
      </c>
      <c r="R108" s="3">
        <v>25.091590310344799</v>
      </c>
      <c r="S108" s="3">
        <v>0.38896872413793099</v>
      </c>
      <c r="T108" s="3">
        <v>25.045412241379299</v>
      </c>
      <c r="U108" s="3">
        <v>25.075633310344799</v>
      </c>
      <c r="V108" s="3">
        <v>0.46791513793103501</v>
      </c>
      <c r="W108" s="3">
        <v>24.990722241379299</v>
      </c>
      <c r="X108" s="3">
        <v>25.993944827586201</v>
      </c>
      <c r="Y108" s="3">
        <v>6.4155407683731097E-2</v>
      </c>
      <c r="Z108" s="3">
        <v>4.5034537647207502E-2</v>
      </c>
      <c r="AA108" s="3">
        <v>0.12917008231549201</v>
      </c>
      <c r="AB108" s="3">
        <v>4.30248717923188E-2</v>
      </c>
      <c r="AC108" s="3">
        <v>0.165162604442911</v>
      </c>
      <c r="AD108">
        <v>206</v>
      </c>
      <c r="AE108">
        <v>269</v>
      </c>
      <c r="AF108" s="1">
        <v>42660.940289351849</v>
      </c>
    </row>
    <row r="109" spans="4:32" x14ac:dyDescent="0.25">
      <c r="D109" s="14">
        <v>400.00062300000002</v>
      </c>
      <c r="E109">
        <v>150</v>
      </c>
      <c r="F109" s="3">
        <v>49.329736448275803</v>
      </c>
      <c r="G109" s="3">
        <v>33.262800344827603</v>
      </c>
      <c r="H109" s="3">
        <v>7.1979783448275896</v>
      </c>
      <c r="I109" s="3">
        <v>54.807673000000001</v>
      </c>
      <c r="L109" s="3">
        <v>3.2810384827586199</v>
      </c>
      <c r="M109" s="3">
        <v>33.466826068965503</v>
      </c>
      <c r="N109" s="3">
        <v>31.3994578275862</v>
      </c>
      <c r="O109" s="3">
        <v>22.683600241379299</v>
      </c>
      <c r="P109" s="3">
        <v>4.78606537931035</v>
      </c>
      <c r="Q109" s="3">
        <v>25.060880896551701</v>
      </c>
      <c r="R109" s="3">
        <v>25.0891542758621</v>
      </c>
      <c r="S109" s="3">
        <v>0.392828344827586</v>
      </c>
      <c r="T109" s="3">
        <v>25.038749724137901</v>
      </c>
      <c r="U109" s="3">
        <v>25.0455425517241</v>
      </c>
      <c r="V109" s="3">
        <v>0.46693775862068998</v>
      </c>
      <c r="W109" s="3">
        <v>24.985709</v>
      </c>
      <c r="X109" s="3">
        <v>26.054881758620699</v>
      </c>
      <c r="Y109" s="3">
        <v>4.0172858208670503E-2</v>
      </c>
      <c r="Z109" s="3">
        <v>1.7894863726407199E-2</v>
      </c>
      <c r="AA109" s="3">
        <v>0.14942083891635599</v>
      </c>
      <c r="AB109" s="3">
        <v>2.52001159290756E-2</v>
      </c>
      <c r="AC109" s="3">
        <v>0.17919263608598701</v>
      </c>
      <c r="AD109">
        <v>208</v>
      </c>
      <c r="AE109">
        <v>197</v>
      </c>
      <c r="AF109" s="1">
        <v>42660.963217592594</v>
      </c>
    </row>
    <row r="110" spans="4:32" x14ac:dyDescent="0.25">
      <c r="D110" s="14">
        <v>399.99889820689702</v>
      </c>
      <c r="E110">
        <v>300</v>
      </c>
      <c r="F110" s="3">
        <v>22.939611689655202</v>
      </c>
      <c r="G110" s="3">
        <v>32.859563310344797</v>
      </c>
      <c r="H110" s="3">
        <v>7.4743814137931004</v>
      </c>
      <c r="I110" s="3">
        <v>54.842726689655201</v>
      </c>
      <c r="L110" s="3">
        <v>2.66009355172414</v>
      </c>
      <c r="M110" s="3">
        <v>36.3152941724138</v>
      </c>
      <c r="N110" s="3">
        <v>31.752595413793099</v>
      </c>
      <c r="O110" s="3">
        <v>22.539365758620701</v>
      </c>
      <c r="P110" s="3">
        <v>4.7806994137930996</v>
      </c>
      <c r="Q110" s="3">
        <v>25.0595190689655</v>
      </c>
      <c r="R110" s="3">
        <v>25.088568310344801</v>
      </c>
      <c r="S110" s="3">
        <v>0.39214599999999999</v>
      </c>
      <c r="T110" s="3">
        <v>25.040979620689701</v>
      </c>
      <c r="U110" s="3">
        <v>25.024816724137899</v>
      </c>
      <c r="V110" s="3">
        <v>0.46751886206896498</v>
      </c>
      <c r="W110" s="3">
        <v>24.983381413793101</v>
      </c>
      <c r="X110" s="3">
        <v>26.137572896551699</v>
      </c>
      <c r="Y110" s="3">
        <v>6.3134140282517098E-2</v>
      </c>
      <c r="Z110" s="3">
        <v>2.74099130623317E-2</v>
      </c>
      <c r="AA110" s="3">
        <v>0.160482445845432</v>
      </c>
      <c r="AB110" s="3">
        <v>2.9898189249814199E-2</v>
      </c>
      <c r="AC110" s="3">
        <v>0.17433891153407799</v>
      </c>
      <c r="AD110">
        <v>210</v>
      </c>
      <c r="AE110">
        <v>197</v>
      </c>
      <c r="AF110" s="1">
        <v>42660.986134259256</v>
      </c>
    </row>
    <row r="111" spans="4:32" x14ac:dyDescent="0.25">
      <c r="D111" s="14">
        <v>400.00040410344798</v>
      </c>
      <c r="E111">
        <v>100</v>
      </c>
      <c r="F111" s="3">
        <v>91.372246034482799</v>
      </c>
      <c r="G111" s="3">
        <v>33.211872137931003</v>
      </c>
      <c r="H111" s="3">
        <v>7.7813496206896504</v>
      </c>
      <c r="I111" s="3">
        <v>59.883646965517201</v>
      </c>
      <c r="L111" s="3">
        <v>3.9642206206896602</v>
      </c>
      <c r="M111" s="3">
        <v>34.213992241379302</v>
      </c>
      <c r="N111" s="3">
        <v>30.921064517241401</v>
      </c>
      <c r="O111" s="3">
        <v>22.3859121724138</v>
      </c>
      <c r="P111" s="3">
        <v>4.7638306551724199</v>
      </c>
      <c r="Q111" s="3">
        <v>25.060729103448299</v>
      </c>
      <c r="R111" s="3">
        <v>25.086886344827601</v>
      </c>
      <c r="S111" s="3">
        <v>0.39123368965517202</v>
      </c>
      <c r="T111" s="3">
        <v>25.041473275862099</v>
      </c>
      <c r="U111" s="3">
        <v>25.073484758620701</v>
      </c>
      <c r="V111" s="3">
        <v>0.46799096551724101</v>
      </c>
      <c r="W111" s="3">
        <v>24.974662655172398</v>
      </c>
      <c r="X111" s="3">
        <v>26.0641678275862</v>
      </c>
      <c r="Y111" s="3">
        <v>6.3937462420929903E-2</v>
      </c>
      <c r="Z111" s="3">
        <v>4.4565601353938902E-2</v>
      </c>
      <c r="AA111" s="3">
        <v>0.13467693084795901</v>
      </c>
      <c r="AB111" s="3">
        <v>4.3028676611855401E-2</v>
      </c>
      <c r="AC111" s="3">
        <v>0.17741835511733001</v>
      </c>
      <c r="AD111">
        <v>212</v>
      </c>
      <c r="AE111">
        <v>269</v>
      </c>
      <c r="AF111" s="1">
        <v>42661.017384259256</v>
      </c>
    </row>
    <row r="112" spans="4:32" x14ac:dyDescent="0.25">
      <c r="D112" s="14">
        <v>400.00104920689699</v>
      </c>
      <c r="E112">
        <v>150</v>
      </c>
      <c r="F112" s="3">
        <v>53.551722241379302</v>
      </c>
      <c r="G112" s="3">
        <v>32.984848</v>
      </c>
      <c r="H112" s="3">
        <v>7.86227737931035</v>
      </c>
      <c r="I112" s="3">
        <v>59.919908034482702</v>
      </c>
      <c r="L112" s="3">
        <v>3.1345388275862098</v>
      </c>
      <c r="M112" s="3">
        <v>36.208849103448301</v>
      </c>
      <c r="N112" s="3">
        <v>29.141436620689699</v>
      </c>
      <c r="O112" s="3">
        <v>22.250805206896601</v>
      </c>
      <c r="P112" s="3">
        <v>4.7617638275862104</v>
      </c>
      <c r="Q112" s="3">
        <v>25.0607994827586</v>
      </c>
      <c r="R112" s="3">
        <v>25.0825185517241</v>
      </c>
      <c r="S112" s="3">
        <v>0.39494110344827599</v>
      </c>
      <c r="T112" s="3">
        <v>25.0398347586207</v>
      </c>
      <c r="U112" s="3">
        <v>25.039373586206899</v>
      </c>
      <c r="V112" s="3">
        <v>0.46779141379310402</v>
      </c>
      <c r="W112" s="3">
        <v>24.979833206896501</v>
      </c>
      <c r="X112" s="3">
        <v>26.1305553103448</v>
      </c>
      <c r="Y112" s="3">
        <v>3.7983357426618701E-2</v>
      </c>
      <c r="Z112" s="3">
        <v>1.8029320530178101E-2</v>
      </c>
      <c r="AA112" s="3">
        <v>0.14567724751682401</v>
      </c>
      <c r="AB112" s="3">
        <v>2.28644438621446E-2</v>
      </c>
      <c r="AC112" s="3">
        <v>0.17288314011542499</v>
      </c>
      <c r="AD112">
        <v>214</v>
      </c>
      <c r="AE112">
        <v>197</v>
      </c>
      <c r="AF112" s="1">
        <v>42661.040312500001</v>
      </c>
    </row>
    <row r="113" spans="4:32" x14ac:dyDescent="0.25">
      <c r="D113" s="14">
        <v>400.00084813793097</v>
      </c>
      <c r="E113">
        <v>300</v>
      </c>
      <c r="F113" s="3">
        <v>25.054954379310299</v>
      </c>
      <c r="G113" s="3">
        <v>32.3592274137931</v>
      </c>
      <c r="H113" s="3">
        <v>8.2125038275862092</v>
      </c>
      <c r="I113" s="3">
        <v>59.961878758620699</v>
      </c>
      <c r="L113" s="3">
        <v>2.6795908620689701</v>
      </c>
      <c r="M113" s="3">
        <v>39.9853995517241</v>
      </c>
      <c r="N113" s="3">
        <v>30.921269379310399</v>
      </c>
      <c r="O113" s="3">
        <v>22.0880010689655</v>
      </c>
      <c r="P113" s="3">
        <v>4.7656901724137901</v>
      </c>
      <c r="Q113" s="3">
        <v>25.053317448275902</v>
      </c>
      <c r="R113" s="3">
        <v>25.0802995172414</v>
      </c>
      <c r="S113" s="3">
        <v>0.39120117241379299</v>
      </c>
      <c r="T113" s="3">
        <v>25.032086965517198</v>
      </c>
      <c r="U113" s="3">
        <v>25.0170742758621</v>
      </c>
      <c r="V113" s="3">
        <v>0.46786865517241399</v>
      </c>
      <c r="W113" s="3">
        <v>24.967251379310301</v>
      </c>
      <c r="X113" s="3">
        <v>26.234280034482801</v>
      </c>
      <c r="Y113" s="3">
        <v>5.9864642432969399E-2</v>
      </c>
      <c r="Z113" s="3">
        <v>2.73608917829153E-2</v>
      </c>
      <c r="AA113" s="3">
        <v>0.16760564347054799</v>
      </c>
      <c r="AB113" s="3">
        <v>2.8894149810597802E-2</v>
      </c>
      <c r="AC113" s="3">
        <v>0.177303948582165</v>
      </c>
      <c r="AD113">
        <v>216</v>
      </c>
      <c r="AE113">
        <v>197</v>
      </c>
      <c r="AF113" s="1">
        <v>42661.06322916667</v>
      </c>
    </row>
    <row r="114" spans="4:32" x14ac:dyDescent="0.25">
      <c r="D114" s="14">
        <v>400.00026196551698</v>
      </c>
      <c r="E114">
        <v>100</v>
      </c>
      <c r="F114" s="3">
        <v>99.939857965517206</v>
      </c>
      <c r="G114" s="3">
        <v>32.704292827586201</v>
      </c>
      <c r="H114" s="3">
        <v>8.4869844827586203</v>
      </c>
      <c r="I114" s="3">
        <v>64.065551413793102</v>
      </c>
      <c r="L114" s="3">
        <v>4.0328030000000004</v>
      </c>
      <c r="M114" s="3">
        <v>37.2839162068965</v>
      </c>
      <c r="N114" s="3">
        <v>30.666168413793098</v>
      </c>
      <c r="O114" s="3">
        <v>21.9201861724138</v>
      </c>
      <c r="P114" s="3">
        <v>4.7559511724137904</v>
      </c>
      <c r="Q114" s="3">
        <v>25.050300827586199</v>
      </c>
      <c r="R114" s="3">
        <v>25.076968137931001</v>
      </c>
      <c r="S114" s="3">
        <v>0.39037965517241402</v>
      </c>
      <c r="T114" s="3">
        <v>25.025711862068999</v>
      </c>
      <c r="U114" s="3">
        <v>25.060875448275901</v>
      </c>
      <c r="V114" s="3">
        <v>0.46525655172413799</v>
      </c>
      <c r="W114" s="3">
        <v>24.9648424137931</v>
      </c>
      <c r="X114" s="3">
        <v>26.1553530689655</v>
      </c>
      <c r="Y114" s="3">
        <v>6.3472471477678705E-2</v>
      </c>
      <c r="Z114" s="3">
        <v>4.2386891942399099E-2</v>
      </c>
      <c r="AA114" s="3">
        <v>0.13530667575920299</v>
      </c>
      <c r="AB114" s="3">
        <v>4.3732460006568101E-2</v>
      </c>
      <c r="AC114" s="3">
        <v>0.17397690392704199</v>
      </c>
      <c r="AD114">
        <v>218</v>
      </c>
      <c r="AE114">
        <v>269</v>
      </c>
      <c r="AF114" s="1">
        <v>42661.09447916667</v>
      </c>
    </row>
    <row r="115" spans="4:32" x14ac:dyDescent="0.25">
      <c r="D115" s="14">
        <v>399.99908448275897</v>
      </c>
      <c r="E115">
        <v>150</v>
      </c>
      <c r="F115" s="3">
        <v>57.916172689655198</v>
      </c>
      <c r="G115" s="3">
        <v>32.403340206896502</v>
      </c>
      <c r="H115" s="3">
        <v>8.5516494137931005</v>
      </c>
      <c r="I115" s="3">
        <v>65.038638517241395</v>
      </c>
      <c r="L115" s="3">
        <v>3.3632268275862098</v>
      </c>
      <c r="M115" s="3">
        <v>39.429755827586199</v>
      </c>
      <c r="N115" s="3">
        <v>31.269747586206901</v>
      </c>
      <c r="O115" s="3">
        <v>21.784781965517201</v>
      </c>
      <c r="P115" s="3">
        <v>4.7215595172413796</v>
      </c>
      <c r="Q115" s="3">
        <v>25.047978724137899</v>
      </c>
      <c r="R115" s="3">
        <v>25.077114551724101</v>
      </c>
      <c r="S115" s="3">
        <v>0.39348527586206899</v>
      </c>
      <c r="T115" s="3">
        <v>25.027041103448301</v>
      </c>
      <c r="U115" s="3">
        <v>25.036237689655199</v>
      </c>
      <c r="V115" s="3">
        <v>0.468153931034483</v>
      </c>
      <c r="W115" s="3">
        <v>24.963258172413799</v>
      </c>
      <c r="X115" s="3">
        <v>26.2122496206897</v>
      </c>
      <c r="Y115" s="3">
        <v>3.83100606368336E-2</v>
      </c>
      <c r="Z115" s="3">
        <v>1.7713584346946899E-2</v>
      </c>
      <c r="AA115" s="3">
        <v>0.14443740743193001</v>
      </c>
      <c r="AB115" s="3">
        <v>2.1177019599420699E-2</v>
      </c>
      <c r="AC115" s="3">
        <v>0.17409054372958799</v>
      </c>
      <c r="AD115">
        <v>220</v>
      </c>
      <c r="AE115">
        <v>197</v>
      </c>
      <c r="AF115" s="1">
        <v>42661.117418981485</v>
      </c>
    </row>
    <row r="116" spans="4:32" x14ac:dyDescent="0.25">
      <c r="D116" s="14">
        <v>400.00057041379301</v>
      </c>
      <c r="E116">
        <v>300</v>
      </c>
      <c r="F116" s="3">
        <v>27.149368862069</v>
      </c>
      <c r="G116" s="3">
        <v>31.980372862069</v>
      </c>
      <c r="H116" s="3">
        <v>8.9522089310344803</v>
      </c>
      <c r="I116" s="3">
        <v>65.061732931034499</v>
      </c>
      <c r="L116" s="3">
        <v>2.8473823793103499</v>
      </c>
      <c r="M116" s="3">
        <v>43.240383103448302</v>
      </c>
      <c r="N116" s="3">
        <v>30.079627827586201</v>
      </c>
      <c r="O116" s="3">
        <v>21.653027758620699</v>
      </c>
      <c r="P116" s="3">
        <v>4.7781651034482797</v>
      </c>
      <c r="Q116" s="3">
        <v>25.045732448275899</v>
      </c>
      <c r="R116" s="3">
        <v>25.070120862069</v>
      </c>
      <c r="S116" s="3">
        <v>0.39565275862068999</v>
      </c>
      <c r="T116" s="3">
        <v>25.023932172413801</v>
      </c>
      <c r="U116" s="3">
        <v>25.012956172413801</v>
      </c>
      <c r="V116" s="3">
        <v>0.466854620689655</v>
      </c>
      <c r="W116" s="3">
        <v>24.960561551724101</v>
      </c>
      <c r="X116" s="3">
        <v>26.330175689655199</v>
      </c>
      <c r="Y116" s="3">
        <v>6.0287608109093102E-2</v>
      </c>
      <c r="Z116" s="3">
        <v>2.8443369982989401E-2</v>
      </c>
      <c r="AA116" s="3">
        <v>0.15323337537394299</v>
      </c>
      <c r="AB116" s="3">
        <v>3.12579062594995E-2</v>
      </c>
      <c r="AC116" s="3">
        <v>0.18422271631745499</v>
      </c>
      <c r="AD116">
        <v>222</v>
      </c>
      <c r="AE116">
        <v>197</v>
      </c>
      <c r="AF116" s="1">
        <v>42661.140335648146</v>
      </c>
    </row>
    <row r="117" spans="4:32" x14ac:dyDescent="0.25">
      <c r="D117" s="14">
        <v>399.99887817241398</v>
      </c>
      <c r="E117">
        <v>100</v>
      </c>
      <c r="F117" s="3">
        <v>100</v>
      </c>
      <c r="G117" s="3">
        <v>32.576644103448302</v>
      </c>
      <c r="H117" s="3">
        <v>8.4881841379310394</v>
      </c>
      <c r="I117" s="3">
        <v>64.218315379310297</v>
      </c>
      <c r="L117" s="3">
        <v>3.92590327586207</v>
      </c>
      <c r="M117" s="3">
        <v>37.362273689655197</v>
      </c>
      <c r="N117" s="3">
        <v>31.282571241379301</v>
      </c>
      <c r="O117" s="3">
        <v>21.476660310344801</v>
      </c>
      <c r="P117" s="3">
        <v>4.7449868965517199</v>
      </c>
      <c r="Q117" s="3">
        <v>25.0400898275862</v>
      </c>
      <c r="R117" s="3">
        <v>25.068813310344801</v>
      </c>
      <c r="S117" s="3">
        <v>0.39727072413793102</v>
      </c>
      <c r="T117" s="3">
        <v>25.0201885517241</v>
      </c>
      <c r="U117" s="3">
        <v>25.048792551724102</v>
      </c>
      <c r="V117" s="3">
        <v>0.467284379310345</v>
      </c>
      <c r="W117" s="3">
        <v>24.956931896551701</v>
      </c>
      <c r="X117" s="3">
        <v>26.144362620689702</v>
      </c>
      <c r="Y117" s="3">
        <v>5.7637078688743001E-2</v>
      </c>
      <c r="Z117" s="3">
        <v>3.2570631029702E-2</v>
      </c>
      <c r="AA117" s="3">
        <v>0.137358314572325</v>
      </c>
      <c r="AB117" s="3">
        <v>3.5833476637194203E-2</v>
      </c>
      <c r="AC117" s="3">
        <v>0.16994630193476001</v>
      </c>
      <c r="AD117">
        <v>224</v>
      </c>
      <c r="AE117">
        <v>269</v>
      </c>
      <c r="AF117" s="1">
        <v>42661.171597222223</v>
      </c>
    </row>
    <row r="118" spans="4:32" x14ac:dyDescent="0.25">
      <c r="D118" s="14">
        <v>400.00199203448301</v>
      </c>
      <c r="E118">
        <v>150</v>
      </c>
      <c r="F118" s="3">
        <v>62.2708106896552</v>
      </c>
      <c r="G118" s="3">
        <v>31.936516586206899</v>
      </c>
      <c r="H118" s="3">
        <v>9.2454394482758602</v>
      </c>
      <c r="I118" s="3">
        <v>70.156745896551698</v>
      </c>
      <c r="L118" s="3">
        <v>3.2334925517241402</v>
      </c>
      <c r="M118" s="3">
        <v>42.356511275862097</v>
      </c>
      <c r="N118" s="3">
        <v>29.8060347931034</v>
      </c>
      <c r="O118" s="3">
        <v>21.338278172413801</v>
      </c>
      <c r="P118" s="3">
        <v>4.7230146551724097</v>
      </c>
      <c r="Q118" s="3">
        <v>25.039183758620698</v>
      </c>
      <c r="R118" s="3">
        <v>25.063463517241399</v>
      </c>
      <c r="S118" s="3">
        <v>0.39021634482758599</v>
      </c>
      <c r="T118" s="3">
        <v>25.021469068965501</v>
      </c>
      <c r="U118" s="3">
        <v>25.026091655172401</v>
      </c>
      <c r="V118" s="3">
        <v>0.467740620689655</v>
      </c>
      <c r="W118" s="3">
        <v>24.951728965517301</v>
      </c>
      <c r="X118" s="3">
        <v>26.291639034482799</v>
      </c>
      <c r="Y118" s="3">
        <v>4.2326404193479598E-2</v>
      </c>
      <c r="Z118" s="3">
        <v>1.3114907009592201E-2</v>
      </c>
      <c r="AA118" s="3">
        <v>0.152207695273715</v>
      </c>
      <c r="AB118" s="3">
        <v>2.2506852046238601E-2</v>
      </c>
      <c r="AC118" s="3">
        <v>0.153539318729982</v>
      </c>
      <c r="AD118">
        <v>226</v>
      </c>
      <c r="AE118">
        <v>197</v>
      </c>
      <c r="AF118" s="1">
        <v>42661.194513888891</v>
      </c>
    </row>
    <row r="119" spans="4:32" x14ac:dyDescent="0.25">
      <c r="D119" s="14">
        <v>400.000263034483</v>
      </c>
      <c r="E119">
        <v>300</v>
      </c>
      <c r="F119" s="3">
        <v>29.125761206896499</v>
      </c>
      <c r="G119" s="3">
        <v>31.451548172413801</v>
      </c>
      <c r="H119" s="3">
        <v>9.6411542758620694</v>
      </c>
      <c r="I119" s="3">
        <v>70.183045413793096</v>
      </c>
      <c r="J119" s="3">
        <f>INDEX(LINEST(G108:G119,H108:H119^{1}),1)</f>
        <v>-0.73131036376860026</v>
      </c>
      <c r="K119" s="3">
        <f>INDEX(LINEST(G108:G119,H108:H119^{1}),2)</f>
        <v>38.638814091024557</v>
      </c>
      <c r="L119" s="3">
        <v>2.8058992068965498</v>
      </c>
      <c r="M119" s="3">
        <v>46.3284658275862</v>
      </c>
      <c r="N119" s="3">
        <v>29.779179034482802</v>
      </c>
      <c r="O119" s="3">
        <v>21.198605689655199</v>
      </c>
      <c r="P119" s="3">
        <v>4.7666144137930999</v>
      </c>
      <c r="Q119" s="3">
        <v>25.034544827586199</v>
      </c>
      <c r="R119" s="3">
        <v>25.058645551724101</v>
      </c>
      <c r="S119" s="3">
        <v>0.389947724137931</v>
      </c>
      <c r="T119" s="3">
        <v>25.015397758620701</v>
      </c>
      <c r="U119" s="3">
        <v>25.004334965517199</v>
      </c>
      <c r="V119" s="3">
        <v>0.46767851724137899</v>
      </c>
      <c r="W119" s="3">
        <v>24.949048724137899</v>
      </c>
      <c r="X119" s="3">
        <v>26.412233206896602</v>
      </c>
      <c r="Y119" s="3">
        <v>5.6131523784554598E-2</v>
      </c>
      <c r="Z119" s="3">
        <v>2.71726686610088E-2</v>
      </c>
      <c r="AA119" s="3">
        <v>0.171127869713016</v>
      </c>
      <c r="AB119" s="3">
        <v>2.9043548313946899E-2</v>
      </c>
      <c r="AC119" s="3">
        <v>0.18540359785648999</v>
      </c>
      <c r="AD119">
        <v>228</v>
      </c>
      <c r="AE119">
        <v>197</v>
      </c>
      <c r="AF119" s="1">
        <v>42661.217442129629</v>
      </c>
    </row>
    <row r="120" spans="4:32" x14ac:dyDescent="0.25">
      <c r="D120" s="14">
        <v>399.97774313793099</v>
      </c>
      <c r="E120">
        <v>300</v>
      </c>
      <c r="F120" s="3">
        <v>0.1</v>
      </c>
      <c r="G120" s="3">
        <v>37.892296620689599</v>
      </c>
      <c r="H120" s="3">
        <v>0</v>
      </c>
      <c r="I120" s="3">
        <v>0.39414124137931</v>
      </c>
      <c r="L120" s="3">
        <v>-1.5485744827586201</v>
      </c>
      <c r="M120" s="3">
        <v>-1.73479562068965</v>
      </c>
      <c r="N120" s="3">
        <v>27.179093103448299</v>
      </c>
      <c r="O120" s="3">
        <v>20.997995655172399</v>
      </c>
      <c r="P120" s="3">
        <v>4.7843872068965503</v>
      </c>
      <c r="Q120" s="3">
        <v>25.034099896551702</v>
      </c>
      <c r="R120" s="3">
        <v>25.0499915862069</v>
      </c>
      <c r="S120" s="3">
        <v>0.39230055172413802</v>
      </c>
      <c r="T120" s="3">
        <v>25.010422551724101</v>
      </c>
      <c r="U120" s="3">
        <v>24.839607344827598</v>
      </c>
      <c r="V120" s="3">
        <v>0.46738406896551699</v>
      </c>
      <c r="W120" s="3">
        <v>24.940894241379301</v>
      </c>
      <c r="X120" s="3">
        <v>24.9240644482759</v>
      </c>
      <c r="Y120" s="3">
        <v>9.4602963327746696</v>
      </c>
      <c r="Z120" s="3">
        <v>3.91572117223504</v>
      </c>
      <c r="AA120" s="3">
        <v>0.62727360108804098</v>
      </c>
      <c r="AB120" s="3">
        <v>5.0566490455780899</v>
      </c>
      <c r="AC120" s="3">
        <v>0.23068724926624601</v>
      </c>
      <c r="AD120">
        <v>229</v>
      </c>
      <c r="AE120">
        <v>179</v>
      </c>
      <c r="AF120" s="1">
        <v>42661.238275462965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workbookViewId="0">
      <selection activeCell="J16" sqref="J16"/>
    </sheetView>
  </sheetViews>
  <sheetFormatPr defaultRowHeight="15" x14ac:dyDescent="0.25"/>
  <cols>
    <col min="1" max="1" width="5.140625" bestFit="1" customWidth="1"/>
    <col min="2" max="2" width="4.42578125" bestFit="1" customWidth="1"/>
    <col min="3" max="3" width="5" bestFit="1" customWidth="1"/>
    <col min="4" max="4" width="9" style="2"/>
    <col min="6" max="9" width="9" style="3"/>
    <col min="10" max="11" width="9.140625" style="3"/>
    <col min="12" max="29" width="9" style="3"/>
    <col min="32" max="32" width="15.42578125" bestFit="1" customWidth="1"/>
  </cols>
  <sheetData>
    <row r="1" spans="1:32" x14ac:dyDescent="0.25">
      <c r="A1" s="26" t="s">
        <v>0</v>
      </c>
      <c r="B1" s="26" t="s">
        <v>32</v>
      </c>
      <c r="C1" s="26" t="s">
        <v>33</v>
      </c>
      <c r="D1" s="2" t="s">
        <v>0</v>
      </c>
      <c r="E1" t="s">
        <v>1</v>
      </c>
      <c r="F1" s="3" t="s">
        <v>2</v>
      </c>
      <c r="G1" s="3" t="s">
        <v>3</v>
      </c>
      <c r="H1" s="3" t="s">
        <v>4</v>
      </c>
      <c r="I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t="s">
        <v>24</v>
      </c>
      <c r="AE1" t="s">
        <v>25</v>
      </c>
      <c r="AF1" t="s">
        <v>26</v>
      </c>
    </row>
    <row r="2" spans="1:32" x14ac:dyDescent="0.25">
      <c r="A2" s="26">
        <f>'DC-he-ipb1-29b'!M4*100</f>
        <v>150</v>
      </c>
      <c r="B2" s="27">
        <f>'DC-he-ipb1-29b'!O4</f>
        <v>0.49163676459044392</v>
      </c>
      <c r="C2" s="27">
        <f>'DC-he-ipb1-29b'!P4</f>
        <v>-1.3749534725519208E-2</v>
      </c>
      <c r="D2" s="2">
        <v>150.000409344828</v>
      </c>
      <c r="E2">
        <v>100</v>
      </c>
      <c r="F2" s="3">
        <v>10</v>
      </c>
      <c r="G2" s="3">
        <v>9.5040824137930997</v>
      </c>
      <c r="H2" s="3">
        <v>0</v>
      </c>
      <c r="I2" s="3">
        <v>0.44592568965517199</v>
      </c>
      <c r="L2" s="3">
        <v>2.2770669310344802</v>
      </c>
      <c r="M2" s="3">
        <v>0.39158951724137903</v>
      </c>
      <c r="N2" s="3">
        <v>4.4603374827586197</v>
      </c>
      <c r="O2" s="3">
        <v>26.814698172413799</v>
      </c>
      <c r="P2" s="3">
        <v>4.7950902068965497</v>
      </c>
      <c r="Q2" s="3">
        <v>25.128610310344801</v>
      </c>
      <c r="R2" s="3">
        <v>25.075524793103401</v>
      </c>
      <c r="S2" s="3">
        <v>0.39434393103448301</v>
      </c>
      <c r="T2" s="3">
        <v>25.124139482758601</v>
      </c>
      <c r="U2" s="3">
        <v>25.093489344827599</v>
      </c>
      <c r="V2" s="3">
        <v>0.46760937931034502</v>
      </c>
      <c r="W2" s="3">
        <v>25.100027448275899</v>
      </c>
      <c r="X2" s="3">
        <v>25.149005931034502</v>
      </c>
      <c r="Y2" s="3">
        <v>0</v>
      </c>
      <c r="Z2" s="3">
        <v>3.9951353977306203E-2</v>
      </c>
      <c r="AA2" s="3">
        <v>0.205782376488401</v>
      </c>
      <c r="AB2" s="3">
        <v>1.1258020877328001</v>
      </c>
      <c r="AC2" s="3">
        <v>1.20172062244767</v>
      </c>
      <c r="AD2">
        <v>2</v>
      </c>
      <c r="AE2">
        <v>719</v>
      </c>
      <c r="AF2" s="1">
        <v>42663.632534722223</v>
      </c>
    </row>
    <row r="3" spans="1:32" x14ac:dyDescent="0.25">
      <c r="A3" s="26">
        <f>'DC-he-ipb1-29b'!M5*100</f>
        <v>200</v>
      </c>
      <c r="B3" s="27">
        <f>'DC-he-ipb1-29b'!O5</f>
        <v>0.51685078285366837</v>
      </c>
      <c r="C3" s="27">
        <f>'DC-he-ipb1-29b'!P5</f>
        <v>3.9619084191122145E-2</v>
      </c>
      <c r="D3" s="2">
        <v>149.99980534482799</v>
      </c>
      <c r="E3">
        <v>100</v>
      </c>
      <c r="F3" s="3">
        <v>10</v>
      </c>
      <c r="G3" s="3">
        <v>9.5108346206896606</v>
      </c>
      <c r="H3" s="3">
        <v>0</v>
      </c>
      <c r="I3" s="3">
        <v>0.475738413793103</v>
      </c>
      <c r="L3" s="3">
        <v>2.5111737241379299</v>
      </c>
      <c r="M3" s="3">
        <v>0.65249903448275903</v>
      </c>
      <c r="N3" s="3">
        <v>6.7133152758620698</v>
      </c>
      <c r="O3" s="3">
        <v>27.0533743103448</v>
      </c>
      <c r="P3" s="3">
        <v>4.8283185172413798</v>
      </c>
      <c r="Q3" s="3">
        <v>25.125707517241398</v>
      </c>
      <c r="R3" s="3">
        <v>25.0792631724138</v>
      </c>
      <c r="S3" s="3">
        <v>0.39132920689655198</v>
      </c>
      <c r="T3" s="3">
        <v>25.124199206896598</v>
      </c>
      <c r="U3" s="3">
        <v>25.102083758620701</v>
      </c>
      <c r="V3" s="3">
        <v>0.467022931034483</v>
      </c>
      <c r="W3" s="3">
        <v>25.099257000000001</v>
      </c>
      <c r="X3" s="3">
        <v>25.156097413793098</v>
      </c>
      <c r="Y3" s="3">
        <v>0</v>
      </c>
      <c r="Z3" s="3">
        <v>8.5573186881840194E-2</v>
      </c>
      <c r="AA3" s="3">
        <v>0.19344916782940899</v>
      </c>
      <c r="AB3" s="3">
        <v>1.16346108752994</v>
      </c>
      <c r="AC3" s="3">
        <v>0.96015976820317706</v>
      </c>
      <c r="AD3">
        <v>3</v>
      </c>
      <c r="AE3">
        <v>359</v>
      </c>
      <c r="AF3" s="1">
        <v>42663.674201388887</v>
      </c>
    </row>
    <row r="4" spans="1:32" x14ac:dyDescent="0.25">
      <c r="A4" s="26">
        <f>'DC-he-ipb1-29b'!M6*100</f>
        <v>250</v>
      </c>
      <c r="B4" s="27">
        <f>'DC-he-ipb1-29b'!O6</f>
        <v>0.54381480016859618</v>
      </c>
      <c r="C4" s="27">
        <f>'DC-he-ipb1-29b'!P6</f>
        <v>-2.0752079767311304E-2</v>
      </c>
      <c r="D4" s="2">
        <v>150.000871344828</v>
      </c>
      <c r="E4">
        <v>100</v>
      </c>
      <c r="F4" s="3">
        <v>21.344558793103399</v>
      </c>
      <c r="G4" s="43">
        <v>8.7919943793103492</v>
      </c>
      <c r="H4" s="43">
        <v>1.48645603448276</v>
      </c>
      <c r="I4" s="3">
        <v>14.9147989310345</v>
      </c>
      <c r="L4" s="3">
        <v>3.65607924137931</v>
      </c>
      <c r="M4" s="3">
        <v>9.6056815862069005</v>
      </c>
      <c r="N4" s="3">
        <v>6.78501244827586</v>
      </c>
      <c r="O4" s="3">
        <v>27.027591758620702</v>
      </c>
      <c r="P4" s="3">
        <v>4.8534153793103396</v>
      </c>
      <c r="Q4" s="3">
        <v>25.1216652758621</v>
      </c>
      <c r="R4" s="3">
        <v>25.075503241379302</v>
      </c>
      <c r="S4" s="3">
        <v>0.39303058620689701</v>
      </c>
      <c r="T4" s="3">
        <v>25.117688275862101</v>
      </c>
      <c r="U4" s="3">
        <v>25.137568344827599</v>
      </c>
      <c r="V4" s="3">
        <v>0.46653282758620701</v>
      </c>
      <c r="W4" s="3">
        <v>25.086712689655201</v>
      </c>
      <c r="X4" s="3">
        <v>25.419298482758599</v>
      </c>
      <c r="Y4" s="3">
        <v>6.3989642733761398E-2</v>
      </c>
      <c r="Z4" s="3">
        <v>6.5443414419129195E-2</v>
      </c>
      <c r="AA4" s="3">
        <v>0.13624089897170599</v>
      </c>
      <c r="AB4" s="3">
        <v>9.4977057345354596E-2</v>
      </c>
      <c r="AC4" s="3">
        <v>0.95606846672874202</v>
      </c>
      <c r="AD4">
        <v>5</v>
      </c>
      <c r="AE4">
        <v>268</v>
      </c>
      <c r="AF4" s="1">
        <v>42663.705347222225</v>
      </c>
    </row>
    <row r="5" spans="1:32" x14ac:dyDescent="0.25">
      <c r="A5" s="26">
        <f>'DC-he-ipb1-29b'!M7*100</f>
        <v>275</v>
      </c>
      <c r="B5" s="27">
        <f>'DC-he-ipb1-29b'!O7</f>
        <v>0.55066944396118356</v>
      </c>
      <c r="C5" s="27">
        <f>'DC-he-ipb1-29b'!P7</f>
        <v>-2.0752079767311304E-2</v>
      </c>
      <c r="D5" s="2">
        <v>149.99887717241401</v>
      </c>
      <c r="E5">
        <v>150</v>
      </c>
      <c r="F5" s="3">
        <v>12.2816280689655</v>
      </c>
      <c r="G5" s="43">
        <v>8.76204393103448</v>
      </c>
      <c r="H5" s="43">
        <v>1.4600989310344801</v>
      </c>
      <c r="I5" s="3">
        <v>14.920378482758601</v>
      </c>
      <c r="L5" s="3">
        <v>3.5622120000000002</v>
      </c>
      <c r="M5" s="3">
        <v>10.350353689655201</v>
      </c>
      <c r="N5" s="3">
        <v>4.9095895172413799</v>
      </c>
      <c r="O5" s="3">
        <v>26.973916724137901</v>
      </c>
      <c r="P5" s="3">
        <v>4.8361181034482801</v>
      </c>
      <c r="Q5" s="3">
        <v>25.123444965517201</v>
      </c>
      <c r="R5" s="3">
        <v>25.071482724137901</v>
      </c>
      <c r="S5" s="3">
        <v>0.39331382758620698</v>
      </c>
      <c r="T5" s="3">
        <v>25.1171673448276</v>
      </c>
      <c r="U5" s="3">
        <v>25.133271000000001</v>
      </c>
      <c r="V5" s="3">
        <v>0.46711758620689697</v>
      </c>
      <c r="W5" s="3">
        <v>25.088117862069002</v>
      </c>
      <c r="X5" s="3">
        <v>25.443575724137901</v>
      </c>
      <c r="Y5" s="3">
        <v>5.5638177553127402E-2</v>
      </c>
      <c r="Z5" s="3">
        <v>2.01234429056227E-2</v>
      </c>
      <c r="AA5" s="3">
        <v>0.11971299867330799</v>
      </c>
      <c r="AB5" s="3">
        <v>5.8055822104846E-2</v>
      </c>
      <c r="AC5" s="3">
        <v>0.99492207025012203</v>
      </c>
      <c r="AD5">
        <v>7</v>
      </c>
      <c r="AE5">
        <v>193</v>
      </c>
      <c r="AF5" s="1">
        <v>42663.728263888886</v>
      </c>
    </row>
    <row r="6" spans="1:32" x14ac:dyDescent="0.25">
      <c r="A6" s="26">
        <f>'DC-he-ipb1-29b'!M8*100</f>
        <v>300</v>
      </c>
      <c r="B6" s="27">
        <f>'DC-he-ipb1-29b'!O8</f>
        <v>0.55575524747672289</v>
      </c>
      <c r="C6" s="27">
        <f>'DC-he-ipb1-29b'!P8</f>
        <v>9.8122734486107532E-2</v>
      </c>
      <c r="D6" s="2">
        <v>150.00069086206901</v>
      </c>
      <c r="E6">
        <v>100</v>
      </c>
      <c r="F6" s="3">
        <v>28.774595758620698</v>
      </c>
      <c r="G6" s="43">
        <v>8.5271022758620703</v>
      </c>
      <c r="H6" s="43">
        <v>2.0074978275862101</v>
      </c>
      <c r="I6" s="3">
        <v>19.900221931034501</v>
      </c>
      <c r="L6" s="3">
        <v>3.7056685862069001</v>
      </c>
      <c r="M6" s="3">
        <v>12.3635537586207</v>
      </c>
      <c r="N6" s="3">
        <v>5.3271574827586203</v>
      </c>
      <c r="O6" s="3">
        <v>26.503417137930999</v>
      </c>
      <c r="P6" s="3">
        <v>4.8257041379310301</v>
      </c>
      <c r="Q6" s="3">
        <v>25.1020348965517</v>
      </c>
      <c r="R6" s="3">
        <v>25.051896068965501</v>
      </c>
      <c r="S6" s="3">
        <v>0.39020813793103498</v>
      </c>
      <c r="T6" s="3">
        <v>25.094910793103399</v>
      </c>
      <c r="U6" s="3">
        <v>25.117769655172399</v>
      </c>
      <c r="V6" s="3">
        <v>0.46866886206896502</v>
      </c>
      <c r="W6" s="3">
        <v>25.0624434482759</v>
      </c>
      <c r="X6" s="3">
        <v>25.479150689655199</v>
      </c>
      <c r="Y6" s="3">
        <v>3.8785166217261899E-2</v>
      </c>
      <c r="Z6" s="3">
        <v>3.62113463874646E-2</v>
      </c>
      <c r="AA6" s="3">
        <v>0.12139343450931001</v>
      </c>
      <c r="AB6" s="3">
        <v>5.4503766150251501E-2</v>
      </c>
      <c r="AC6" s="3">
        <v>1.0131471989457299</v>
      </c>
      <c r="AD6">
        <v>9</v>
      </c>
      <c r="AE6">
        <v>269</v>
      </c>
      <c r="AF6" s="1">
        <v>42663.759525462963</v>
      </c>
    </row>
    <row r="7" spans="1:32" x14ac:dyDescent="0.25">
      <c r="A7" s="26">
        <f>'DC-he-ipb1-29b'!M9*100</f>
        <v>325</v>
      </c>
      <c r="B7" s="27">
        <f>'DC-he-ipb1-29b'!O9</f>
        <v>0.56703828665435096</v>
      </c>
      <c r="C7" s="27">
        <f>'DC-he-ipb1-29b'!P9</f>
        <v>9.8122734486107532E-2</v>
      </c>
      <c r="D7" s="2">
        <v>150.000329413793</v>
      </c>
      <c r="E7">
        <v>150</v>
      </c>
      <c r="F7" s="3">
        <v>16.6033893793103</v>
      </c>
      <c r="G7" s="43">
        <v>8.4841825517241407</v>
      </c>
      <c r="H7" s="43">
        <v>1.9763996551724099</v>
      </c>
      <c r="I7" s="3">
        <v>19.909974655172402</v>
      </c>
      <c r="L7" s="3">
        <v>3.2720837586206901</v>
      </c>
      <c r="M7" s="3">
        <v>13.0813966551724</v>
      </c>
      <c r="N7" s="3">
        <v>4.8184446896551698</v>
      </c>
      <c r="O7" s="3">
        <v>26.119315482758601</v>
      </c>
      <c r="P7" s="3">
        <v>4.8294043103448301</v>
      </c>
      <c r="Q7" s="3">
        <v>25.097054034482799</v>
      </c>
      <c r="R7" s="3">
        <v>25.044886103448299</v>
      </c>
      <c r="S7" s="3">
        <v>0.38721455172413799</v>
      </c>
      <c r="T7" s="3">
        <v>25.088703931034502</v>
      </c>
      <c r="U7" s="3">
        <v>25.096061137930999</v>
      </c>
      <c r="V7" s="3">
        <v>0.46708351724137898</v>
      </c>
      <c r="W7" s="3">
        <v>25.057864241379299</v>
      </c>
      <c r="X7" s="3">
        <v>25.497480965517202</v>
      </c>
      <c r="Y7" s="3">
        <v>5.4957997402768299E-2</v>
      </c>
      <c r="Z7" s="3">
        <v>2.0262452577119498E-2</v>
      </c>
      <c r="AA7" s="3">
        <v>0.13419797300605699</v>
      </c>
      <c r="AB7" s="3">
        <v>5.4149161205698799E-2</v>
      </c>
      <c r="AC7" s="3">
        <v>1.0667035692220601</v>
      </c>
      <c r="AD7">
        <v>11</v>
      </c>
      <c r="AE7">
        <v>197</v>
      </c>
      <c r="AF7" s="1">
        <v>42663.782453703701</v>
      </c>
    </row>
    <row r="8" spans="1:32" x14ac:dyDescent="0.25">
      <c r="A8" s="26">
        <f>'DC-he-ipb1-29b'!M10*100</f>
        <v>350</v>
      </c>
      <c r="B8" s="27">
        <f>'DC-he-ipb1-29b'!O10</f>
        <v>0.57418539473575259</v>
      </c>
      <c r="C8" s="27">
        <f>'DC-he-ipb1-29b'!P10</f>
        <v>0</v>
      </c>
      <c r="D8" s="2">
        <v>149.99963168965499</v>
      </c>
      <c r="E8">
        <v>100</v>
      </c>
      <c r="F8" s="3">
        <v>36.0156978965517</v>
      </c>
      <c r="G8" s="43">
        <v>8.2576527241379303</v>
      </c>
      <c r="H8" s="43">
        <v>2.5221727931034499</v>
      </c>
      <c r="I8" s="3">
        <v>24.921652034482801</v>
      </c>
      <c r="L8" s="3">
        <v>3.75423410344828</v>
      </c>
      <c r="M8" s="3">
        <v>15.3072064137931</v>
      </c>
      <c r="N8" s="3">
        <v>4.33814103448276</v>
      </c>
      <c r="O8" s="3">
        <v>25.671233586206899</v>
      </c>
      <c r="P8" s="3">
        <v>4.8255158620689604</v>
      </c>
      <c r="Q8" s="3">
        <v>25.0982912413793</v>
      </c>
      <c r="R8" s="3">
        <v>25.044457413793101</v>
      </c>
      <c r="S8" s="3">
        <v>0.391542310344828</v>
      </c>
      <c r="T8" s="3">
        <v>25.085215137931002</v>
      </c>
      <c r="U8" s="3">
        <v>25.109435655172401</v>
      </c>
      <c r="V8" s="3">
        <v>0.466504379310345</v>
      </c>
      <c r="W8" s="3">
        <v>25.051499965517198</v>
      </c>
      <c r="X8" s="3">
        <v>25.560677103448299</v>
      </c>
      <c r="Y8" s="3">
        <v>3.6972114308005198E-2</v>
      </c>
      <c r="Z8" s="3">
        <v>3.1869727977947203E-2</v>
      </c>
      <c r="AA8" s="3">
        <v>0.12926034386152899</v>
      </c>
      <c r="AB8" s="3">
        <v>4.8546253971539E-2</v>
      </c>
      <c r="AC8" s="3">
        <v>1.1004443401247399</v>
      </c>
      <c r="AD8">
        <v>13</v>
      </c>
      <c r="AE8">
        <v>269</v>
      </c>
      <c r="AF8" s="1">
        <v>42663.813703703701</v>
      </c>
    </row>
    <row r="9" spans="1:32" x14ac:dyDescent="0.25">
      <c r="A9" s="26">
        <f>'DC-he-ipb1-29b'!M11*100</f>
        <v>375</v>
      </c>
      <c r="B9" s="27">
        <f>'DC-he-ipb1-29b'!O11</f>
        <v>0.5792096730333085</v>
      </c>
      <c r="C9" s="27">
        <f>'DC-he-ipb1-29b'!P11</f>
        <v>0</v>
      </c>
      <c r="D9" s="2">
        <v>150.00050717241399</v>
      </c>
      <c r="E9">
        <v>150</v>
      </c>
      <c r="F9" s="3">
        <v>21.084177310344799</v>
      </c>
      <c r="G9" s="43">
        <v>8.21237496551724</v>
      </c>
      <c r="H9" s="43">
        <v>2.4943554137930999</v>
      </c>
      <c r="I9" s="3">
        <v>24.933670068965501</v>
      </c>
      <c r="L9" s="3">
        <v>3.327242</v>
      </c>
      <c r="M9" s="3">
        <v>16.432800896551701</v>
      </c>
      <c r="N9" s="3">
        <v>5.0080186206896604</v>
      </c>
      <c r="O9" s="3">
        <v>25.362882689655201</v>
      </c>
      <c r="P9" s="3">
        <v>4.84027765517241</v>
      </c>
      <c r="Q9" s="3">
        <v>25.088888379310301</v>
      </c>
      <c r="R9" s="3">
        <v>25.0377730344828</v>
      </c>
      <c r="S9" s="3">
        <v>0.39432220689655201</v>
      </c>
      <c r="T9" s="3">
        <v>25.072182517241401</v>
      </c>
      <c r="U9" s="3">
        <v>25.079024448275799</v>
      </c>
      <c r="V9" s="3">
        <v>0.46645593103448302</v>
      </c>
      <c r="W9" s="3">
        <v>25.034349448275901</v>
      </c>
      <c r="X9" s="3">
        <v>25.5786173103448</v>
      </c>
      <c r="Y9" s="3">
        <v>5.2975527077978597E-2</v>
      </c>
      <c r="Z9" s="3">
        <v>1.9285215142390899E-2</v>
      </c>
      <c r="AA9" s="3">
        <v>0.145737801287396</v>
      </c>
      <c r="AB9" s="3">
        <v>4.1066472582493803E-2</v>
      </c>
      <c r="AC9" s="3">
        <v>1.0674172133061799</v>
      </c>
      <c r="AD9">
        <v>15</v>
      </c>
      <c r="AE9">
        <v>197</v>
      </c>
      <c r="AF9" s="1">
        <v>42663.836631944447</v>
      </c>
    </row>
    <row r="10" spans="1:32" x14ac:dyDescent="0.25">
      <c r="A10" s="26">
        <f>'DC-he-ipb1-29b'!M12*100</f>
        <v>400</v>
      </c>
      <c r="B10" s="27">
        <f>'DC-he-ipb1-29b'!O12</f>
        <v>0.59043911356022083</v>
      </c>
      <c r="C10" s="27">
        <f>'DC-he-ipb1-29b'!P12</f>
        <v>0.15376608084083587</v>
      </c>
      <c r="D10" s="2">
        <v>150.00098179310299</v>
      </c>
      <c r="E10">
        <v>100</v>
      </c>
      <c r="F10" s="3">
        <v>44.069386482758603</v>
      </c>
      <c r="G10" s="43">
        <v>8.0039458620689707</v>
      </c>
      <c r="H10" s="43">
        <v>3.06982417241379</v>
      </c>
      <c r="I10" s="3">
        <v>29.947303931034501</v>
      </c>
      <c r="L10" s="3">
        <v>3.7585059655172399</v>
      </c>
      <c r="M10" s="3">
        <v>18.4906125862069</v>
      </c>
      <c r="N10" s="3">
        <v>3.37405337931034</v>
      </c>
      <c r="O10" s="3">
        <v>24.940898655172401</v>
      </c>
      <c r="P10" s="3">
        <v>4.8329772758620697</v>
      </c>
      <c r="Q10" s="3">
        <v>25.086392482758601</v>
      </c>
      <c r="R10" s="3">
        <v>25.029889586206899</v>
      </c>
      <c r="S10" s="3">
        <v>0.38939768965517202</v>
      </c>
      <c r="T10" s="3">
        <v>25.076680448275901</v>
      </c>
      <c r="U10" s="3">
        <v>25.101042034482798</v>
      </c>
      <c r="V10" s="3">
        <v>0.46334682758620699</v>
      </c>
      <c r="W10" s="3">
        <v>25.030953034482799</v>
      </c>
      <c r="X10" s="3">
        <v>25.641847413793101</v>
      </c>
      <c r="Y10" s="3">
        <v>3.6132438763944501E-2</v>
      </c>
      <c r="Z10" s="3">
        <v>2.9313538237103899E-2</v>
      </c>
      <c r="AA10" s="3">
        <v>0.125099014295144</v>
      </c>
      <c r="AB10" s="3">
        <v>4.04139023391826E-2</v>
      </c>
      <c r="AC10" s="3">
        <v>1.5916413153072</v>
      </c>
      <c r="AD10">
        <v>17</v>
      </c>
      <c r="AE10">
        <v>269</v>
      </c>
      <c r="AF10" s="1">
        <v>42663.867881944447</v>
      </c>
    </row>
    <row r="11" spans="1:32" x14ac:dyDescent="0.25">
      <c r="A11" s="26">
        <f>'DC-he-ipb1-29b'!M13*100</f>
        <v>450</v>
      </c>
      <c r="B11" s="27">
        <f>'DC-he-ipb1-29b'!O13</f>
        <v>0.58536410306123443</v>
      </c>
      <c r="C11" s="27">
        <f>'DC-he-ipb1-29b'!P13</f>
        <v>0</v>
      </c>
      <c r="D11" s="2">
        <v>149.99915341379301</v>
      </c>
      <c r="E11">
        <v>150</v>
      </c>
      <c r="F11" s="3">
        <v>25.5196732758621</v>
      </c>
      <c r="G11" s="43">
        <v>7.9347207241379296</v>
      </c>
      <c r="H11" s="43">
        <v>3.0306212068965501</v>
      </c>
      <c r="I11" s="3">
        <v>29.965348137930999</v>
      </c>
      <c r="L11" s="3">
        <v>3.488642</v>
      </c>
      <c r="M11" s="3">
        <v>19.675924551724101</v>
      </c>
      <c r="N11" s="3">
        <v>1.2158407586206901</v>
      </c>
      <c r="O11" s="3">
        <v>24.703214827586201</v>
      </c>
      <c r="P11" s="3">
        <v>4.8456226551724102</v>
      </c>
      <c r="Q11" s="3">
        <v>25.086690999999998</v>
      </c>
      <c r="R11" s="3">
        <v>25.023764068965502</v>
      </c>
      <c r="S11" s="3">
        <v>0.391966068965517</v>
      </c>
      <c r="T11" s="3">
        <v>25.065590482758601</v>
      </c>
      <c r="U11" s="3">
        <v>25.0798816551724</v>
      </c>
      <c r="V11" s="3">
        <v>0.46272148275862102</v>
      </c>
      <c r="W11" s="3">
        <v>25.0249251034483</v>
      </c>
      <c r="X11" s="3">
        <v>25.673544551724099</v>
      </c>
      <c r="Y11" s="3">
        <v>4.9437167194053402E-2</v>
      </c>
      <c r="Z11" s="3">
        <v>1.92349975869982E-2</v>
      </c>
      <c r="AA11" s="3">
        <v>0.13298508738282</v>
      </c>
      <c r="AB11" s="3">
        <v>3.3738843520076403E-2</v>
      </c>
      <c r="AC11" s="3">
        <v>1.6466921788092901</v>
      </c>
      <c r="AD11">
        <v>19</v>
      </c>
      <c r="AE11">
        <v>197</v>
      </c>
      <c r="AF11" s="1">
        <v>42663.890810185185</v>
      </c>
    </row>
    <row r="12" spans="1:32" x14ac:dyDescent="0.25">
      <c r="A12" s="26">
        <f>'DC-he-ipb1-29b'!M14*100</f>
        <v>500</v>
      </c>
      <c r="B12" s="27">
        <f>'DC-he-ipb1-29b'!O14</f>
        <v>0.59434790825157446</v>
      </c>
      <c r="C12" s="27">
        <f>'DC-he-ipb1-29b'!P14</f>
        <v>0</v>
      </c>
      <c r="D12" s="2">
        <v>150.00084862068999</v>
      </c>
      <c r="E12">
        <v>100</v>
      </c>
      <c r="F12" s="3">
        <v>51.6751827586207</v>
      </c>
      <c r="G12" s="43">
        <v>7.7096944137931001</v>
      </c>
      <c r="H12" s="43">
        <v>3.6204518620689701</v>
      </c>
      <c r="I12" s="3">
        <v>34.9738402413793</v>
      </c>
      <c r="L12" s="3">
        <v>4.0385694137931001</v>
      </c>
      <c r="M12" s="3">
        <v>21.374601655172398</v>
      </c>
      <c r="N12" s="3">
        <v>3.3885703103448299</v>
      </c>
      <c r="O12" s="3">
        <v>24.327090137930998</v>
      </c>
      <c r="P12" s="3">
        <v>4.8318302413793104</v>
      </c>
      <c r="Q12" s="3">
        <v>25.078818241379299</v>
      </c>
      <c r="R12" s="3">
        <v>25.022440275862099</v>
      </c>
      <c r="S12" s="3">
        <v>0.39386941379310297</v>
      </c>
      <c r="T12" s="3">
        <v>25.061824999999999</v>
      </c>
      <c r="U12" s="3">
        <v>25.095133344827602</v>
      </c>
      <c r="V12" s="3">
        <v>0.463586310344828</v>
      </c>
      <c r="W12" s="3">
        <v>25.0168355517241</v>
      </c>
      <c r="X12" s="3">
        <v>25.716117034482799</v>
      </c>
      <c r="Y12" s="3">
        <v>3.5021451640838502E-2</v>
      </c>
      <c r="Z12" s="3">
        <v>2.71295865978965E-2</v>
      </c>
      <c r="AA12" s="3">
        <v>0.11262158412319601</v>
      </c>
      <c r="AB12" s="3">
        <v>3.5634916943780001E-2</v>
      </c>
      <c r="AC12" s="3">
        <v>1.57847268524083</v>
      </c>
      <c r="AD12">
        <v>21</v>
      </c>
      <c r="AE12">
        <v>269</v>
      </c>
      <c r="AF12" s="1">
        <v>42663.922060185185</v>
      </c>
    </row>
    <row r="13" spans="1:32" x14ac:dyDescent="0.25">
      <c r="A13" s="26">
        <f>'DC-he-ipb1-29b'!M15*100</f>
        <v>550</v>
      </c>
      <c r="B13" s="27">
        <f>'DC-he-ipb1-29b'!O15</f>
        <v>0.58875455688525746</v>
      </c>
      <c r="C13" s="27">
        <f>'DC-he-ipb1-29b'!P15</f>
        <v>0</v>
      </c>
      <c r="D13" s="2">
        <v>150.00129965517201</v>
      </c>
      <c r="E13">
        <v>150</v>
      </c>
      <c r="F13" s="3">
        <v>29.8642189310345</v>
      </c>
      <c r="G13" s="43">
        <v>7.6606177586206901</v>
      </c>
      <c r="H13" s="43">
        <v>3.5634181724137899</v>
      </c>
      <c r="I13" s="3">
        <v>34.9982376206897</v>
      </c>
      <c r="L13" s="3">
        <v>3.8163551034482799</v>
      </c>
      <c r="M13" s="3">
        <v>22.9094755517241</v>
      </c>
      <c r="N13" s="3">
        <v>4.95328310344828</v>
      </c>
      <c r="O13" s="3">
        <v>24.074328482758599</v>
      </c>
      <c r="P13" s="3">
        <v>4.8580573448275901</v>
      </c>
      <c r="Q13" s="3">
        <v>25.0629263103448</v>
      </c>
      <c r="R13" s="3">
        <v>25.011654137931</v>
      </c>
      <c r="S13" s="3">
        <v>0.39043196551724102</v>
      </c>
      <c r="T13" s="3">
        <v>25.0465136896552</v>
      </c>
      <c r="U13" s="3">
        <v>25.073137586206901</v>
      </c>
      <c r="V13" s="3">
        <v>0.46279051724137898</v>
      </c>
      <c r="W13" s="3">
        <v>25.000688965517199</v>
      </c>
      <c r="X13" s="3">
        <v>25.750484758620701</v>
      </c>
      <c r="Y13" s="3">
        <v>5.2908808178315003E-2</v>
      </c>
      <c r="Z13" s="3">
        <v>2.0186347913366799E-2</v>
      </c>
      <c r="AA13" s="3">
        <v>0.12658931119771899</v>
      </c>
      <c r="AB13" s="3">
        <v>3.2906829932365503E-2</v>
      </c>
      <c r="AC13" s="3">
        <v>1.4733632060627699</v>
      </c>
      <c r="AD13">
        <v>23</v>
      </c>
      <c r="AE13">
        <v>197</v>
      </c>
      <c r="AF13" s="1">
        <v>42663.944988425923</v>
      </c>
    </row>
    <row r="14" spans="1:32" x14ac:dyDescent="0.25">
      <c r="A14" s="26">
        <f>'DC-he-ipb1-29b'!M16*100</f>
        <v>600</v>
      </c>
      <c r="B14" s="27">
        <f>'DC-he-ipb1-29b'!O16</f>
        <v>0.58203738985027065</v>
      </c>
      <c r="C14" s="27">
        <f>'DC-he-ipb1-29b'!P16</f>
        <v>0</v>
      </c>
      <c r="D14" s="2">
        <v>150.00046144827601</v>
      </c>
      <c r="E14">
        <v>100</v>
      </c>
      <c r="F14" s="3">
        <v>59.0573176896552</v>
      </c>
      <c r="G14" s="43">
        <v>7.4647281724137899</v>
      </c>
      <c r="H14" s="43">
        <v>4.1511482758620701</v>
      </c>
      <c r="I14" s="3">
        <v>40.031166758620699</v>
      </c>
      <c r="L14" s="3">
        <v>4.3056401034482796</v>
      </c>
      <c r="M14" s="3">
        <v>24.324903137930999</v>
      </c>
      <c r="N14" s="3">
        <v>5.3840978275862099</v>
      </c>
      <c r="O14" s="3">
        <v>23.700041034482801</v>
      </c>
      <c r="P14" s="3">
        <v>4.8520476206896603</v>
      </c>
      <c r="Q14" s="3">
        <v>25.058477275862099</v>
      </c>
      <c r="R14" s="3">
        <v>25.008295689655199</v>
      </c>
      <c r="S14" s="3">
        <v>0.38963799999999998</v>
      </c>
      <c r="T14" s="3">
        <v>25.042346793103501</v>
      </c>
      <c r="U14" s="3">
        <v>25.086815758620698</v>
      </c>
      <c r="V14" s="3">
        <v>0.46374306896551698</v>
      </c>
      <c r="W14" s="3">
        <v>24.996505827586201</v>
      </c>
      <c r="X14" s="3">
        <v>25.788282586206901</v>
      </c>
      <c r="Y14" s="3">
        <v>3.5636135692041701E-2</v>
      </c>
      <c r="Z14" s="3">
        <v>2.60832681473766E-2</v>
      </c>
      <c r="AA14" s="3">
        <v>0.110128086144922</v>
      </c>
      <c r="AB14" s="3">
        <v>2.99917662357925E-2</v>
      </c>
      <c r="AC14" s="3">
        <v>1.4108062409972899</v>
      </c>
      <c r="AD14">
        <v>25</v>
      </c>
      <c r="AE14">
        <v>268</v>
      </c>
      <c r="AF14" s="1">
        <v>42663.97625</v>
      </c>
    </row>
    <row r="15" spans="1:32" x14ac:dyDescent="0.25">
      <c r="D15" s="2">
        <v>149.99989479310301</v>
      </c>
      <c r="E15">
        <v>150</v>
      </c>
      <c r="F15" s="3">
        <v>34.094331862068998</v>
      </c>
      <c r="G15" s="43">
        <v>7.3935338620689697</v>
      </c>
      <c r="H15" s="43">
        <v>4.0910111724137899</v>
      </c>
      <c r="I15" s="3">
        <v>40.053229620689699</v>
      </c>
      <c r="L15" s="3">
        <v>3.5803303448275901</v>
      </c>
      <c r="M15" s="3">
        <v>25.861681068965499</v>
      </c>
      <c r="N15" s="3">
        <v>2.9478894827586202</v>
      </c>
      <c r="O15" s="3">
        <v>23.423324586206899</v>
      </c>
      <c r="P15" s="3">
        <v>4.8558871034482696</v>
      </c>
      <c r="Q15" s="3">
        <v>25.059312862069</v>
      </c>
      <c r="R15" s="3">
        <v>25.002061586206899</v>
      </c>
      <c r="S15" s="3">
        <v>0.393347</v>
      </c>
      <c r="T15" s="3">
        <v>25.045320103448301</v>
      </c>
      <c r="U15" s="3">
        <v>25.0620691724138</v>
      </c>
      <c r="V15" s="3">
        <v>0.46389224137931101</v>
      </c>
      <c r="W15" s="3">
        <v>24.997449862069001</v>
      </c>
      <c r="X15" s="3">
        <v>25.8365222068966</v>
      </c>
      <c r="Y15" s="3">
        <v>4.8655137266228998E-2</v>
      </c>
      <c r="Z15" s="3">
        <v>1.9091063351420998E-2</v>
      </c>
      <c r="AA15" s="3">
        <v>0.12526948027544299</v>
      </c>
      <c r="AB15" s="3">
        <v>3.05257670706434E-2</v>
      </c>
      <c r="AC15" s="3">
        <v>1.7373036955777501</v>
      </c>
      <c r="AD15">
        <v>27</v>
      </c>
      <c r="AE15">
        <v>197</v>
      </c>
      <c r="AF15" s="1">
        <v>42663.999166666668</v>
      </c>
    </row>
    <row r="16" spans="1:32" x14ac:dyDescent="0.25">
      <c r="D16" s="2">
        <v>150.000317827586</v>
      </c>
      <c r="E16">
        <v>100</v>
      </c>
      <c r="F16" s="3">
        <v>73.588698655172394</v>
      </c>
      <c r="G16" s="43">
        <v>6.9289923103448299</v>
      </c>
      <c r="H16" s="43">
        <v>5.1962756896551703</v>
      </c>
      <c r="I16" s="3">
        <v>50.110800103448298</v>
      </c>
      <c r="L16" s="3">
        <v>4.8580496551724099</v>
      </c>
      <c r="M16" s="3">
        <v>30.2796549310345</v>
      </c>
      <c r="N16" s="3">
        <v>1.44801248275862</v>
      </c>
      <c r="O16" s="3">
        <v>23.1674124827586</v>
      </c>
      <c r="P16" s="3">
        <v>4.8389739310344799</v>
      </c>
      <c r="Q16" s="3">
        <v>25.062617172413798</v>
      </c>
      <c r="R16" s="3">
        <v>25.0003362758621</v>
      </c>
      <c r="S16" s="3">
        <v>0.38935841379310399</v>
      </c>
      <c r="T16" s="3">
        <v>25.041435344827601</v>
      </c>
      <c r="U16" s="3">
        <v>25.107281586206899</v>
      </c>
      <c r="V16" s="3">
        <v>0.46452265517241398</v>
      </c>
      <c r="W16" s="3">
        <v>24.993445862068999</v>
      </c>
      <c r="X16" s="3">
        <v>25.9689148275862</v>
      </c>
      <c r="Y16" s="3">
        <v>3.6051512524626801E-2</v>
      </c>
      <c r="Z16" s="3">
        <v>3.1609989695026798E-2</v>
      </c>
      <c r="AA16" s="3">
        <v>0.103278249503689</v>
      </c>
      <c r="AB16" s="3">
        <v>3.4297268026400998E-2</v>
      </c>
      <c r="AC16" s="3">
        <v>1.6609121327843499</v>
      </c>
      <c r="AD16">
        <v>29</v>
      </c>
      <c r="AE16">
        <v>269</v>
      </c>
      <c r="AF16" s="1">
        <v>42664.030428240738</v>
      </c>
    </row>
    <row r="17" spans="1:32" x14ac:dyDescent="0.25">
      <c r="A17">
        <v>150</v>
      </c>
      <c r="B17" s="3">
        <v>0.52</v>
      </c>
      <c r="C17" s="3">
        <v>-0.03</v>
      </c>
      <c r="D17" s="2">
        <v>150.00181110344801</v>
      </c>
      <c r="E17">
        <v>150</v>
      </c>
      <c r="F17" s="3">
        <v>42.730364862069003</v>
      </c>
      <c r="G17" s="43">
        <v>6.8439362413793097</v>
      </c>
      <c r="H17" s="43">
        <v>5.14413448275862</v>
      </c>
      <c r="I17" s="3">
        <v>50.130691448275897</v>
      </c>
      <c r="L17" s="3">
        <v>4.3483501724137898</v>
      </c>
      <c r="M17" s="3">
        <v>32.673107931034501</v>
      </c>
      <c r="N17" s="3">
        <v>3.0168987931034499</v>
      </c>
      <c r="O17" s="3">
        <v>22.9959864482759</v>
      </c>
      <c r="P17" s="3">
        <v>4.8374667931034496</v>
      </c>
      <c r="Q17" s="3">
        <v>25.055146000000001</v>
      </c>
      <c r="R17" s="3">
        <v>24.997943724137901</v>
      </c>
      <c r="S17" s="3">
        <v>0.39250800000000002</v>
      </c>
      <c r="T17" s="3">
        <v>25.033584482758599</v>
      </c>
      <c r="U17" s="3">
        <v>25.078601172413801</v>
      </c>
      <c r="V17" s="3">
        <v>0.46463558620689699</v>
      </c>
      <c r="W17" s="3">
        <v>24.9879388965517</v>
      </c>
      <c r="X17" s="3">
        <v>26.0369989310345</v>
      </c>
      <c r="Y17" s="3">
        <v>5.39556176495226E-2</v>
      </c>
      <c r="Z17" s="3">
        <v>2.0256301561154599E-2</v>
      </c>
      <c r="AA17" s="3">
        <v>0.113521455863888</v>
      </c>
      <c r="AB17" s="3">
        <v>2.6461503589972998E-2</v>
      </c>
      <c r="AC17" s="3">
        <v>1.46663353514155</v>
      </c>
      <c r="AD17">
        <v>31</v>
      </c>
      <c r="AE17">
        <v>197</v>
      </c>
      <c r="AF17" s="1">
        <v>42664.053344907406</v>
      </c>
    </row>
    <row r="18" spans="1:32" x14ac:dyDescent="0.25">
      <c r="A18">
        <v>250</v>
      </c>
      <c r="B18" s="3">
        <v>0.63</v>
      </c>
      <c r="C18" s="3">
        <v>-0.01</v>
      </c>
      <c r="D18" s="2">
        <v>149.999135034483</v>
      </c>
      <c r="E18">
        <v>300</v>
      </c>
      <c r="F18" s="3">
        <v>19.384765999999999</v>
      </c>
      <c r="G18" s="43">
        <v>6.7558057241379297</v>
      </c>
      <c r="H18" s="43">
        <v>5.1511917586206897</v>
      </c>
      <c r="I18" s="3">
        <v>50.168798172413801</v>
      </c>
      <c r="J18" s="43">
        <f>INDEX(LINEST(G4:G18,H4:H18^{1}),1)</f>
        <v>-0.52045106363081151</v>
      </c>
      <c r="K18" s="43">
        <f>INDEX(LINEST(G4:G18,H4:H18^{1}),2)</f>
        <v>9.5476828084167114</v>
      </c>
      <c r="L18" s="3">
        <v>3.9227184827586199</v>
      </c>
      <c r="M18" s="3">
        <v>35.069730275862099</v>
      </c>
      <c r="N18" s="3">
        <v>2.11026589655172</v>
      </c>
      <c r="O18" s="3">
        <v>22.8041917586207</v>
      </c>
      <c r="P18" s="3">
        <v>4.8626912068965504</v>
      </c>
      <c r="Q18" s="3">
        <v>25.052845586206899</v>
      </c>
      <c r="R18" s="3">
        <v>24.992930517241401</v>
      </c>
      <c r="S18" s="3">
        <v>0.389604965517241</v>
      </c>
      <c r="T18" s="3">
        <v>25.029981827586202</v>
      </c>
      <c r="U18" s="3">
        <v>25.061450655172401</v>
      </c>
      <c r="V18" s="3">
        <v>0.46510248275862098</v>
      </c>
      <c r="W18" s="3">
        <v>24.985367172413799</v>
      </c>
      <c r="X18" s="3">
        <v>26.107695206896601</v>
      </c>
      <c r="Y18" s="3">
        <v>0.107882743095358</v>
      </c>
      <c r="Z18" s="3">
        <v>2.8899489901614801E-2</v>
      </c>
      <c r="AA18" s="3">
        <v>0.117905028883748</v>
      </c>
      <c r="AB18" s="3">
        <v>3.2993803220809803E-2</v>
      </c>
      <c r="AC18" s="3">
        <v>2.1415844456293498</v>
      </c>
      <c r="AD18">
        <v>33</v>
      </c>
      <c r="AE18">
        <v>197</v>
      </c>
      <c r="AF18" s="1">
        <v>42664.076273148145</v>
      </c>
    </row>
    <row r="19" spans="1:32" x14ac:dyDescent="0.25">
      <c r="A19">
        <v>300</v>
      </c>
      <c r="B19" s="3">
        <v>0.69</v>
      </c>
      <c r="C19" s="3">
        <v>0.01</v>
      </c>
      <c r="D19" s="2">
        <v>149.99926865517199</v>
      </c>
      <c r="E19">
        <v>100</v>
      </c>
      <c r="F19" s="3">
        <v>80.690210344827605</v>
      </c>
      <c r="G19" s="42">
        <v>6.6515215862068997</v>
      </c>
      <c r="H19" s="42">
        <v>5.7278291724137897</v>
      </c>
      <c r="I19" s="3">
        <v>55.210903586206904</v>
      </c>
      <c r="L19" s="3">
        <v>4.9984845172413799</v>
      </c>
      <c r="M19" s="3">
        <v>33.216363793103497</v>
      </c>
      <c r="N19" s="3">
        <v>2.2457854482758601</v>
      </c>
      <c r="O19" s="3">
        <v>22.548102172413799</v>
      </c>
      <c r="P19" s="3">
        <v>4.8359361724137901</v>
      </c>
      <c r="Q19" s="3">
        <v>25.0520316206897</v>
      </c>
      <c r="R19" s="3">
        <v>24.9919593103448</v>
      </c>
      <c r="S19" s="3">
        <v>0.39437989655172401</v>
      </c>
      <c r="T19" s="3">
        <v>25.027513172413801</v>
      </c>
      <c r="U19" s="3">
        <v>25.095920137931</v>
      </c>
      <c r="V19" s="3">
        <v>0.46503193103448298</v>
      </c>
      <c r="W19" s="3">
        <v>24.976534482758598</v>
      </c>
      <c r="X19" s="3">
        <v>26.041172517241399</v>
      </c>
      <c r="Y19" s="3">
        <v>6.9607805755738703E-2</v>
      </c>
      <c r="Z19" s="3">
        <v>4.6043187830823402E-2</v>
      </c>
      <c r="AA19" s="3">
        <v>0.106588869498145</v>
      </c>
      <c r="AB19" s="3">
        <v>4.4363976330347298E-2</v>
      </c>
      <c r="AC19" s="3">
        <v>1.90901731474644</v>
      </c>
      <c r="AD19">
        <v>35</v>
      </c>
      <c r="AE19">
        <v>269</v>
      </c>
      <c r="AF19" s="1">
        <v>42664.107523148145</v>
      </c>
    </row>
    <row r="20" spans="1:32" x14ac:dyDescent="0.25">
      <c r="A20">
        <v>400</v>
      </c>
      <c r="B20" s="3">
        <v>0.68</v>
      </c>
      <c r="C20" s="3">
        <v>-0.09</v>
      </c>
      <c r="D20" s="2">
        <v>149.99990851724101</v>
      </c>
      <c r="E20">
        <v>150</v>
      </c>
      <c r="F20" s="3">
        <v>46.893401758620698</v>
      </c>
      <c r="G20" s="42">
        <v>6.6096483103448298</v>
      </c>
      <c r="H20" s="42">
        <v>5.6874850344827603</v>
      </c>
      <c r="I20" s="3">
        <v>55.2290934827586</v>
      </c>
      <c r="L20" s="3">
        <v>4.2403039655172403</v>
      </c>
      <c r="M20" s="3">
        <v>35.773713517241397</v>
      </c>
      <c r="N20" s="3">
        <v>2.2408752413793098</v>
      </c>
      <c r="O20" s="3">
        <v>22.342595275862099</v>
      </c>
      <c r="P20" s="3">
        <v>4.8590585862069</v>
      </c>
      <c r="Q20" s="3">
        <v>25.046020103448299</v>
      </c>
      <c r="R20" s="3">
        <v>24.986609620689698</v>
      </c>
      <c r="S20" s="3">
        <v>0.39457517241379297</v>
      </c>
      <c r="T20" s="3">
        <v>25.0266829310345</v>
      </c>
      <c r="U20" s="3">
        <v>25.068021206896599</v>
      </c>
      <c r="V20" s="3">
        <v>0.46593527586206901</v>
      </c>
      <c r="W20" s="3">
        <v>24.967267551724099</v>
      </c>
      <c r="X20" s="3">
        <v>26.109334172413799</v>
      </c>
      <c r="Y20" s="3">
        <v>4.7147523481921597E-2</v>
      </c>
      <c r="Z20" s="3">
        <v>1.8593516660556898E-2</v>
      </c>
      <c r="AA20" s="3">
        <v>0.103970628695756</v>
      </c>
      <c r="AB20" s="3">
        <v>2.1985441026787199E-2</v>
      </c>
      <c r="AC20" s="3">
        <v>1.7538399982098001</v>
      </c>
      <c r="AD20">
        <v>37</v>
      </c>
      <c r="AE20">
        <v>197</v>
      </c>
      <c r="AF20" s="1">
        <v>42664.13045138889</v>
      </c>
    </row>
    <row r="21" spans="1:32" x14ac:dyDescent="0.25">
      <c r="D21" s="2">
        <v>149.99987948275901</v>
      </c>
      <c r="E21">
        <v>300</v>
      </c>
      <c r="F21" s="3">
        <v>21.265043172413801</v>
      </c>
      <c r="G21" s="42">
        <v>6.5011442758620701</v>
      </c>
      <c r="H21" s="42">
        <v>5.6852757241379299</v>
      </c>
      <c r="I21" s="3">
        <v>55.264472896551702</v>
      </c>
      <c r="L21" s="3">
        <v>3.93614124137931</v>
      </c>
      <c r="M21" s="3">
        <v>38.855322482758602</v>
      </c>
      <c r="N21" s="3">
        <v>4.0578452758620696</v>
      </c>
      <c r="O21" s="3">
        <v>22.113678482758601</v>
      </c>
      <c r="P21" s="3">
        <v>4.8516978275862099</v>
      </c>
      <c r="Q21" s="3">
        <v>25.042970827586199</v>
      </c>
      <c r="R21" s="3">
        <v>24.989002413793099</v>
      </c>
      <c r="S21" s="3">
        <v>0.39039386206896598</v>
      </c>
      <c r="T21" s="3">
        <v>25.021995344827602</v>
      </c>
      <c r="U21" s="3">
        <v>25.0531765172414</v>
      </c>
      <c r="V21" s="3">
        <v>0.46545893103448299</v>
      </c>
      <c r="W21" s="3">
        <v>24.965580275862099</v>
      </c>
      <c r="X21" s="3">
        <v>26.203646931034498</v>
      </c>
      <c r="Y21" s="3">
        <v>7.4420789971724896E-2</v>
      </c>
      <c r="Z21" s="3">
        <v>2.8500918318239699E-2</v>
      </c>
      <c r="AA21" s="3">
        <v>0.119246898135679</v>
      </c>
      <c r="AB21" s="3">
        <v>3.1625012983569803E-2</v>
      </c>
      <c r="AC21" s="3">
        <v>1.3560592406899401</v>
      </c>
      <c r="AD21">
        <v>39</v>
      </c>
      <c r="AE21">
        <v>197</v>
      </c>
      <c r="AF21" s="1">
        <v>42664.153368055559</v>
      </c>
    </row>
    <row r="22" spans="1:32" x14ac:dyDescent="0.25">
      <c r="D22" s="2">
        <v>150.00085817241401</v>
      </c>
      <c r="E22">
        <v>100</v>
      </c>
      <c r="F22" s="3">
        <v>88.204361724137996</v>
      </c>
      <c r="G22" s="42">
        <v>6.3638270344827603</v>
      </c>
      <c r="H22" s="42">
        <v>6.2948711034482798</v>
      </c>
      <c r="I22" s="3">
        <v>60.323293689655202</v>
      </c>
      <c r="L22" s="3">
        <v>5.3042502758620698</v>
      </c>
      <c r="M22" s="3">
        <v>36.393200206896601</v>
      </c>
      <c r="N22" s="3">
        <v>2.8328376551724102</v>
      </c>
      <c r="O22" s="3">
        <v>21.938696206896498</v>
      </c>
      <c r="P22" s="3">
        <v>4.8483390689655197</v>
      </c>
      <c r="Q22" s="3">
        <v>25.036481655172398</v>
      </c>
      <c r="R22" s="3">
        <v>24.978682862069</v>
      </c>
      <c r="S22" s="3">
        <v>0.39524689655172401</v>
      </c>
      <c r="T22" s="3">
        <v>25.015528034482799</v>
      </c>
      <c r="U22" s="3">
        <v>25.094563724137899</v>
      </c>
      <c r="V22" s="3">
        <v>0.46563300000000002</v>
      </c>
      <c r="W22" s="3">
        <v>24.9591347241379</v>
      </c>
      <c r="X22" s="3">
        <v>26.121127862068999</v>
      </c>
      <c r="Y22" s="3">
        <v>6.8126622113119095E-2</v>
      </c>
      <c r="Z22" s="3">
        <v>4.5026561092022299E-2</v>
      </c>
      <c r="AA22" s="3">
        <v>0.104074448641598</v>
      </c>
      <c r="AB22" s="3">
        <v>4.4710649084432098E-2</v>
      </c>
      <c r="AC22" s="3">
        <v>1.70965743317513</v>
      </c>
      <c r="AD22">
        <v>41</v>
      </c>
      <c r="AE22">
        <v>268</v>
      </c>
      <c r="AF22" s="1">
        <v>42664.184629629628</v>
      </c>
    </row>
    <row r="23" spans="1:32" x14ac:dyDescent="0.25">
      <c r="D23" s="2">
        <v>149.99980541379301</v>
      </c>
      <c r="E23">
        <v>150</v>
      </c>
      <c r="F23" s="3">
        <v>50.990574551724201</v>
      </c>
      <c r="G23" s="42">
        <v>6.3598732413793098</v>
      </c>
      <c r="H23" s="42">
        <v>6.2186291724137899</v>
      </c>
      <c r="I23" s="3">
        <v>60.334934689655199</v>
      </c>
      <c r="L23" s="3">
        <v>4.4360030000000004</v>
      </c>
      <c r="M23" s="3">
        <v>38.6996536896552</v>
      </c>
      <c r="N23" s="3">
        <v>2.4248338275862098</v>
      </c>
      <c r="O23" s="3">
        <v>21.8017149310345</v>
      </c>
      <c r="P23" s="3">
        <v>4.8458556551724099</v>
      </c>
      <c r="Q23" s="3">
        <v>25.031848275862099</v>
      </c>
      <c r="R23" s="3">
        <v>24.9729753103448</v>
      </c>
      <c r="S23" s="3">
        <v>0.38907813793103402</v>
      </c>
      <c r="T23" s="3">
        <v>25.007335344827599</v>
      </c>
      <c r="U23" s="3">
        <v>25.0575224482759</v>
      </c>
      <c r="V23" s="3">
        <v>0.46399351724137899</v>
      </c>
      <c r="W23" s="3">
        <v>24.953106999999999</v>
      </c>
      <c r="X23" s="3">
        <v>26.190034758620701</v>
      </c>
      <c r="Y23" s="3">
        <v>4.7269789180335899E-2</v>
      </c>
      <c r="Z23" s="3">
        <v>1.8743822540513301E-2</v>
      </c>
      <c r="AA23" s="3">
        <v>0.11358595579657201</v>
      </c>
      <c r="AB23" s="3">
        <v>2.45490683826474E-2</v>
      </c>
      <c r="AC23" s="3">
        <v>2.53227887017959</v>
      </c>
      <c r="AD23">
        <v>43</v>
      </c>
      <c r="AE23">
        <v>197</v>
      </c>
      <c r="AF23" s="1">
        <v>42664.207546296297</v>
      </c>
    </row>
    <row r="24" spans="1:32" x14ac:dyDescent="0.25">
      <c r="D24" s="2">
        <v>150.000816551724</v>
      </c>
      <c r="E24">
        <v>300</v>
      </c>
      <c r="F24" s="3">
        <v>23.239245620689701</v>
      </c>
      <c r="G24" s="42">
        <v>6.2425503793103498</v>
      </c>
      <c r="H24" s="42">
        <v>6.2426988275862101</v>
      </c>
      <c r="I24" s="3">
        <v>60.378058172413802</v>
      </c>
      <c r="L24" s="3">
        <v>4.1363648275862097</v>
      </c>
      <c r="M24" s="3">
        <v>42.3300138275862</v>
      </c>
      <c r="N24" s="3">
        <v>1.5035445172413799</v>
      </c>
      <c r="O24" s="3">
        <v>21.597871655172401</v>
      </c>
      <c r="P24" s="3">
        <v>4.8167947931034503</v>
      </c>
      <c r="Q24" s="3">
        <v>25.036503448275901</v>
      </c>
      <c r="R24" s="3">
        <v>24.973886689655199</v>
      </c>
      <c r="S24" s="3">
        <v>0.39343303448275901</v>
      </c>
      <c r="T24" s="3">
        <v>25.004714724137902</v>
      </c>
      <c r="U24" s="3">
        <v>25.041370379310301</v>
      </c>
      <c r="V24" s="3">
        <v>0.46542899999999998</v>
      </c>
      <c r="W24" s="3">
        <v>24.9507577586207</v>
      </c>
      <c r="X24" s="3">
        <v>26.296453482758601</v>
      </c>
      <c r="Y24" s="3">
        <v>7.5993537852133003E-2</v>
      </c>
      <c r="Z24" s="3">
        <v>2.8608549320462001E-2</v>
      </c>
      <c r="AA24" s="3">
        <v>0.13133944721032301</v>
      </c>
      <c r="AB24" s="3">
        <v>3.11405838758675E-2</v>
      </c>
      <c r="AC24" s="3">
        <v>2.7505118367566999</v>
      </c>
      <c r="AD24">
        <v>45</v>
      </c>
      <c r="AE24">
        <v>197</v>
      </c>
      <c r="AF24" s="1">
        <v>42664.230474537035</v>
      </c>
    </row>
    <row r="25" spans="1:32" x14ac:dyDescent="0.25">
      <c r="D25" s="2">
        <v>149.999856413793</v>
      </c>
      <c r="E25">
        <v>100</v>
      </c>
      <c r="F25" s="3">
        <v>95.324340793103403</v>
      </c>
      <c r="G25" s="42">
        <v>6.1387566551724104</v>
      </c>
      <c r="H25" s="42">
        <v>6.8355445862069004</v>
      </c>
      <c r="I25" s="3">
        <v>65.446594931034497</v>
      </c>
      <c r="L25" s="3">
        <v>5.3576017931034503</v>
      </c>
      <c r="M25" s="3">
        <v>39.274194620689698</v>
      </c>
      <c r="N25" s="3">
        <v>0.73573444827586199</v>
      </c>
      <c r="O25" s="3">
        <v>21.416559793103399</v>
      </c>
      <c r="P25" s="3">
        <v>4.8495870689655201</v>
      </c>
      <c r="Q25" s="3">
        <v>25.033003965517199</v>
      </c>
      <c r="R25" s="3">
        <v>24.969090482758599</v>
      </c>
      <c r="S25" s="3">
        <v>0.39158972413793097</v>
      </c>
      <c r="T25" s="3">
        <v>25.006657137931001</v>
      </c>
      <c r="U25" s="3">
        <v>25.089230206896499</v>
      </c>
      <c r="V25" s="3">
        <v>0.465956482758621</v>
      </c>
      <c r="W25" s="3">
        <v>24.9523257241379</v>
      </c>
      <c r="X25" s="3">
        <v>26.2024529310345</v>
      </c>
      <c r="Y25" s="3">
        <v>6.7355749035075602E-2</v>
      </c>
      <c r="Z25" s="3">
        <v>4.5124910763099803E-2</v>
      </c>
      <c r="AA25" s="3">
        <v>0.10546153526407</v>
      </c>
      <c r="AB25" s="3">
        <v>4.2734905133401703E-2</v>
      </c>
      <c r="AC25" s="3">
        <v>3.08004744851812</v>
      </c>
      <c r="AD25">
        <v>47</v>
      </c>
      <c r="AE25">
        <v>268</v>
      </c>
      <c r="AF25" s="1">
        <v>42664.261724537035</v>
      </c>
    </row>
    <row r="26" spans="1:32" x14ac:dyDescent="0.25">
      <c r="D26" s="2">
        <v>149.99979793103401</v>
      </c>
      <c r="E26">
        <v>150</v>
      </c>
      <c r="F26" s="3">
        <v>55.153258689655203</v>
      </c>
      <c r="G26" s="42">
        <v>6.0299176206896599</v>
      </c>
      <c r="H26" s="42">
        <v>6.7539398620689601</v>
      </c>
      <c r="I26" s="3">
        <v>65.459776758620706</v>
      </c>
      <c r="L26" s="3">
        <v>4.5966535172413803</v>
      </c>
      <c r="M26" s="3">
        <v>42.365478551724102</v>
      </c>
      <c r="N26" s="3">
        <v>0.858620724137931</v>
      </c>
      <c r="O26" s="3">
        <v>21.317366862069001</v>
      </c>
      <c r="P26" s="3">
        <v>4.8509215517241397</v>
      </c>
      <c r="Q26" s="3">
        <v>25.031793965517199</v>
      </c>
      <c r="R26" s="3">
        <v>24.968027172413802</v>
      </c>
      <c r="S26" s="3">
        <v>0.39039682758620697</v>
      </c>
      <c r="T26" s="3">
        <v>25.003808724137901</v>
      </c>
      <c r="U26" s="3">
        <v>25.059367103448299</v>
      </c>
      <c r="V26" s="3">
        <v>0.466858931034483</v>
      </c>
      <c r="W26" s="3">
        <v>24.943747999999999</v>
      </c>
      <c r="X26" s="3">
        <v>26.286765034482801</v>
      </c>
      <c r="Y26" s="3">
        <v>4.4166968808160401E-2</v>
      </c>
      <c r="Z26" s="3">
        <v>1.8571276866330901E-2</v>
      </c>
      <c r="AA26" s="3">
        <v>0.10327606444359801</v>
      </c>
      <c r="AB26" s="3">
        <v>2.2192285924686E-2</v>
      </c>
      <c r="AC26" s="3">
        <v>4.0514908498516604</v>
      </c>
      <c r="AD26">
        <v>49</v>
      </c>
      <c r="AE26">
        <v>197</v>
      </c>
      <c r="AF26" s="1">
        <v>42664.28465277778</v>
      </c>
    </row>
    <row r="27" spans="1:32" x14ac:dyDescent="0.25">
      <c r="D27" s="2">
        <v>150.000617172414</v>
      </c>
      <c r="E27">
        <v>300</v>
      </c>
      <c r="F27" s="3">
        <v>25.141086241379298</v>
      </c>
      <c r="G27" s="42">
        <v>5.9177009655172403</v>
      </c>
      <c r="H27" s="42">
        <v>6.77222948275862</v>
      </c>
      <c r="I27" s="3">
        <v>65.484852793103499</v>
      </c>
      <c r="L27" s="3">
        <v>4.3347373103448303</v>
      </c>
      <c r="M27" s="3">
        <v>45.986712241379301</v>
      </c>
      <c r="N27" s="3">
        <v>1.5009722413793101</v>
      </c>
      <c r="O27" s="3">
        <v>21.292929517241401</v>
      </c>
      <c r="P27" s="3">
        <v>4.8403953103448298</v>
      </c>
      <c r="Q27" s="3">
        <v>25.034750896551699</v>
      </c>
      <c r="R27" s="3">
        <v>24.972926482758599</v>
      </c>
      <c r="S27" s="3">
        <v>0.392700620689655</v>
      </c>
      <c r="T27" s="3">
        <v>25.006309896551699</v>
      </c>
      <c r="U27" s="3">
        <v>25.051478172413798</v>
      </c>
      <c r="V27" s="3">
        <v>0.46615548275862101</v>
      </c>
      <c r="W27" s="3">
        <v>24.946346862068999</v>
      </c>
      <c r="X27" s="3">
        <v>26.402734413793102</v>
      </c>
      <c r="Y27" s="3">
        <v>7.2028399899558199E-2</v>
      </c>
      <c r="Z27" s="3">
        <v>2.8944668544345301E-2</v>
      </c>
      <c r="AA27" s="3">
        <v>0.114568857110854</v>
      </c>
      <c r="AB27" s="3">
        <v>2.9159458544716101E-2</v>
      </c>
      <c r="AC27" s="3">
        <v>2.2470354003114501</v>
      </c>
      <c r="AD27">
        <v>51</v>
      </c>
      <c r="AE27">
        <v>197</v>
      </c>
      <c r="AF27" s="1">
        <v>42664.307569444441</v>
      </c>
    </row>
    <row r="28" spans="1:32" x14ac:dyDescent="0.25">
      <c r="D28" s="2">
        <v>149.99893137930999</v>
      </c>
      <c r="E28">
        <v>100</v>
      </c>
      <c r="F28" s="3">
        <v>100</v>
      </c>
      <c r="G28" s="42">
        <v>6.0165783103448298</v>
      </c>
      <c r="H28" s="42">
        <v>6.99349327586207</v>
      </c>
      <c r="I28" s="3">
        <v>67.424434310344793</v>
      </c>
      <c r="L28" s="3">
        <v>5.7624948620689604</v>
      </c>
      <c r="M28" s="3">
        <v>41.074807862069001</v>
      </c>
      <c r="N28" s="3">
        <v>3.46801334482759</v>
      </c>
      <c r="O28" s="3">
        <v>21.420763482758598</v>
      </c>
      <c r="P28" s="3">
        <v>4.8302278965517198</v>
      </c>
      <c r="Q28" s="3">
        <v>25.034132448275901</v>
      </c>
      <c r="R28" s="3">
        <v>24.977597793103399</v>
      </c>
      <c r="S28" s="3">
        <v>0.38871644827586199</v>
      </c>
      <c r="T28" s="3">
        <v>25.009245068965502</v>
      </c>
      <c r="U28" s="3">
        <v>25.1090558275862</v>
      </c>
      <c r="V28" s="3">
        <v>0.46703675862069</v>
      </c>
      <c r="W28" s="3">
        <v>24.951745275862098</v>
      </c>
      <c r="X28" s="3">
        <v>26.254378310344801</v>
      </c>
      <c r="Y28" s="3">
        <v>6.3904124604239901E-2</v>
      </c>
      <c r="Z28" s="3">
        <v>3.8375787264708999E-2</v>
      </c>
      <c r="AA28" s="3">
        <v>9.3634391569378694E-2</v>
      </c>
      <c r="AB28" s="3">
        <v>3.8374761321104497E-2</v>
      </c>
      <c r="AC28" s="3">
        <v>2.1801789361102801</v>
      </c>
      <c r="AD28">
        <v>53</v>
      </c>
      <c r="AE28">
        <v>269</v>
      </c>
      <c r="AF28" s="1">
        <v>42664.338831018518</v>
      </c>
    </row>
    <row r="29" spans="1:32" x14ac:dyDescent="0.25">
      <c r="D29" s="2">
        <v>150.00034368965501</v>
      </c>
      <c r="E29">
        <v>150</v>
      </c>
      <c r="F29" s="3">
        <v>59.2956745862069</v>
      </c>
      <c r="G29" s="42">
        <v>5.7022857586206896</v>
      </c>
      <c r="H29" s="42">
        <v>7.2799982413793103</v>
      </c>
      <c r="I29" s="3">
        <v>70.566853620689699</v>
      </c>
      <c r="L29" s="3">
        <v>5.3172971724137899</v>
      </c>
      <c r="M29" s="3">
        <v>45.887095137930999</v>
      </c>
      <c r="N29" s="3">
        <v>3.7217263793103399</v>
      </c>
      <c r="O29" s="3">
        <v>21.526875310344799</v>
      </c>
      <c r="P29" s="3">
        <v>4.81867248275862</v>
      </c>
      <c r="Q29" s="3">
        <v>25.040637827586199</v>
      </c>
      <c r="R29" s="3">
        <v>24.985779482758598</v>
      </c>
      <c r="S29" s="3">
        <v>0.39119372413793102</v>
      </c>
      <c r="T29" s="3">
        <v>25.017275103448299</v>
      </c>
      <c r="U29" s="3">
        <v>25.099001999999999</v>
      </c>
      <c r="V29" s="3">
        <v>0.46702655172413798</v>
      </c>
      <c r="W29" s="3">
        <v>24.959606793103401</v>
      </c>
      <c r="X29" s="3">
        <v>26.410376862069</v>
      </c>
      <c r="Y29" s="3">
        <v>4.4960737809156298E-2</v>
      </c>
      <c r="Z29" s="3">
        <v>1.6149348673805498E-2</v>
      </c>
      <c r="AA29" s="3">
        <v>8.5174074595930502E-2</v>
      </c>
      <c r="AB29" s="3">
        <v>2.1703177050771301E-2</v>
      </c>
      <c r="AC29" s="3">
        <v>2.0634812296351401</v>
      </c>
      <c r="AD29">
        <v>55</v>
      </c>
      <c r="AE29">
        <v>196</v>
      </c>
      <c r="AF29" s="1">
        <v>42664.361747685187</v>
      </c>
    </row>
    <row r="30" spans="1:32" x14ac:dyDescent="0.25">
      <c r="D30" s="2">
        <v>150.000617206897</v>
      </c>
      <c r="E30">
        <v>300</v>
      </c>
      <c r="F30" s="3">
        <v>26.979903448275898</v>
      </c>
      <c r="G30" s="42">
        <v>5.7254273448275903</v>
      </c>
      <c r="H30" s="42">
        <v>7.2915345517241397</v>
      </c>
      <c r="I30" s="3">
        <v>70.601847620689696</v>
      </c>
      <c r="J30" s="3">
        <f>INDEX(LINEST(G19:G30,H19:H30^{1}),1)</f>
        <v>-0.5253538449644739</v>
      </c>
      <c r="K30" s="3">
        <f>INDEX(LINEST(G19:G30,H19:H30^{1}),2)</f>
        <v>9.5935922946608301</v>
      </c>
      <c r="L30" s="3">
        <v>4.9705139999999997</v>
      </c>
      <c r="M30" s="3">
        <v>49.829203827586198</v>
      </c>
      <c r="N30" s="3">
        <v>3.4076350689655199</v>
      </c>
      <c r="O30" s="3">
        <v>21.729551103448301</v>
      </c>
      <c r="P30" s="3">
        <v>4.8481166896551704</v>
      </c>
      <c r="Q30" s="3">
        <v>25.042260034482801</v>
      </c>
      <c r="R30" s="3">
        <v>24.985926034482802</v>
      </c>
      <c r="S30" s="3">
        <v>0.38877910344827599</v>
      </c>
      <c r="T30" s="3">
        <v>25.0221634827586</v>
      </c>
      <c r="U30" s="3">
        <v>25.0926104137931</v>
      </c>
      <c r="V30" s="3">
        <v>0.46626479310344798</v>
      </c>
      <c r="W30" s="3">
        <v>24.965428379310399</v>
      </c>
      <c r="X30" s="3">
        <v>26.540908482758599</v>
      </c>
      <c r="Y30" s="3">
        <v>7.2456467486184603E-2</v>
      </c>
      <c r="Z30" s="3">
        <v>2.9984504405470101E-2</v>
      </c>
      <c r="AA30" s="3">
        <v>8.9462667418620606E-2</v>
      </c>
      <c r="AB30" s="3">
        <v>2.5026990207204999E-2</v>
      </c>
      <c r="AC30" s="3">
        <v>1.6446425366394699</v>
      </c>
      <c r="AD30">
        <v>57</v>
      </c>
      <c r="AE30">
        <v>197</v>
      </c>
      <c r="AF30" s="1">
        <v>42664.384675925925</v>
      </c>
    </row>
    <row r="31" spans="1:32" x14ac:dyDescent="0.25">
      <c r="D31" s="2">
        <v>149.980276689655</v>
      </c>
      <c r="E31">
        <v>300</v>
      </c>
      <c r="F31" s="3">
        <v>0.1</v>
      </c>
      <c r="G31" s="3">
        <v>9.1533885517241398</v>
      </c>
      <c r="H31" s="3">
        <v>0</v>
      </c>
      <c r="I31" s="3">
        <v>0.45209227586206902</v>
      </c>
      <c r="L31" s="3">
        <v>0.44248393103448302</v>
      </c>
      <c r="M31" s="3">
        <v>-0.74707148275862101</v>
      </c>
      <c r="N31" s="3">
        <v>2.34692479310345</v>
      </c>
      <c r="O31" s="3">
        <v>21.810582482758601</v>
      </c>
      <c r="P31" s="3">
        <v>4.8732342413793104</v>
      </c>
      <c r="Q31" s="3">
        <v>25.0451519310345</v>
      </c>
      <c r="R31" s="3">
        <v>24.985660137930999</v>
      </c>
      <c r="S31" s="3">
        <v>0.39497027586206901</v>
      </c>
      <c r="T31" s="3">
        <v>25.0230858275862</v>
      </c>
      <c r="U31" s="3">
        <v>24.923652068965499</v>
      </c>
      <c r="V31" s="3">
        <v>0.46657931034482802</v>
      </c>
      <c r="W31" s="3">
        <v>24.973599103448301</v>
      </c>
      <c r="X31" s="3">
        <v>24.987043586206902</v>
      </c>
      <c r="Y31" s="3">
        <v>0</v>
      </c>
      <c r="Z31" s="3">
        <v>2.9276540129901898</v>
      </c>
      <c r="AA31" s="3">
        <v>1.4916649424131501</v>
      </c>
      <c r="AB31" s="3">
        <v>2.7589710222396802</v>
      </c>
      <c r="AC31" s="3">
        <v>3.3326055878753902</v>
      </c>
      <c r="AD31">
        <v>58</v>
      </c>
      <c r="AE31">
        <v>177</v>
      </c>
      <c r="AF31" s="1">
        <v>42664.405509259261</v>
      </c>
    </row>
    <row r="32" spans="1:32" x14ac:dyDescent="0.25">
      <c r="D32" s="2">
        <v>249.99947541379299</v>
      </c>
      <c r="E32">
        <v>100</v>
      </c>
      <c r="F32" s="3">
        <v>10</v>
      </c>
      <c r="G32" s="3">
        <v>19.206588551724099</v>
      </c>
      <c r="H32" s="3">
        <v>0</v>
      </c>
      <c r="I32" s="3">
        <v>0.460193137931034</v>
      </c>
      <c r="L32" s="3">
        <v>1.0966415172413799</v>
      </c>
      <c r="M32" s="3">
        <v>-0.247296827586207</v>
      </c>
      <c r="N32" s="3">
        <v>11.135585310344799</v>
      </c>
      <c r="O32" s="3">
        <v>23.114386206896601</v>
      </c>
      <c r="P32" s="3">
        <v>4.8416999310344799</v>
      </c>
      <c r="Q32" s="3">
        <v>25.0767727241379</v>
      </c>
      <c r="R32" s="3">
        <v>25.043225793103499</v>
      </c>
      <c r="S32" s="3">
        <v>0.39091251724137899</v>
      </c>
      <c r="T32" s="3">
        <v>25.0594756206897</v>
      </c>
      <c r="U32" s="3">
        <v>24.985953172413801</v>
      </c>
      <c r="V32" s="3">
        <v>0.46636810344827601</v>
      </c>
      <c r="W32" s="3">
        <v>25.009093206896601</v>
      </c>
      <c r="X32" s="3">
        <v>25.038435068965502</v>
      </c>
      <c r="Y32" s="3">
        <v>0</v>
      </c>
      <c r="Z32" s="3">
        <v>7.5161684109361707E-2</v>
      </c>
      <c r="AA32" s="3">
        <v>0.77933650758084105</v>
      </c>
      <c r="AB32" s="3">
        <v>0.60879299500390405</v>
      </c>
      <c r="AC32" s="3">
        <v>0.80679092406650499</v>
      </c>
      <c r="AD32">
        <v>59</v>
      </c>
      <c r="AE32">
        <v>718</v>
      </c>
      <c r="AF32" s="1">
        <v>42664.488749999997</v>
      </c>
    </row>
    <row r="33" spans="4:32" x14ac:dyDescent="0.25">
      <c r="D33" s="2">
        <v>250.00082024137899</v>
      </c>
      <c r="E33">
        <v>100</v>
      </c>
      <c r="F33" s="3">
        <v>10</v>
      </c>
      <c r="G33" s="3">
        <v>19.206077068965499</v>
      </c>
      <c r="H33" s="3">
        <v>0</v>
      </c>
      <c r="I33" s="3">
        <v>0.41916531034482801</v>
      </c>
      <c r="L33" s="3">
        <v>1.5482566896551699</v>
      </c>
      <c r="M33" s="3">
        <v>-4.5930034482758703E-2</v>
      </c>
      <c r="N33" s="3">
        <v>10.9858213793103</v>
      </c>
      <c r="O33" s="3">
        <v>23.9444391034483</v>
      </c>
      <c r="P33" s="3">
        <v>4.8434077241379301</v>
      </c>
      <c r="Q33" s="3">
        <v>25.090103862069</v>
      </c>
      <c r="R33" s="3">
        <v>25.055726482758601</v>
      </c>
      <c r="S33" s="3">
        <v>0.38953289655172402</v>
      </c>
      <c r="T33" s="3">
        <v>25.073598724137899</v>
      </c>
      <c r="U33" s="3">
        <v>25.0166456551724</v>
      </c>
      <c r="V33" s="3">
        <v>0.46664493103448301</v>
      </c>
      <c r="W33" s="3">
        <v>25.031582310344799</v>
      </c>
      <c r="X33" s="3">
        <v>25.0665345517241</v>
      </c>
      <c r="Y33" s="3">
        <v>0</v>
      </c>
      <c r="Z33" s="3">
        <v>8.7202641383920296E-2</v>
      </c>
      <c r="AA33" s="3">
        <v>0.356306583665631</v>
      </c>
      <c r="AB33" s="3">
        <v>0.51953754147658804</v>
      </c>
      <c r="AC33" s="3">
        <v>0.48348162419322299</v>
      </c>
      <c r="AD33">
        <v>60</v>
      </c>
      <c r="AE33">
        <v>359</v>
      </c>
      <c r="AF33" s="1">
        <v>42664.530428240738</v>
      </c>
    </row>
    <row r="34" spans="4:32" x14ac:dyDescent="0.25">
      <c r="D34" s="2">
        <v>250.00036248275899</v>
      </c>
      <c r="E34">
        <v>100</v>
      </c>
      <c r="F34" s="3">
        <v>21.847644896551699</v>
      </c>
      <c r="G34" s="43">
        <v>18.138995931034501</v>
      </c>
      <c r="H34" s="43">
        <v>1.73819493103448</v>
      </c>
      <c r="I34" s="3">
        <v>15.0411594482759</v>
      </c>
      <c r="L34" s="3">
        <v>2.8629033448275898</v>
      </c>
      <c r="M34" s="3">
        <v>9.0172496551724102</v>
      </c>
      <c r="N34" s="3">
        <v>14.032503620689701</v>
      </c>
      <c r="O34" s="3">
        <v>24.555149896551701</v>
      </c>
      <c r="P34" s="3">
        <v>4.8329769655172399</v>
      </c>
      <c r="Q34" s="3">
        <v>25.0942923793103</v>
      </c>
      <c r="R34" s="3">
        <v>25.069827862069001</v>
      </c>
      <c r="S34" s="3">
        <v>0.39385382758620702</v>
      </c>
      <c r="T34" s="3">
        <v>25.081325</v>
      </c>
      <c r="U34" s="3">
        <v>25.0721174482759</v>
      </c>
      <c r="V34" s="3">
        <v>0.46723348275862098</v>
      </c>
      <c r="W34" s="3">
        <v>25.042417379310301</v>
      </c>
      <c r="X34" s="3">
        <v>25.356224344827599</v>
      </c>
      <c r="Y34" s="3">
        <v>7.5412140069224004E-2</v>
      </c>
      <c r="Z34" s="3">
        <v>9.5346402547197104E-2</v>
      </c>
      <c r="AA34" s="3">
        <v>0.17915063440567899</v>
      </c>
      <c r="AB34" s="3">
        <v>0.122475712770518</v>
      </c>
      <c r="AC34" s="3">
        <v>0.43647623871155999</v>
      </c>
      <c r="AD34">
        <v>62</v>
      </c>
      <c r="AE34">
        <v>266</v>
      </c>
      <c r="AF34" s="1">
        <v>42664.561678240738</v>
      </c>
    </row>
    <row r="35" spans="4:32" x14ac:dyDescent="0.25">
      <c r="D35" s="2">
        <v>250.00104441379301</v>
      </c>
      <c r="E35">
        <v>150</v>
      </c>
      <c r="F35" s="3">
        <v>12.603498965517201</v>
      </c>
      <c r="G35" s="43">
        <v>18.145377827586199</v>
      </c>
      <c r="H35" s="43">
        <v>1.7007057931034499</v>
      </c>
      <c r="I35" s="3">
        <v>15.0468293448276</v>
      </c>
      <c r="L35" s="3">
        <v>2.7410299655172401</v>
      </c>
      <c r="M35" s="3">
        <v>9.4604294482758604</v>
      </c>
      <c r="N35" s="3">
        <v>14.673211827586201</v>
      </c>
      <c r="O35" s="3">
        <v>24.886207413793102</v>
      </c>
      <c r="P35" s="3">
        <v>4.8561194482758596</v>
      </c>
      <c r="Q35" s="3">
        <v>25.093749827586201</v>
      </c>
      <c r="R35" s="3">
        <v>25.070630931034501</v>
      </c>
      <c r="S35" s="3">
        <v>0.39035327586206903</v>
      </c>
      <c r="T35" s="3">
        <v>25.080277793103399</v>
      </c>
      <c r="U35" s="3">
        <v>25.067115103448302</v>
      </c>
      <c r="V35" s="3">
        <v>0.46586786206896602</v>
      </c>
      <c r="W35" s="3">
        <v>25.039319379310299</v>
      </c>
      <c r="X35" s="3">
        <v>25.368085965517199</v>
      </c>
      <c r="Y35" s="3">
        <v>6.5091315647286402E-2</v>
      </c>
      <c r="Z35" s="3">
        <v>1.9866138224315499E-2</v>
      </c>
      <c r="AA35" s="3">
        <v>0.167043113037458</v>
      </c>
      <c r="AB35" s="3">
        <v>6.45672353467414E-2</v>
      </c>
      <c r="AC35" s="3">
        <v>0.43295461106364103</v>
      </c>
      <c r="AD35">
        <v>64</v>
      </c>
      <c r="AE35">
        <v>195</v>
      </c>
      <c r="AF35" s="1">
        <v>42664.584606481483</v>
      </c>
    </row>
    <row r="36" spans="4:32" x14ac:dyDescent="0.25">
      <c r="D36" s="2">
        <v>250.00023100000001</v>
      </c>
      <c r="E36">
        <v>100</v>
      </c>
      <c r="F36" s="3">
        <v>29.3031143103448</v>
      </c>
      <c r="G36" s="43">
        <v>17.7476563448276</v>
      </c>
      <c r="H36" s="43">
        <v>2.3471425862069002</v>
      </c>
      <c r="I36" s="3">
        <v>20.0793402068966</v>
      </c>
      <c r="L36" s="3">
        <v>3.4608306896551699</v>
      </c>
      <c r="M36" s="3">
        <v>11.889476310344801</v>
      </c>
      <c r="N36" s="3">
        <v>14.3129976896552</v>
      </c>
      <c r="O36" s="3">
        <v>25.081259413793099</v>
      </c>
      <c r="P36" s="3">
        <v>4.8223350344827596</v>
      </c>
      <c r="Q36" s="3">
        <v>25.091948413793101</v>
      </c>
      <c r="R36" s="3">
        <v>25.068417172413799</v>
      </c>
      <c r="S36" s="3">
        <v>0.391688172413793</v>
      </c>
      <c r="T36" s="3">
        <v>25.077597482758598</v>
      </c>
      <c r="U36" s="3">
        <v>25.0904347241379</v>
      </c>
      <c r="V36" s="3">
        <v>0.46736744827586202</v>
      </c>
      <c r="W36" s="3">
        <v>25.045824689655198</v>
      </c>
      <c r="X36" s="3">
        <v>25.4488283448276</v>
      </c>
      <c r="Y36" s="3">
        <v>2.5409213283850301E-2</v>
      </c>
      <c r="Z36" s="3">
        <v>3.5543801515412102E-2</v>
      </c>
      <c r="AA36" s="3">
        <v>0.13723902063072499</v>
      </c>
      <c r="AB36" s="3">
        <v>6.02488624423239E-2</v>
      </c>
      <c r="AC36" s="3">
        <v>0.46105653640765698</v>
      </c>
      <c r="AD36">
        <v>66</v>
      </c>
      <c r="AE36">
        <v>269</v>
      </c>
      <c r="AF36" s="1">
        <v>42664.615856481483</v>
      </c>
    </row>
    <row r="37" spans="4:32" x14ac:dyDescent="0.25">
      <c r="D37" s="2">
        <v>250.00044258620699</v>
      </c>
      <c r="E37">
        <v>150</v>
      </c>
      <c r="F37" s="3">
        <v>16.917177655172399</v>
      </c>
      <c r="G37" s="43">
        <v>17.7651220344828</v>
      </c>
      <c r="H37" s="43">
        <v>2.2883844137931</v>
      </c>
      <c r="I37" s="3">
        <v>20.088346724137899</v>
      </c>
      <c r="L37" s="3">
        <v>3.1229157241379299</v>
      </c>
      <c r="M37" s="3">
        <v>12.8774252068966</v>
      </c>
      <c r="N37" s="3">
        <v>14.2654965517241</v>
      </c>
      <c r="O37" s="3">
        <v>25.121823724137901</v>
      </c>
      <c r="P37" s="3">
        <v>4.8270110344827604</v>
      </c>
      <c r="Q37" s="3">
        <v>25.090472758620699</v>
      </c>
      <c r="R37" s="3">
        <v>25.066805827586201</v>
      </c>
      <c r="S37" s="3">
        <v>0.39078027586206898</v>
      </c>
      <c r="T37" s="3">
        <v>25.083213137931001</v>
      </c>
      <c r="U37" s="3">
        <v>25.0844013793103</v>
      </c>
      <c r="V37" s="3">
        <v>0.46807575862069001</v>
      </c>
      <c r="W37" s="3">
        <v>25.04092</v>
      </c>
      <c r="X37" s="3">
        <v>25.473849206896499</v>
      </c>
      <c r="Y37" s="3">
        <v>6.6938243105786999E-2</v>
      </c>
      <c r="Z37" s="3">
        <v>1.9724185173430501E-2</v>
      </c>
      <c r="AA37" s="3">
        <v>0.147922122127123</v>
      </c>
      <c r="AB37" s="3">
        <v>4.6121368969236902E-2</v>
      </c>
      <c r="AC37" s="3">
        <v>0.41846994624065897</v>
      </c>
      <c r="AD37">
        <v>68</v>
      </c>
      <c r="AE37">
        <v>197</v>
      </c>
      <c r="AF37" s="1">
        <v>42664.638784722221</v>
      </c>
    </row>
    <row r="38" spans="4:32" x14ac:dyDescent="0.25">
      <c r="D38" s="2">
        <v>250.000014724138</v>
      </c>
      <c r="E38">
        <v>100</v>
      </c>
      <c r="F38" s="3">
        <v>36.681862103448303</v>
      </c>
      <c r="G38" s="43">
        <v>17.380913206896601</v>
      </c>
      <c r="H38" s="43">
        <v>2.94495248275862</v>
      </c>
      <c r="I38" s="3">
        <v>25.123869655172399</v>
      </c>
      <c r="L38" s="3">
        <v>3.80999548275862</v>
      </c>
      <c r="M38" s="3">
        <v>14.905118862068999</v>
      </c>
      <c r="N38" s="3">
        <v>15.914426620689699</v>
      </c>
      <c r="O38" s="3">
        <v>25.005369172413801</v>
      </c>
      <c r="P38" s="3">
        <v>4.8376757931034504</v>
      </c>
      <c r="Q38" s="3">
        <v>25.085822827586199</v>
      </c>
      <c r="R38" s="3">
        <v>25.066545344827599</v>
      </c>
      <c r="S38" s="3">
        <v>0.39690668965517201</v>
      </c>
      <c r="T38" s="3">
        <v>25.074016482758601</v>
      </c>
      <c r="U38" s="3">
        <v>25.097927655172398</v>
      </c>
      <c r="V38" s="3">
        <v>0.46721748275862102</v>
      </c>
      <c r="W38" s="3">
        <v>25.037344482758598</v>
      </c>
      <c r="X38" s="3">
        <v>25.533951758620699</v>
      </c>
      <c r="Y38" s="3">
        <v>2.4574361349813501E-2</v>
      </c>
      <c r="Z38" s="3">
        <v>3.1455722801423197E-2</v>
      </c>
      <c r="AA38" s="3">
        <v>0.118555380363935</v>
      </c>
      <c r="AB38" s="3">
        <v>4.8075911469948801E-2</v>
      </c>
      <c r="AC38" s="3">
        <v>0.38984696314316603</v>
      </c>
      <c r="AD38">
        <v>70</v>
      </c>
      <c r="AE38">
        <v>269</v>
      </c>
      <c r="AF38" s="1">
        <v>42664.670046296298</v>
      </c>
    </row>
    <row r="39" spans="4:32" x14ac:dyDescent="0.25">
      <c r="D39" s="2">
        <v>250.001202689655</v>
      </c>
      <c r="E39">
        <v>150</v>
      </c>
      <c r="F39" s="3">
        <v>21.277313275862099</v>
      </c>
      <c r="G39" s="43">
        <v>17.389239172413799</v>
      </c>
      <c r="H39" s="43">
        <v>2.8856878965517199</v>
      </c>
      <c r="I39" s="3">
        <v>25.126075448275898</v>
      </c>
      <c r="L39" s="3">
        <v>3.3964283103448301</v>
      </c>
      <c r="M39" s="3">
        <v>16.003898793103399</v>
      </c>
      <c r="N39" s="3">
        <v>14.362251137931</v>
      </c>
      <c r="O39" s="3">
        <v>24.854109896551702</v>
      </c>
      <c r="P39" s="3">
        <v>4.8371642413793099</v>
      </c>
      <c r="Q39" s="3">
        <v>25.0846563448276</v>
      </c>
      <c r="R39" s="3">
        <v>25.060549931034501</v>
      </c>
      <c r="S39" s="3">
        <v>0.39066275862069</v>
      </c>
      <c r="T39" s="3">
        <v>25.071509827586201</v>
      </c>
      <c r="U39" s="3">
        <v>25.0829309655172</v>
      </c>
      <c r="V39" s="3">
        <v>0.46664824137930999</v>
      </c>
      <c r="W39" s="3">
        <v>25.0299221034483</v>
      </c>
      <c r="X39" s="3">
        <v>25.5605253448276</v>
      </c>
      <c r="Y39" s="3">
        <v>6.8597078910368994E-2</v>
      </c>
      <c r="Z39" s="3">
        <v>1.9616995977031999E-2</v>
      </c>
      <c r="AA39" s="3">
        <v>0.13730684226798001</v>
      </c>
      <c r="AB39" s="3">
        <v>4.3297585954823498E-2</v>
      </c>
      <c r="AC39" s="3">
        <v>0.39018039657889703</v>
      </c>
      <c r="AD39">
        <v>72</v>
      </c>
      <c r="AE39">
        <v>197</v>
      </c>
      <c r="AF39" s="1">
        <v>42664.692962962959</v>
      </c>
    </row>
    <row r="40" spans="4:32" x14ac:dyDescent="0.25">
      <c r="D40" s="2">
        <v>250.00159272413799</v>
      </c>
      <c r="E40">
        <v>100</v>
      </c>
      <c r="F40" s="3">
        <v>44.336526862069</v>
      </c>
      <c r="G40" s="43">
        <v>16.998832482758601</v>
      </c>
      <c r="H40" s="43">
        <v>3.5737694137931002</v>
      </c>
      <c r="I40" s="3">
        <v>30.177956137931002</v>
      </c>
      <c r="L40" s="3">
        <v>3.8661378965517201</v>
      </c>
      <c r="M40" s="3">
        <v>17.8302571034483</v>
      </c>
      <c r="N40" s="3">
        <v>13.821608586206899</v>
      </c>
      <c r="O40" s="3">
        <v>24.4228002068965</v>
      </c>
      <c r="P40" s="3">
        <v>4.8490560344827598</v>
      </c>
      <c r="Q40" s="3">
        <v>25.068107896551702</v>
      </c>
      <c r="R40" s="3">
        <v>25.042346827586201</v>
      </c>
      <c r="S40" s="3">
        <v>0.39663831034482799</v>
      </c>
      <c r="T40" s="3">
        <v>25.058026999999999</v>
      </c>
      <c r="U40" s="3">
        <v>25.083777344827599</v>
      </c>
      <c r="V40" s="3">
        <v>0.466560275862069</v>
      </c>
      <c r="W40" s="3">
        <v>25.012961724137899</v>
      </c>
      <c r="X40" s="3">
        <v>25.599791586206901</v>
      </c>
      <c r="Y40" s="3">
        <v>4.7185059200374101E-2</v>
      </c>
      <c r="Z40" s="3">
        <v>2.90177922838275E-2</v>
      </c>
      <c r="AA40" s="3">
        <v>0.120604132134969</v>
      </c>
      <c r="AB40" s="3">
        <v>3.7705274526537297E-2</v>
      </c>
      <c r="AC40" s="3">
        <v>0.40790895667855998</v>
      </c>
      <c r="AD40">
        <v>74</v>
      </c>
      <c r="AE40">
        <v>268</v>
      </c>
      <c r="AF40" s="1">
        <v>42664.724224537036</v>
      </c>
    </row>
    <row r="41" spans="4:32" x14ac:dyDescent="0.25">
      <c r="D41" s="2">
        <v>250.000871344828</v>
      </c>
      <c r="E41">
        <v>150</v>
      </c>
      <c r="F41" s="3">
        <v>25.673231206896499</v>
      </c>
      <c r="G41" s="43">
        <v>16.963816103448298</v>
      </c>
      <c r="H41" s="43">
        <v>3.5006868965517199</v>
      </c>
      <c r="I41" s="3">
        <v>30.193371965517201</v>
      </c>
      <c r="L41" s="3">
        <v>3.4769864827586199</v>
      </c>
      <c r="M41" s="3">
        <v>18.884414</v>
      </c>
      <c r="N41" s="3">
        <v>12.6910777241379</v>
      </c>
      <c r="O41" s="3">
        <v>24.121523482758601</v>
      </c>
      <c r="P41" s="3">
        <v>4.8550145517241399</v>
      </c>
      <c r="Q41" s="3">
        <v>25.0703216206897</v>
      </c>
      <c r="R41" s="3">
        <v>25.041885620689701</v>
      </c>
      <c r="S41" s="3">
        <v>0.38960868965517198</v>
      </c>
      <c r="T41" s="3">
        <v>25.0562798965517</v>
      </c>
      <c r="U41" s="3">
        <v>25.0705602758621</v>
      </c>
      <c r="V41" s="3">
        <v>0.46526927586206901</v>
      </c>
      <c r="W41" s="3">
        <v>25.014193310344801</v>
      </c>
      <c r="X41" s="3">
        <v>25.6352053448276</v>
      </c>
      <c r="Y41" s="3">
        <v>4.0914032908615401E-2</v>
      </c>
      <c r="Z41" s="3">
        <v>1.9391741202227801E-2</v>
      </c>
      <c r="AA41" s="3">
        <v>0.137497685093767</v>
      </c>
      <c r="AB41" s="3">
        <v>3.3919504312671302E-2</v>
      </c>
      <c r="AC41" s="3">
        <v>0.42802967816223703</v>
      </c>
      <c r="AD41">
        <v>76</v>
      </c>
      <c r="AE41">
        <v>197</v>
      </c>
      <c r="AF41" s="1">
        <v>42664.747141203705</v>
      </c>
    </row>
    <row r="42" spans="4:32" x14ac:dyDescent="0.25">
      <c r="D42" s="2">
        <v>250.00095441379301</v>
      </c>
      <c r="E42">
        <v>100</v>
      </c>
      <c r="F42" s="3">
        <v>51.856796103448303</v>
      </c>
      <c r="G42" s="43">
        <v>16.571014413793101</v>
      </c>
      <c r="H42" s="43">
        <v>4.1963598275862104</v>
      </c>
      <c r="I42" s="3">
        <v>35.247853655172399</v>
      </c>
      <c r="L42" s="3">
        <v>4.1212654827586199</v>
      </c>
      <c r="M42" s="3">
        <v>20.814652931034502</v>
      </c>
      <c r="N42" s="3">
        <v>14.723482896551699</v>
      </c>
      <c r="O42" s="3">
        <v>23.777876068965501</v>
      </c>
      <c r="P42" s="3">
        <v>4.8214221034482803</v>
      </c>
      <c r="Q42" s="3">
        <v>25.0648904482759</v>
      </c>
      <c r="R42" s="3">
        <v>25.042048413793101</v>
      </c>
      <c r="S42" s="3">
        <v>0.39099589655172401</v>
      </c>
      <c r="T42" s="3">
        <v>25.049313379310298</v>
      </c>
      <c r="U42" s="3">
        <v>25.087531931034501</v>
      </c>
      <c r="V42" s="3">
        <v>0.46549386206896598</v>
      </c>
      <c r="W42" s="3">
        <v>25.001464931034501</v>
      </c>
      <c r="X42" s="3">
        <v>25.682091551724099</v>
      </c>
      <c r="Y42" s="3">
        <v>3.6833359075458198E-2</v>
      </c>
      <c r="Z42" s="3">
        <v>2.7025602824517901E-2</v>
      </c>
      <c r="AA42" s="3">
        <v>0.112006182303139</v>
      </c>
      <c r="AB42" s="3">
        <v>3.5167928494124402E-2</v>
      </c>
      <c r="AC42" s="3">
        <v>0.393145936799633</v>
      </c>
      <c r="AD42">
        <v>78</v>
      </c>
      <c r="AE42">
        <v>269</v>
      </c>
      <c r="AF42" s="1">
        <v>42664.778402777774</v>
      </c>
    </row>
    <row r="43" spans="4:32" x14ac:dyDescent="0.25">
      <c r="D43" s="2">
        <v>249.99999737931</v>
      </c>
      <c r="E43">
        <v>150</v>
      </c>
      <c r="F43" s="3">
        <v>30.110902344827601</v>
      </c>
      <c r="G43" s="43">
        <v>16.528046206896502</v>
      </c>
      <c r="H43" s="43">
        <v>4.1171668965517201</v>
      </c>
      <c r="I43" s="3">
        <v>35.261036862068998</v>
      </c>
      <c r="L43" s="3">
        <v>3.5637961724137899</v>
      </c>
      <c r="M43" s="3">
        <v>22.162040103448302</v>
      </c>
      <c r="N43" s="3">
        <v>14.2370997241379</v>
      </c>
      <c r="O43" s="3">
        <v>23.561926862069001</v>
      </c>
      <c r="P43" s="3">
        <v>4.8412513793103402</v>
      </c>
      <c r="Q43" s="3">
        <v>25.0608265862069</v>
      </c>
      <c r="R43" s="3">
        <v>25.036812655172401</v>
      </c>
      <c r="S43" s="3">
        <v>0.39213337931034498</v>
      </c>
      <c r="T43" s="3">
        <v>25.047425344827602</v>
      </c>
      <c r="U43" s="3">
        <v>25.064516103448302</v>
      </c>
      <c r="V43" s="3">
        <v>0.46433175862068998</v>
      </c>
      <c r="W43" s="3">
        <v>24.997173172413799</v>
      </c>
      <c r="X43" s="3">
        <v>25.720784034482801</v>
      </c>
      <c r="Y43" s="3">
        <v>5.8470323324321997E-2</v>
      </c>
      <c r="Z43" s="3">
        <v>1.9142378165957201E-2</v>
      </c>
      <c r="AA43" s="3">
        <v>0.134380943146581</v>
      </c>
      <c r="AB43" s="3">
        <v>3.1143635256684999E-2</v>
      </c>
      <c r="AC43" s="3">
        <v>0.39621386016828097</v>
      </c>
      <c r="AD43">
        <v>80</v>
      </c>
      <c r="AE43">
        <v>197</v>
      </c>
      <c r="AF43" s="1">
        <v>42664.801319444443</v>
      </c>
    </row>
    <row r="44" spans="4:32" x14ac:dyDescent="0.25">
      <c r="D44" s="2">
        <v>250.00049558620699</v>
      </c>
      <c r="E44">
        <v>100</v>
      </c>
      <c r="F44" s="3">
        <v>59.4345075172414</v>
      </c>
      <c r="G44" s="43">
        <v>16.171833965517202</v>
      </c>
      <c r="H44" s="43">
        <v>4.8212046206896604</v>
      </c>
      <c r="I44" s="3">
        <v>40.315175448275902</v>
      </c>
      <c r="L44" s="3">
        <v>4.0930559310344803</v>
      </c>
      <c r="M44" s="3">
        <v>23.813548999999998</v>
      </c>
      <c r="N44" s="3">
        <v>10.668763931034499</v>
      </c>
      <c r="O44" s="3">
        <v>23.209810724137899</v>
      </c>
      <c r="P44" s="3">
        <v>4.81401024137931</v>
      </c>
      <c r="Q44" s="3">
        <v>25.059079586206899</v>
      </c>
      <c r="R44" s="3">
        <v>25.024588724137899</v>
      </c>
      <c r="S44" s="3">
        <v>0.38663900000000001</v>
      </c>
      <c r="T44" s="3">
        <v>25.036530517241399</v>
      </c>
      <c r="U44" s="3">
        <v>25.0743202758621</v>
      </c>
      <c r="V44" s="3">
        <v>0.46519917241379299</v>
      </c>
      <c r="W44" s="3">
        <v>24.984146413793098</v>
      </c>
      <c r="X44" s="3">
        <v>25.757251862069001</v>
      </c>
      <c r="Y44" s="3">
        <v>3.5796460789327099E-2</v>
      </c>
      <c r="Z44" s="3">
        <v>2.56402265266539E-2</v>
      </c>
      <c r="AA44" s="3">
        <v>0.109511267625078</v>
      </c>
      <c r="AB44" s="3">
        <v>3.4083108532005899E-2</v>
      </c>
      <c r="AC44" s="3">
        <v>0.45569530057051</v>
      </c>
      <c r="AD44">
        <v>82</v>
      </c>
      <c r="AE44">
        <v>269</v>
      </c>
      <c r="AF44" s="1">
        <v>42664.83258101852</v>
      </c>
    </row>
    <row r="45" spans="4:32" x14ac:dyDescent="0.25">
      <c r="D45" s="2">
        <v>249.99877303448301</v>
      </c>
      <c r="E45">
        <v>150</v>
      </c>
      <c r="F45" s="3">
        <v>34.524990103448303</v>
      </c>
      <c r="G45" s="43">
        <v>16.199620655172399</v>
      </c>
      <c r="H45" s="43">
        <v>4.7340217931034498</v>
      </c>
      <c r="I45" s="3">
        <v>40.323269586206898</v>
      </c>
      <c r="L45" s="3">
        <v>3.6087988620689702</v>
      </c>
      <c r="M45" s="3">
        <v>25.336375620689701</v>
      </c>
      <c r="N45" s="3">
        <v>11.8376073448276</v>
      </c>
      <c r="O45" s="3">
        <v>22.938537965517199</v>
      </c>
      <c r="P45" s="3">
        <v>4.8264166206896597</v>
      </c>
      <c r="Q45" s="3">
        <v>25.0536268275862</v>
      </c>
      <c r="R45" s="3">
        <v>25.022624758620701</v>
      </c>
      <c r="S45" s="3">
        <v>0.390984620689655</v>
      </c>
      <c r="T45" s="3">
        <v>25.032982137931</v>
      </c>
      <c r="U45" s="3">
        <v>25.052037241379299</v>
      </c>
      <c r="V45" s="3">
        <v>0.46413541379310302</v>
      </c>
      <c r="W45" s="3">
        <v>24.981449862068999</v>
      </c>
      <c r="X45" s="3">
        <v>25.803673</v>
      </c>
      <c r="Y45" s="3">
        <v>6.12982390014115E-2</v>
      </c>
      <c r="Z45" s="3">
        <v>2.0216337173291798E-2</v>
      </c>
      <c r="AA45" s="3">
        <v>0.127441034003341</v>
      </c>
      <c r="AB45" s="3">
        <v>2.94436658310182E-2</v>
      </c>
      <c r="AC45" s="3">
        <v>0.44340673337005598</v>
      </c>
      <c r="AD45">
        <v>84</v>
      </c>
      <c r="AE45">
        <v>197</v>
      </c>
      <c r="AF45" s="1">
        <v>42664.855497685188</v>
      </c>
    </row>
    <row r="46" spans="4:32" x14ac:dyDescent="0.25">
      <c r="D46" s="2">
        <v>250.00091606896601</v>
      </c>
      <c r="E46">
        <v>100</v>
      </c>
      <c r="F46" s="3">
        <v>74.563317103448298</v>
      </c>
      <c r="G46" s="43">
        <v>15.4454954827586</v>
      </c>
      <c r="H46" s="43">
        <v>6.0590795862068996</v>
      </c>
      <c r="I46" s="3">
        <v>50.386459965517297</v>
      </c>
      <c r="L46" s="3">
        <v>5.0321536206896598</v>
      </c>
      <c r="M46" s="3">
        <v>29.495842724137901</v>
      </c>
      <c r="N46" s="3">
        <v>12.5810774137931</v>
      </c>
      <c r="O46" s="3">
        <v>22.794288896551699</v>
      </c>
      <c r="P46" s="3">
        <v>4.8369096896551698</v>
      </c>
      <c r="Q46" s="3">
        <v>25.054619689655201</v>
      </c>
      <c r="R46" s="3">
        <v>25.025169310344801</v>
      </c>
      <c r="S46" s="3">
        <v>0.39182531034482798</v>
      </c>
      <c r="T46" s="3">
        <v>25.033193862069002</v>
      </c>
      <c r="U46" s="3">
        <v>25.103440172413801</v>
      </c>
      <c r="V46" s="3">
        <v>0.46283951724137901</v>
      </c>
      <c r="W46" s="3">
        <v>24.983289172413802</v>
      </c>
      <c r="X46" s="3">
        <v>25.9375025862069</v>
      </c>
      <c r="Y46" s="3">
        <v>3.5706584195862701E-2</v>
      </c>
      <c r="Z46" s="3">
        <v>3.0842995062065299E-2</v>
      </c>
      <c r="AA46" s="3">
        <v>0.102265780464626</v>
      </c>
      <c r="AB46" s="3">
        <v>3.5452850544573797E-2</v>
      </c>
      <c r="AC46" s="3">
        <v>0.41095249567965902</v>
      </c>
      <c r="AD46">
        <v>86</v>
      </c>
      <c r="AE46">
        <v>269</v>
      </c>
      <c r="AF46" s="1">
        <v>42664.886759259258</v>
      </c>
    </row>
    <row r="47" spans="4:32" x14ac:dyDescent="0.25">
      <c r="D47" s="2">
        <v>250.00064458620699</v>
      </c>
      <c r="E47">
        <v>150</v>
      </c>
      <c r="F47" s="3">
        <v>43.787559137930998</v>
      </c>
      <c r="G47" s="43">
        <v>15.434682103448299</v>
      </c>
      <c r="H47" s="43">
        <v>5.9390099655172399</v>
      </c>
      <c r="I47" s="3">
        <v>50.028182862069002</v>
      </c>
      <c r="L47" s="3">
        <v>4.1379994137931</v>
      </c>
      <c r="M47" s="3">
        <v>31.599525724137902</v>
      </c>
      <c r="N47" s="3">
        <v>11.137180000000001</v>
      </c>
      <c r="O47" s="3">
        <v>22.6615277586207</v>
      </c>
      <c r="P47" s="3">
        <v>4.8365320689655196</v>
      </c>
      <c r="Q47" s="3">
        <v>25.0546848275862</v>
      </c>
      <c r="R47" s="3">
        <v>25.0208342758621</v>
      </c>
      <c r="S47" s="3">
        <v>0.39247668965517202</v>
      </c>
      <c r="T47" s="3">
        <v>25.035315137931001</v>
      </c>
      <c r="U47" s="3">
        <v>25.072589620689701</v>
      </c>
      <c r="V47" s="3">
        <v>0.464259172413793</v>
      </c>
      <c r="W47" s="3">
        <v>24.977429482758598</v>
      </c>
      <c r="X47" s="3">
        <v>25.9936788965517</v>
      </c>
      <c r="Y47" s="3">
        <v>5.80360915384701E-2</v>
      </c>
      <c r="Z47" s="3">
        <v>2.2510924698055702E-2</v>
      </c>
      <c r="AA47" s="3">
        <v>0.116291396270318</v>
      </c>
      <c r="AB47" s="3">
        <v>2.937182110254E-2</v>
      </c>
      <c r="AC47" s="3">
        <v>0.45814670174238498</v>
      </c>
      <c r="AD47">
        <v>88</v>
      </c>
      <c r="AE47">
        <v>197</v>
      </c>
      <c r="AF47" s="1">
        <v>42664.909687500003</v>
      </c>
    </row>
    <row r="48" spans="4:32" x14ac:dyDescent="0.25">
      <c r="D48" s="2">
        <v>250.00097065517201</v>
      </c>
      <c r="E48">
        <v>300</v>
      </c>
      <c r="F48" s="3">
        <v>20.385450275862102</v>
      </c>
      <c r="G48" s="43">
        <v>15.477687586206899</v>
      </c>
      <c r="H48" s="43">
        <v>5.9064183103448302</v>
      </c>
      <c r="I48" s="3">
        <v>49.5941119655172</v>
      </c>
      <c r="J48" s="43">
        <f>INDEX(LINEST(G34:G48,H34:H48^{1}),1)</f>
        <v>-0.6341911397719675</v>
      </c>
      <c r="K48" s="43">
        <f>INDEX(LINEST(G34:G48,H34:H48^{1}),2)</f>
        <v>19.223363145603251</v>
      </c>
      <c r="L48" s="3">
        <v>3.9090073103448302</v>
      </c>
      <c r="M48" s="3">
        <v>34.500022724137899</v>
      </c>
      <c r="N48" s="3">
        <v>12.715685103448299</v>
      </c>
      <c r="O48" s="3">
        <v>22.547347862069</v>
      </c>
      <c r="P48" s="3">
        <v>4.8192886551724099</v>
      </c>
      <c r="Q48" s="3">
        <v>25.045689068965501</v>
      </c>
      <c r="R48" s="3">
        <v>25.016683689655199</v>
      </c>
      <c r="S48" s="3">
        <v>0.39009020689655199</v>
      </c>
      <c r="T48" s="3">
        <v>25.026015793103401</v>
      </c>
      <c r="U48" s="3">
        <v>25.055645172413801</v>
      </c>
      <c r="V48" s="3">
        <v>0.46506141379310401</v>
      </c>
      <c r="W48" s="3">
        <v>24.971732827586202</v>
      </c>
      <c r="X48" s="3">
        <v>26.075966896551702</v>
      </c>
      <c r="Y48" s="3">
        <v>0.102412701388571</v>
      </c>
      <c r="Z48" s="3">
        <v>3.0255851050536901E-2</v>
      </c>
      <c r="AA48" s="3">
        <v>0.102631896594058</v>
      </c>
      <c r="AB48" s="3">
        <v>3.1893067836126797E-2</v>
      </c>
      <c r="AC48" s="3">
        <v>0.41071539419786302</v>
      </c>
      <c r="AD48">
        <v>90</v>
      </c>
      <c r="AE48">
        <v>197</v>
      </c>
      <c r="AF48" s="1">
        <v>42664.932604166665</v>
      </c>
    </row>
    <row r="49" spans="4:32" x14ac:dyDescent="0.25">
      <c r="D49" s="2">
        <v>250.00037727586201</v>
      </c>
      <c r="E49">
        <v>100</v>
      </c>
      <c r="F49" s="3">
        <v>84.7685907931034</v>
      </c>
      <c r="G49" s="42">
        <v>14.992803827586201</v>
      </c>
      <c r="H49" s="42">
        <v>6.6646019655172397</v>
      </c>
      <c r="I49" s="3">
        <v>54.458620482758597</v>
      </c>
      <c r="L49" s="3">
        <v>5.0542114827586202</v>
      </c>
      <c r="M49" s="3">
        <v>32.177298206896602</v>
      </c>
      <c r="N49" s="3">
        <v>12.635080137931</v>
      </c>
      <c r="O49" s="3">
        <v>22.368797068965499</v>
      </c>
      <c r="P49" s="3">
        <v>4.8005403448275903</v>
      </c>
      <c r="Q49" s="3">
        <v>25.0461015172414</v>
      </c>
      <c r="R49" s="3">
        <v>25.016998344827599</v>
      </c>
      <c r="S49" s="3">
        <v>0.39415610344827601</v>
      </c>
      <c r="T49" s="3">
        <v>25.029428379310399</v>
      </c>
      <c r="U49" s="3">
        <v>25.099647517241401</v>
      </c>
      <c r="V49" s="3">
        <v>0.46523175862068999</v>
      </c>
      <c r="W49" s="3">
        <v>24.974738517241398</v>
      </c>
      <c r="X49" s="3">
        <v>26.006785586206899</v>
      </c>
      <c r="Y49" s="3">
        <v>7.1041721302140801E-2</v>
      </c>
      <c r="Z49" s="3">
        <v>4.5328851814653202E-2</v>
      </c>
      <c r="AA49" s="3">
        <v>9.8904820418778294E-2</v>
      </c>
      <c r="AB49" s="3">
        <v>4.4036426766244897E-2</v>
      </c>
      <c r="AC49" s="3">
        <v>0.40322697208663499</v>
      </c>
      <c r="AD49">
        <v>92</v>
      </c>
      <c r="AE49">
        <v>269</v>
      </c>
      <c r="AF49" s="1">
        <v>42664.963865740741</v>
      </c>
    </row>
    <row r="50" spans="4:32" x14ac:dyDescent="0.25">
      <c r="D50" s="2">
        <v>250.00111444827601</v>
      </c>
      <c r="E50">
        <v>150</v>
      </c>
      <c r="F50" s="3">
        <v>49.323377586206902</v>
      </c>
      <c r="G50" s="42">
        <v>14.9880578275862</v>
      </c>
      <c r="H50" s="42">
        <v>6.5742854482758597</v>
      </c>
      <c r="I50" s="3">
        <v>54.478990620689601</v>
      </c>
      <c r="L50" s="3">
        <v>4.4444062068965504</v>
      </c>
      <c r="M50" s="3">
        <v>34.721117689655202</v>
      </c>
      <c r="N50" s="3">
        <v>12.765934275862101</v>
      </c>
      <c r="O50" s="3">
        <v>22.227424310344801</v>
      </c>
      <c r="P50" s="3">
        <v>4.8239594827586201</v>
      </c>
      <c r="Q50" s="3">
        <v>25.044804689655201</v>
      </c>
      <c r="R50" s="3">
        <v>25.016629379310299</v>
      </c>
      <c r="S50" s="3">
        <v>0.390578482758621</v>
      </c>
      <c r="T50" s="3">
        <v>25.027328620689701</v>
      </c>
      <c r="U50" s="3">
        <v>25.076946344827601</v>
      </c>
      <c r="V50" s="3">
        <v>0.46452727586206899</v>
      </c>
      <c r="W50" s="3">
        <v>24.9683526206896</v>
      </c>
      <c r="X50" s="3">
        <v>26.0811444482759</v>
      </c>
      <c r="Y50" s="3">
        <v>5.99246865945334E-2</v>
      </c>
      <c r="Z50" s="3">
        <v>2.0335095253608299E-2</v>
      </c>
      <c r="AA50" s="3">
        <v>0.102355685113277</v>
      </c>
      <c r="AB50" s="3">
        <v>2.5342441880928199E-2</v>
      </c>
      <c r="AC50" s="3">
        <v>0.45345606347141099</v>
      </c>
      <c r="AD50">
        <v>94</v>
      </c>
      <c r="AE50">
        <v>197</v>
      </c>
      <c r="AF50" s="1">
        <v>42664.98678240741</v>
      </c>
    </row>
    <row r="51" spans="4:32" x14ac:dyDescent="0.25">
      <c r="D51" s="2">
        <v>250.00075234482799</v>
      </c>
      <c r="E51">
        <v>300</v>
      </c>
      <c r="F51" s="3">
        <v>22.453086793103399</v>
      </c>
      <c r="G51" s="42">
        <v>15.049553931034501</v>
      </c>
      <c r="H51" s="42">
        <v>6.5054594482758601</v>
      </c>
      <c r="I51" s="3">
        <v>54.534334137930998</v>
      </c>
      <c r="L51" s="3">
        <v>3.9883637931034501</v>
      </c>
      <c r="M51" s="3">
        <v>37.702945275862099</v>
      </c>
      <c r="N51" s="3">
        <v>13.192667551724099</v>
      </c>
      <c r="O51" s="3">
        <v>22.075674137930999</v>
      </c>
      <c r="P51" s="3">
        <v>4.8254346206896503</v>
      </c>
      <c r="Q51" s="3">
        <v>25.038570551724099</v>
      </c>
      <c r="R51" s="3">
        <v>25.011567137930999</v>
      </c>
      <c r="S51" s="3">
        <v>0.389489793103448</v>
      </c>
      <c r="T51" s="3">
        <v>25.023856310344801</v>
      </c>
      <c r="U51" s="3">
        <v>25.057223965517199</v>
      </c>
      <c r="V51" s="3">
        <v>0.46536196551724102</v>
      </c>
      <c r="W51" s="3">
        <v>24.971005758620699</v>
      </c>
      <c r="X51" s="3">
        <v>26.174061758620699</v>
      </c>
      <c r="Y51" s="3">
        <v>9.5027964908778295E-2</v>
      </c>
      <c r="Z51" s="3">
        <v>2.8310954504647701E-2</v>
      </c>
      <c r="AA51" s="3">
        <v>0.114459583027762</v>
      </c>
      <c r="AB51" s="3">
        <v>2.8766915047976901E-2</v>
      </c>
      <c r="AC51" s="3">
        <v>0.41351020981666098</v>
      </c>
      <c r="AD51">
        <v>96</v>
      </c>
      <c r="AE51">
        <v>197</v>
      </c>
      <c r="AF51" s="1">
        <v>42665.009710648148</v>
      </c>
    </row>
    <row r="52" spans="4:32" x14ac:dyDescent="0.25">
      <c r="D52" s="2">
        <v>250.00084558620699</v>
      </c>
      <c r="E52">
        <v>100</v>
      </c>
      <c r="F52" s="3">
        <v>92.351938517241393</v>
      </c>
      <c r="G52" s="42">
        <v>14.780167620689699</v>
      </c>
      <c r="H52" s="42">
        <v>7.3106722758620704</v>
      </c>
      <c r="I52" s="3">
        <v>59.555169241379303</v>
      </c>
      <c r="L52" s="3">
        <v>5.2903102413793102</v>
      </c>
      <c r="M52" s="3">
        <v>35.063882172413798</v>
      </c>
      <c r="N52" s="3">
        <v>12.254793206896499</v>
      </c>
      <c r="O52" s="3">
        <v>21.787239827586198</v>
      </c>
      <c r="P52" s="3">
        <v>4.8118651379310302</v>
      </c>
      <c r="Q52" s="3">
        <v>25.037892379310399</v>
      </c>
      <c r="R52" s="3">
        <v>25.0081978965517</v>
      </c>
      <c r="S52" s="3">
        <v>0.39433506896551701</v>
      </c>
      <c r="T52" s="3">
        <v>25.0142801034483</v>
      </c>
      <c r="U52" s="3">
        <v>25.093462275862102</v>
      </c>
      <c r="V52" s="3">
        <v>0.46573648275862101</v>
      </c>
      <c r="W52" s="3">
        <v>24.960615896551701</v>
      </c>
      <c r="X52" s="3">
        <v>26.080683241379301</v>
      </c>
      <c r="Y52" s="3">
        <v>7.10173473942846E-2</v>
      </c>
      <c r="Z52" s="3">
        <v>4.5325592564701103E-2</v>
      </c>
      <c r="AA52" s="3">
        <v>0.101478342860777</v>
      </c>
      <c r="AB52" s="3">
        <v>4.2195992413447903E-2</v>
      </c>
      <c r="AC52" s="3">
        <v>0.44856968301873801</v>
      </c>
      <c r="AD52">
        <v>98</v>
      </c>
      <c r="AE52">
        <v>269</v>
      </c>
      <c r="AF52" s="1">
        <v>42665.040960648148</v>
      </c>
    </row>
    <row r="53" spans="4:32" x14ac:dyDescent="0.25">
      <c r="D53" s="2">
        <v>250.00022786206901</v>
      </c>
      <c r="E53">
        <v>150</v>
      </c>
      <c r="F53" s="3">
        <v>53.553357655172398</v>
      </c>
      <c r="G53" s="42">
        <v>14.627504241379301</v>
      </c>
      <c r="H53" s="42">
        <v>7.17566317241379</v>
      </c>
      <c r="I53" s="3">
        <v>59.594762862068997</v>
      </c>
      <c r="L53" s="3">
        <v>4.5382122758620698</v>
      </c>
      <c r="M53" s="3">
        <v>37.7328814827586</v>
      </c>
      <c r="N53" s="3">
        <v>14.3944504137931</v>
      </c>
      <c r="O53" s="3">
        <v>21.725430206896501</v>
      </c>
      <c r="P53" s="3">
        <v>4.8075620344827596</v>
      </c>
      <c r="Q53" s="3">
        <v>25.0386574137931</v>
      </c>
      <c r="R53" s="3">
        <v>25.015359689655199</v>
      </c>
      <c r="S53" s="3">
        <v>0.39162517241379302</v>
      </c>
      <c r="T53" s="3">
        <v>25.016868103448299</v>
      </c>
      <c r="U53" s="3">
        <v>25.0701642068966</v>
      </c>
      <c r="V53" s="3">
        <v>0.46578737931034497</v>
      </c>
      <c r="W53" s="3">
        <v>24.9601167586207</v>
      </c>
      <c r="X53" s="3">
        <v>26.162484965517201</v>
      </c>
      <c r="Y53" s="3">
        <v>5.3671144317198299E-2</v>
      </c>
      <c r="Z53" s="3">
        <v>1.8396631139652599E-2</v>
      </c>
      <c r="AA53" s="3">
        <v>9.8575963140613607E-2</v>
      </c>
      <c r="AB53" s="3">
        <v>2.0233671757579699E-2</v>
      </c>
      <c r="AC53" s="3">
        <v>0.46949939110665001</v>
      </c>
      <c r="AD53">
        <v>100</v>
      </c>
      <c r="AE53">
        <v>197</v>
      </c>
      <c r="AF53" s="1">
        <v>42665.063888888886</v>
      </c>
    </row>
    <row r="54" spans="4:32" x14ac:dyDescent="0.25">
      <c r="D54" s="2">
        <v>250.000290482759</v>
      </c>
      <c r="E54">
        <v>300</v>
      </c>
      <c r="F54" s="3">
        <v>24.520732517241399</v>
      </c>
      <c r="G54" s="42">
        <v>14.7628885517241</v>
      </c>
      <c r="H54" s="42">
        <v>7.1440599999999996</v>
      </c>
      <c r="I54" s="3">
        <v>59.648270310344799</v>
      </c>
      <c r="L54" s="3">
        <v>4.0790713793103404</v>
      </c>
      <c r="M54" s="3">
        <v>41.246316068965498</v>
      </c>
      <c r="N54" s="3">
        <v>11.9568562068966</v>
      </c>
      <c r="O54" s="3">
        <v>21.578373827586201</v>
      </c>
      <c r="P54" s="3">
        <v>4.80082186206897</v>
      </c>
      <c r="Q54" s="3">
        <v>25.031832000000001</v>
      </c>
      <c r="R54" s="3">
        <v>25.001356379310401</v>
      </c>
      <c r="S54" s="3">
        <v>0.39006982758620701</v>
      </c>
      <c r="T54" s="3">
        <v>25.0117572413793</v>
      </c>
      <c r="U54" s="3">
        <v>25.048358482758601</v>
      </c>
      <c r="V54" s="3">
        <v>0.46543068965517198</v>
      </c>
      <c r="W54" s="3">
        <v>24.955130758620701</v>
      </c>
      <c r="X54" s="3">
        <v>26.267822586206901</v>
      </c>
      <c r="Y54" s="3">
        <v>9.2377983836775104E-2</v>
      </c>
      <c r="Z54" s="3">
        <v>2.81077072411265E-2</v>
      </c>
      <c r="AA54" s="3">
        <v>0.11507279341177</v>
      </c>
      <c r="AB54" s="3">
        <v>2.8760867847151501E-2</v>
      </c>
      <c r="AC54" s="3">
        <v>0.46186142893748799</v>
      </c>
      <c r="AD54">
        <v>102</v>
      </c>
      <c r="AE54">
        <v>197</v>
      </c>
      <c r="AF54" s="1">
        <v>42665.086805555555</v>
      </c>
    </row>
    <row r="55" spans="4:32" x14ac:dyDescent="0.25">
      <c r="D55" s="2">
        <v>250.01591537931</v>
      </c>
      <c r="E55">
        <v>100</v>
      </c>
      <c r="F55" s="3">
        <v>100</v>
      </c>
      <c r="G55" s="42">
        <v>14.2565028965517</v>
      </c>
      <c r="H55" s="42">
        <v>7.9662724137931002</v>
      </c>
      <c r="I55" s="3">
        <v>63.679779413793099</v>
      </c>
      <c r="L55" s="3">
        <v>5.5100067241379298</v>
      </c>
      <c r="M55" s="3">
        <v>38.245499310344798</v>
      </c>
      <c r="N55" s="3">
        <v>13.5240225862069</v>
      </c>
      <c r="O55" s="3">
        <v>21.398200413793099</v>
      </c>
      <c r="P55" s="3">
        <v>4.8242914827586203</v>
      </c>
      <c r="Q55" s="3">
        <v>25.0296237931035</v>
      </c>
      <c r="R55" s="3">
        <v>25.004199344827601</v>
      </c>
      <c r="S55" s="3">
        <v>0.39066603448275899</v>
      </c>
      <c r="T55" s="3">
        <v>25.008594034482801</v>
      </c>
      <c r="U55" s="3">
        <v>25.097021620689699</v>
      </c>
      <c r="V55" s="3">
        <v>0.46543934482758598</v>
      </c>
      <c r="W55" s="3">
        <v>24.949895103448299</v>
      </c>
      <c r="X55" s="3">
        <v>26.169290862069001</v>
      </c>
      <c r="Y55" s="3">
        <v>0.11624736957734901</v>
      </c>
      <c r="Z55" s="3">
        <v>7.1175090156939805E-2</v>
      </c>
      <c r="AA55" s="3">
        <v>0.128850684864799</v>
      </c>
      <c r="AB55" s="3">
        <v>6.9191517373630995E-2</v>
      </c>
      <c r="AC55" s="3">
        <v>0.449173724382333</v>
      </c>
      <c r="AD55">
        <v>104</v>
      </c>
      <c r="AE55">
        <v>97</v>
      </c>
      <c r="AF55" s="1">
        <v>42665.118067129632</v>
      </c>
    </row>
    <row r="56" spans="4:32" x14ac:dyDescent="0.25">
      <c r="D56" s="2">
        <v>250.00083555172401</v>
      </c>
      <c r="E56">
        <v>300</v>
      </c>
      <c r="F56" s="3">
        <v>26.420519896551699</v>
      </c>
      <c r="G56" s="42">
        <v>14.3118626896552</v>
      </c>
      <c r="H56" s="42">
        <v>7.7527742758620697</v>
      </c>
      <c r="I56" s="3">
        <v>64.742661448275896</v>
      </c>
      <c r="L56" s="3">
        <v>4.1295616206896604</v>
      </c>
      <c r="M56" s="3">
        <v>44.489371103448299</v>
      </c>
      <c r="N56" s="3">
        <v>11.957684172413799</v>
      </c>
      <c r="O56" s="3">
        <v>21.073498862068998</v>
      </c>
      <c r="P56" s="3">
        <v>4.8068000344827597</v>
      </c>
      <c r="Q56" s="3">
        <v>25.027958137931002</v>
      </c>
      <c r="R56" s="3">
        <v>24.996435379310299</v>
      </c>
      <c r="S56" s="3">
        <v>0.39497096551724098</v>
      </c>
      <c r="T56" s="3">
        <v>25.0024794137931</v>
      </c>
      <c r="U56" s="3">
        <v>25.038641103448299</v>
      </c>
      <c r="V56" s="3">
        <v>0.46572448275862099</v>
      </c>
      <c r="W56" s="3">
        <v>24.944241758620699</v>
      </c>
      <c r="X56" s="3">
        <v>26.356554551724098</v>
      </c>
      <c r="Y56" s="3">
        <v>6.7917585231376698E-2</v>
      </c>
      <c r="Z56" s="3">
        <v>2.0577576112277202E-2</v>
      </c>
      <c r="AA56" s="3">
        <v>0.12673043881961099</v>
      </c>
      <c r="AB56" s="3">
        <v>4.27510780500013E-2</v>
      </c>
      <c r="AC56" s="3">
        <v>0.45965081958319898</v>
      </c>
      <c r="AD56">
        <v>108</v>
      </c>
      <c r="AE56">
        <v>143</v>
      </c>
      <c r="AF56" s="1">
        <v>42665.1637962963</v>
      </c>
    </row>
    <row r="57" spans="4:32" x14ac:dyDescent="0.25">
      <c r="D57" s="2">
        <v>249.99068689655201</v>
      </c>
      <c r="E57">
        <v>100</v>
      </c>
      <c r="F57" s="3">
        <v>100</v>
      </c>
      <c r="G57" s="42">
        <v>14.124502275862101</v>
      </c>
      <c r="H57" s="42">
        <v>7.9725340344827602</v>
      </c>
      <c r="I57" s="3">
        <v>64.802179896551706</v>
      </c>
      <c r="L57" s="3">
        <v>5.33314368965517</v>
      </c>
      <c r="M57" s="3">
        <v>38.359600034482803</v>
      </c>
      <c r="N57" s="3">
        <v>9.6653907586206902</v>
      </c>
      <c r="O57" s="3">
        <v>20.935627862069001</v>
      </c>
      <c r="P57" s="3">
        <v>4.79966603448276</v>
      </c>
      <c r="Q57" s="3">
        <v>25.025413448275899</v>
      </c>
      <c r="R57" s="3">
        <v>24.987786931034499</v>
      </c>
      <c r="S57" s="3">
        <v>0.390832655172414</v>
      </c>
      <c r="T57" s="3">
        <v>24.9954316551724</v>
      </c>
      <c r="U57" s="3">
        <v>25.077337034482699</v>
      </c>
      <c r="V57" s="3">
        <v>0.46562665517241397</v>
      </c>
      <c r="W57" s="3">
        <v>24.938365862068999</v>
      </c>
      <c r="X57" s="3">
        <v>26.1612093793103</v>
      </c>
      <c r="Y57" s="3">
        <v>8.0836314341697399E-2</v>
      </c>
      <c r="Z57" s="3">
        <v>4.3580938052908497E-2</v>
      </c>
      <c r="AA57" s="3">
        <v>0.111106399811017</v>
      </c>
      <c r="AB57" s="3">
        <v>4.6626542989926002E-2</v>
      </c>
      <c r="AC57" s="3">
        <v>0.49250361338257498</v>
      </c>
      <c r="AD57">
        <v>110</v>
      </c>
      <c r="AE57">
        <v>174</v>
      </c>
      <c r="AF57" s="1">
        <v>42665.1950462963</v>
      </c>
    </row>
    <row r="58" spans="4:32" x14ac:dyDescent="0.25">
      <c r="D58" s="2">
        <v>250.00066444827601</v>
      </c>
      <c r="E58">
        <v>150</v>
      </c>
      <c r="F58" s="3">
        <v>62.124097344827597</v>
      </c>
      <c r="G58" s="42">
        <v>13.923659310344799</v>
      </c>
      <c r="H58" s="42">
        <v>8.4181146206896607</v>
      </c>
      <c r="I58" s="3">
        <v>69.827176379310302</v>
      </c>
      <c r="L58" s="3">
        <v>4.9030435172413798</v>
      </c>
      <c r="M58" s="3">
        <v>44.077680620689598</v>
      </c>
      <c r="N58" s="3">
        <v>11.659874137931</v>
      </c>
      <c r="O58" s="3">
        <v>20.8649941034483</v>
      </c>
      <c r="P58" s="3">
        <v>4.8145447931034502</v>
      </c>
      <c r="Q58" s="3">
        <v>25.026395448275899</v>
      </c>
      <c r="R58" s="3">
        <v>24.994981310344802</v>
      </c>
      <c r="S58" s="3">
        <v>0.39064086206896598</v>
      </c>
      <c r="T58" s="3">
        <v>25.002560827586201</v>
      </c>
      <c r="U58" s="3">
        <v>25.0689381034483</v>
      </c>
      <c r="V58" s="3">
        <v>0.46644406896551699</v>
      </c>
      <c r="W58" s="3">
        <v>24.939782000000001</v>
      </c>
      <c r="X58" s="3">
        <v>26.336618379310298</v>
      </c>
      <c r="Y58" s="3">
        <v>4.9597726364345403E-2</v>
      </c>
      <c r="Z58" s="3">
        <v>1.4592908799356799E-2</v>
      </c>
      <c r="AA58" s="3">
        <v>9.4257070805984E-2</v>
      </c>
      <c r="AB58" s="3">
        <v>2.12535526148841E-2</v>
      </c>
      <c r="AC58" s="3">
        <v>0.490075797658799</v>
      </c>
      <c r="AD58">
        <v>112</v>
      </c>
      <c r="AE58">
        <v>197</v>
      </c>
      <c r="AF58" s="1">
        <v>42665.217974537038</v>
      </c>
    </row>
    <row r="59" spans="4:32" x14ac:dyDescent="0.25">
      <c r="D59" s="2">
        <v>250.00285865517199</v>
      </c>
      <c r="E59">
        <v>300</v>
      </c>
      <c r="F59" s="3">
        <v>28.3976004137931</v>
      </c>
      <c r="G59" s="42">
        <v>13.871459482758601</v>
      </c>
      <c r="H59" s="42">
        <v>8.3712288275862097</v>
      </c>
      <c r="I59" s="3">
        <v>69.886413965517207</v>
      </c>
      <c r="J59" s="3">
        <f>INDEX(LINEST(G49:G59,H49:H59^{1}),1)</f>
        <v>-0.61514568561121352</v>
      </c>
      <c r="K59" s="3">
        <f>INDEX(LINEST(G49:G59,H49:H59^{1}),2)</f>
        <v>19.094738430442888</v>
      </c>
      <c r="L59" s="3">
        <v>4.5532629310344799</v>
      </c>
      <c r="M59" s="3">
        <v>48.196951965517201</v>
      </c>
      <c r="N59" s="3">
        <v>12.341639586206901</v>
      </c>
      <c r="O59" s="3">
        <v>20.959597034482801</v>
      </c>
      <c r="P59" s="3">
        <v>4.8209594137930996</v>
      </c>
      <c r="Q59" s="3">
        <v>25.025560034482801</v>
      </c>
      <c r="R59" s="3">
        <v>24.996473379310299</v>
      </c>
      <c r="S59" s="3">
        <v>0.38930275862069003</v>
      </c>
      <c r="T59" s="3">
        <v>25.002788793103502</v>
      </c>
      <c r="U59" s="3">
        <v>25.0566164482759</v>
      </c>
      <c r="V59" s="3">
        <v>0.46655010344827602</v>
      </c>
      <c r="W59" s="3">
        <v>24.941903344827601</v>
      </c>
      <c r="X59" s="3">
        <v>26.4657197586207</v>
      </c>
      <c r="Y59" s="3">
        <v>8.9357669347568405E-2</v>
      </c>
      <c r="Z59" s="3">
        <v>2.9029782736143199E-2</v>
      </c>
      <c r="AA59" s="3">
        <v>0.105426650294646</v>
      </c>
      <c r="AB59" s="3">
        <v>3.0469780070134601E-2</v>
      </c>
      <c r="AC59" s="3">
        <v>0.420701064413319</v>
      </c>
      <c r="AD59">
        <v>114</v>
      </c>
      <c r="AE59">
        <v>197</v>
      </c>
      <c r="AF59" s="1">
        <v>42665.240891203706</v>
      </c>
    </row>
    <row r="60" spans="4:32" x14ac:dyDescent="0.25">
      <c r="D60" s="2">
        <v>249.979051793103</v>
      </c>
      <c r="E60">
        <v>300</v>
      </c>
      <c r="F60" s="3">
        <v>0.1</v>
      </c>
      <c r="G60" s="3">
        <v>18.8301983793103</v>
      </c>
      <c r="H60" s="3">
        <v>0</v>
      </c>
      <c r="I60" s="3">
        <v>0.42175965517241398</v>
      </c>
      <c r="L60" s="3">
        <v>-0.16725441379310299</v>
      </c>
      <c r="M60" s="3">
        <v>-0.95037668965517197</v>
      </c>
      <c r="N60" s="3">
        <v>8.7747484482758598</v>
      </c>
      <c r="O60" s="3">
        <v>20.887883275862102</v>
      </c>
      <c r="P60" s="3">
        <v>4.8176800344827599</v>
      </c>
      <c r="Q60" s="3">
        <v>25.023709758620701</v>
      </c>
      <c r="R60" s="3">
        <v>24.983186206896502</v>
      </c>
      <c r="S60" s="3">
        <v>0.38915365517241401</v>
      </c>
      <c r="T60" s="3">
        <v>24.998350655172398</v>
      </c>
      <c r="U60" s="3">
        <v>24.877763793103401</v>
      </c>
      <c r="V60" s="3">
        <v>0.46667455172413802</v>
      </c>
      <c r="W60" s="3">
        <v>24.9373513793103</v>
      </c>
      <c r="X60" s="3">
        <v>24.9452129655172</v>
      </c>
      <c r="Y60" s="3">
        <v>13.3416640641263</v>
      </c>
      <c r="Z60" s="3">
        <v>4.22382097811031</v>
      </c>
      <c r="AA60" s="3">
        <v>0.56849464129153204</v>
      </c>
      <c r="AB60" s="3">
        <v>4.30112781968952</v>
      </c>
      <c r="AC60" s="3">
        <v>0.60495218148920804</v>
      </c>
      <c r="AD60">
        <v>115</v>
      </c>
      <c r="AE60">
        <v>177</v>
      </c>
      <c r="AF60" s="1">
        <v>42665.261736111112</v>
      </c>
    </row>
    <row r="61" spans="4:32" x14ac:dyDescent="0.25">
      <c r="D61" s="2">
        <v>300.00070393103402</v>
      </c>
      <c r="E61">
        <v>100</v>
      </c>
      <c r="F61" s="3">
        <v>10</v>
      </c>
      <c r="G61" s="3">
        <v>24.8408232758621</v>
      </c>
      <c r="H61" s="3">
        <v>0</v>
      </c>
      <c r="I61" s="3">
        <v>0.41439151724137901</v>
      </c>
      <c r="L61" s="3">
        <v>-0.110665689655172</v>
      </c>
      <c r="M61" s="3">
        <v>-1.00283437931034</v>
      </c>
      <c r="N61" s="3">
        <v>11.290018344827599</v>
      </c>
      <c r="O61" s="3">
        <v>20.758628413793101</v>
      </c>
      <c r="P61" s="3">
        <v>4.8143332758620696</v>
      </c>
      <c r="Q61" s="3">
        <v>25.027567551724101</v>
      </c>
      <c r="R61" s="3">
        <v>24.9953556551724</v>
      </c>
      <c r="S61" s="3">
        <v>0.39192331034482802</v>
      </c>
      <c r="T61" s="3">
        <v>24.998529620689599</v>
      </c>
      <c r="U61" s="3">
        <v>24.880438517241402</v>
      </c>
      <c r="V61" s="3">
        <v>0.46636534482758601</v>
      </c>
      <c r="W61" s="3">
        <v>24.937552103448301</v>
      </c>
      <c r="X61" s="3">
        <v>24.942662896551699</v>
      </c>
      <c r="Y61" s="3">
        <v>0</v>
      </c>
      <c r="Z61" s="3">
        <v>4.3992904035912501E-2</v>
      </c>
      <c r="AA61" s="3">
        <v>0.41577435460078699</v>
      </c>
      <c r="AB61" s="3">
        <v>0.55356756637600302</v>
      </c>
      <c r="AC61" s="3">
        <v>0.41850391162141898</v>
      </c>
      <c r="AD61">
        <v>116</v>
      </c>
      <c r="AE61">
        <v>719</v>
      </c>
      <c r="AF61" s="1">
        <v>42665.345081018517</v>
      </c>
    </row>
    <row r="62" spans="4:32" x14ac:dyDescent="0.25">
      <c r="D62" s="2">
        <v>299.99828272413799</v>
      </c>
      <c r="E62">
        <v>100</v>
      </c>
      <c r="F62" s="3">
        <v>10</v>
      </c>
      <c r="G62" s="3">
        <v>24.855365275862098</v>
      </c>
      <c r="H62" s="3">
        <v>0</v>
      </c>
      <c r="I62" s="3">
        <v>0.37952958620689697</v>
      </c>
      <c r="L62" s="3">
        <v>-1.3459965517241299E-2</v>
      </c>
      <c r="M62" s="3">
        <v>-0.67912348275862</v>
      </c>
      <c r="N62" s="3">
        <v>14.6322763448276</v>
      </c>
      <c r="O62" s="3">
        <v>20.885852551724099</v>
      </c>
      <c r="P62" s="3">
        <v>4.8266025862069002</v>
      </c>
      <c r="Q62" s="3">
        <v>25.032445172413802</v>
      </c>
      <c r="R62" s="3">
        <v>25.009977586206901</v>
      </c>
      <c r="S62" s="3">
        <v>0.39042010344827599</v>
      </c>
      <c r="T62" s="3">
        <v>25.009917896551698</v>
      </c>
      <c r="U62" s="3">
        <v>24.895624241379299</v>
      </c>
      <c r="V62" s="3">
        <v>0.46583113793103398</v>
      </c>
      <c r="W62" s="3">
        <v>24.9448332068966</v>
      </c>
      <c r="X62" s="3">
        <v>24.960404344827602</v>
      </c>
      <c r="Y62" s="3">
        <v>0</v>
      </c>
      <c r="Z62" s="3">
        <v>5.8531018756505702E-2</v>
      </c>
      <c r="AA62" s="3">
        <v>0.44322766386277601</v>
      </c>
      <c r="AB62" s="3">
        <v>0.53094138939604096</v>
      </c>
      <c r="AC62" s="3">
        <v>0.40978018170965003</v>
      </c>
      <c r="AD62">
        <v>117</v>
      </c>
      <c r="AE62">
        <v>359</v>
      </c>
      <c r="AF62" s="1">
        <v>42665.386759259258</v>
      </c>
    </row>
    <row r="63" spans="4:32" x14ac:dyDescent="0.25">
      <c r="D63" s="2">
        <v>300.00106813793099</v>
      </c>
      <c r="E63">
        <v>100</v>
      </c>
      <c r="F63" s="3">
        <v>22.348048896551699</v>
      </c>
      <c r="G63" s="3">
        <v>23.527302620689699</v>
      </c>
      <c r="H63" s="3">
        <v>115.34574010344799</v>
      </c>
      <c r="I63" s="3">
        <v>14.9383836206897</v>
      </c>
      <c r="L63" s="3">
        <v>1.5085753103448301</v>
      </c>
      <c r="M63" s="3">
        <v>8.0379030689655195</v>
      </c>
      <c r="N63" s="3">
        <v>15.044420000000001</v>
      </c>
      <c r="O63" s="3">
        <v>21.347925103448301</v>
      </c>
      <c r="P63" s="3">
        <v>4.8333012413793099</v>
      </c>
      <c r="Q63" s="3">
        <v>25.044831862069</v>
      </c>
      <c r="R63" s="3">
        <v>25.022858068965501</v>
      </c>
      <c r="S63" s="3">
        <v>0.39214844827586198</v>
      </c>
      <c r="T63" s="3">
        <v>25.023064241379299</v>
      </c>
      <c r="U63" s="3">
        <v>24.964001413793099</v>
      </c>
      <c r="V63" s="3">
        <v>0.46605496551724102</v>
      </c>
      <c r="W63" s="3">
        <v>24.963160517241398</v>
      </c>
      <c r="X63" s="3">
        <v>25.248023137931</v>
      </c>
      <c r="Y63" s="3">
        <v>4.7359874207772501</v>
      </c>
      <c r="Z63" s="3">
        <v>9.7530808060690505E-2</v>
      </c>
      <c r="AA63" s="3">
        <v>0.36032689108677801</v>
      </c>
      <c r="AB63" s="3">
        <v>0.13935043227905999</v>
      </c>
      <c r="AC63" s="3">
        <v>0.380943674346298</v>
      </c>
      <c r="AD63">
        <v>119</v>
      </c>
      <c r="AE63">
        <v>268</v>
      </c>
      <c r="AF63" s="1">
        <v>42665.418020833335</v>
      </c>
    </row>
    <row r="64" spans="4:32" x14ac:dyDescent="0.25">
      <c r="D64" s="2">
        <v>300.00033362069001</v>
      </c>
      <c r="E64">
        <v>150</v>
      </c>
      <c r="F64" s="3">
        <v>13.1471185517241</v>
      </c>
      <c r="G64" s="3">
        <v>23.560037620689702</v>
      </c>
      <c r="H64" s="3">
        <v>413.11978099999999</v>
      </c>
      <c r="I64" s="3">
        <v>14.840301551724099</v>
      </c>
      <c r="L64" s="3">
        <v>1.4569590344827601</v>
      </c>
      <c r="M64" s="3">
        <v>8.5669384827586192</v>
      </c>
      <c r="N64" s="3">
        <v>17.650866103448301</v>
      </c>
      <c r="O64" s="3">
        <v>21.647824310344799</v>
      </c>
      <c r="P64" s="3">
        <v>4.84796389655172</v>
      </c>
      <c r="Q64" s="3">
        <v>25.048613448275901</v>
      </c>
      <c r="R64" s="3">
        <v>25.033090655172401</v>
      </c>
      <c r="S64" s="3">
        <v>0.38634031034482802</v>
      </c>
      <c r="T64" s="3">
        <v>25.0275132068966</v>
      </c>
      <c r="U64" s="3">
        <v>24.966437517241399</v>
      </c>
      <c r="V64" s="3">
        <v>0.46618437931034501</v>
      </c>
      <c r="W64" s="3">
        <v>24.9723512413793</v>
      </c>
      <c r="X64" s="3">
        <v>25.273422310344799</v>
      </c>
      <c r="Y64" s="3">
        <v>2.3450526830417301E-15</v>
      </c>
      <c r="Z64" s="3">
        <v>2.1393473153801901E-2</v>
      </c>
      <c r="AA64" s="3">
        <v>0.346273730121201</v>
      </c>
      <c r="AB64" s="3">
        <v>7.0374655376170603E-2</v>
      </c>
      <c r="AC64" s="3">
        <v>0.38525777752620299</v>
      </c>
      <c r="AD64">
        <v>121</v>
      </c>
      <c r="AE64">
        <v>197</v>
      </c>
      <c r="AF64" s="1">
        <v>42665.440937500003</v>
      </c>
    </row>
    <row r="65" spans="4:32" x14ac:dyDescent="0.25">
      <c r="D65" s="2">
        <v>300.00007896551699</v>
      </c>
      <c r="E65">
        <v>100</v>
      </c>
      <c r="F65" s="3">
        <v>30.307935241379301</v>
      </c>
      <c r="G65" s="43">
        <v>23.071891620689701</v>
      </c>
      <c r="H65" s="43">
        <v>2.55105386206897</v>
      </c>
      <c r="I65" s="3">
        <v>19.8134157586207</v>
      </c>
      <c r="L65" s="3">
        <v>2.0422378965517201</v>
      </c>
      <c r="M65" s="3">
        <v>10.923893137931</v>
      </c>
      <c r="N65" s="3">
        <v>16.789497724137899</v>
      </c>
      <c r="O65" s="3">
        <v>21.9823313448276</v>
      </c>
      <c r="P65" s="3">
        <v>4.8119519310344803</v>
      </c>
      <c r="Q65" s="3">
        <v>25.049628103448299</v>
      </c>
      <c r="R65" s="3">
        <v>25.033068896551701</v>
      </c>
      <c r="S65" s="3">
        <v>0.38910724137931002</v>
      </c>
      <c r="T65" s="3">
        <v>25.035190379310301</v>
      </c>
      <c r="U65" s="3">
        <v>24.9964896551724</v>
      </c>
      <c r="V65" s="3">
        <v>0.46249631034482802</v>
      </c>
      <c r="W65" s="3">
        <v>24.97635</v>
      </c>
      <c r="X65" s="3">
        <v>25.3534136551724</v>
      </c>
      <c r="Y65" s="3">
        <v>1.0768517599007199</v>
      </c>
      <c r="Z65" s="3">
        <v>3.5038776012179897E-2</v>
      </c>
      <c r="AA65" s="3">
        <v>0.219236959458187</v>
      </c>
      <c r="AB65" s="3">
        <v>5.9958105296949601E-2</v>
      </c>
      <c r="AC65" s="3">
        <v>0.324934114320103</v>
      </c>
      <c r="AD65">
        <v>123</v>
      </c>
      <c r="AE65">
        <v>268</v>
      </c>
      <c r="AF65" s="1">
        <v>42665.472199074073</v>
      </c>
    </row>
    <row r="66" spans="4:32" x14ac:dyDescent="0.25">
      <c r="D66" s="2">
        <v>300.00018937930997</v>
      </c>
      <c r="E66">
        <v>150</v>
      </c>
      <c r="F66" s="3">
        <v>17.6329549655172</v>
      </c>
      <c r="G66" s="43">
        <v>23.1240057931035</v>
      </c>
      <c r="H66" s="43">
        <v>2.48376113793103</v>
      </c>
      <c r="I66" s="3">
        <v>19.810287517241399</v>
      </c>
      <c r="L66" s="3">
        <v>2.08994151724138</v>
      </c>
      <c r="M66" s="3">
        <v>11.921890862069001</v>
      </c>
      <c r="N66" s="3">
        <v>17.837069172413798</v>
      </c>
      <c r="O66" s="3">
        <v>22.2585051034483</v>
      </c>
      <c r="P66" s="3">
        <v>4.7877254137931002</v>
      </c>
      <c r="Q66" s="3">
        <v>25.057625517241402</v>
      </c>
      <c r="R66" s="3">
        <v>25.0444357586207</v>
      </c>
      <c r="S66" s="3">
        <v>0.39032989655172401</v>
      </c>
      <c r="T66" s="3">
        <v>25.041543862068998</v>
      </c>
      <c r="U66" s="3">
        <v>25.004698517241401</v>
      </c>
      <c r="V66" s="3">
        <v>0.46340117241379303</v>
      </c>
      <c r="W66" s="3">
        <v>24.984287517241398</v>
      </c>
      <c r="X66" s="3">
        <v>25.3915433448276</v>
      </c>
      <c r="Y66" s="3">
        <v>3.0740790103951501E-2</v>
      </c>
      <c r="Z66" s="3">
        <v>1.95489072423972E-2</v>
      </c>
      <c r="AA66" s="3">
        <v>0.217738799872078</v>
      </c>
      <c r="AB66" s="3">
        <v>4.7428299337010697E-2</v>
      </c>
      <c r="AC66" s="3">
        <v>0.323888049335745</v>
      </c>
      <c r="AD66">
        <v>125</v>
      </c>
      <c r="AE66">
        <v>197</v>
      </c>
      <c r="AF66" s="1">
        <v>42665.495115740741</v>
      </c>
    </row>
    <row r="67" spans="4:32" x14ac:dyDescent="0.25">
      <c r="D67" s="2">
        <v>300.00039141379301</v>
      </c>
      <c r="E67">
        <v>100</v>
      </c>
      <c r="F67" s="3">
        <v>38.223450413793103</v>
      </c>
      <c r="G67" s="43">
        <v>22.649164896551699</v>
      </c>
      <c r="H67" s="43">
        <v>3.22575193103448</v>
      </c>
      <c r="I67" s="3">
        <v>24.793533241379301</v>
      </c>
      <c r="L67" s="3">
        <v>2.8852562758620701</v>
      </c>
      <c r="M67" s="3">
        <v>14.117498206896499</v>
      </c>
      <c r="N67" s="3">
        <v>18.427510551724101</v>
      </c>
      <c r="O67" s="3">
        <v>22.631350862068999</v>
      </c>
      <c r="P67" s="3">
        <v>4.80409927586207</v>
      </c>
      <c r="Q67" s="3">
        <v>25.057343379310399</v>
      </c>
      <c r="R67" s="3">
        <v>25.045802999999999</v>
      </c>
      <c r="S67" s="3">
        <v>0.38836548275862098</v>
      </c>
      <c r="T67" s="3">
        <v>25.040806034482799</v>
      </c>
      <c r="U67" s="3">
        <v>25.033834034482801</v>
      </c>
      <c r="V67" s="3">
        <v>0.46320613793103399</v>
      </c>
      <c r="W67" s="3">
        <v>24.983967482758601</v>
      </c>
      <c r="X67" s="3">
        <v>25.459241413793102</v>
      </c>
      <c r="Y67" s="3">
        <v>3.0405046038240301E-2</v>
      </c>
      <c r="Z67" s="3">
        <v>3.0984545883311902E-2</v>
      </c>
      <c r="AA67" s="3">
        <v>0.14502852009172201</v>
      </c>
      <c r="AB67" s="3">
        <v>4.9101471446173099E-2</v>
      </c>
      <c r="AC67" s="3">
        <v>0.311970611096485</v>
      </c>
      <c r="AD67">
        <v>127</v>
      </c>
      <c r="AE67">
        <v>269</v>
      </c>
      <c r="AF67" s="1">
        <v>42665.526377314818</v>
      </c>
    </row>
    <row r="68" spans="4:32" x14ac:dyDescent="0.25">
      <c r="D68" s="2">
        <v>300.00060610344798</v>
      </c>
      <c r="E68">
        <v>100</v>
      </c>
      <c r="F68" s="3">
        <v>45.985934034482803</v>
      </c>
      <c r="G68" s="43">
        <v>22.0835699310345</v>
      </c>
      <c r="H68" s="43">
        <v>3.8925167586206899</v>
      </c>
      <c r="I68" s="3">
        <v>29.832125344827599</v>
      </c>
      <c r="L68" s="3">
        <v>3.4661390000000001</v>
      </c>
      <c r="M68" s="3">
        <v>17.234793724137901</v>
      </c>
      <c r="N68" s="3">
        <v>17.547080103448302</v>
      </c>
      <c r="O68" s="3">
        <v>23.1933238965517</v>
      </c>
      <c r="P68" s="3">
        <v>4.8025198275862104</v>
      </c>
      <c r="Q68" s="3">
        <v>25.0707339310345</v>
      </c>
      <c r="R68" s="3">
        <v>25.057142620689699</v>
      </c>
      <c r="S68" s="3">
        <v>0.387509827586207</v>
      </c>
      <c r="T68" s="3">
        <v>25.052031689655202</v>
      </c>
      <c r="U68" s="3">
        <v>25.066301206896501</v>
      </c>
      <c r="V68" s="3">
        <v>0.46404375862068997</v>
      </c>
      <c r="W68" s="3">
        <v>25.003461517241401</v>
      </c>
      <c r="X68" s="3">
        <v>25.5746342413793</v>
      </c>
      <c r="Y68" s="3">
        <v>7.7056411292684396E-2</v>
      </c>
      <c r="Z68" s="3">
        <v>6.0937842047842597E-2</v>
      </c>
      <c r="AA68" s="3">
        <v>0.16053843612584201</v>
      </c>
      <c r="AB68" s="3">
        <v>5.2568601218788202E-2</v>
      </c>
      <c r="AC68" s="3">
        <v>0.29287432104577399</v>
      </c>
      <c r="AD68">
        <v>131</v>
      </c>
      <c r="AE68">
        <v>220</v>
      </c>
      <c r="AF68" s="1">
        <v>42665.580555555556</v>
      </c>
    </row>
    <row r="69" spans="4:32" x14ac:dyDescent="0.25">
      <c r="D69" s="2">
        <v>300.00166172413799</v>
      </c>
      <c r="E69">
        <v>150</v>
      </c>
      <c r="F69" s="3">
        <v>26.748561137930999</v>
      </c>
      <c r="G69" s="43">
        <v>22.191672034482799</v>
      </c>
      <c r="H69" s="43">
        <v>3.8020964827586199</v>
      </c>
      <c r="I69" s="3">
        <v>29.8235303103448</v>
      </c>
      <c r="L69" s="3">
        <v>3.2991696206896601</v>
      </c>
      <c r="M69" s="3">
        <v>18.612716724137901</v>
      </c>
      <c r="N69" s="3">
        <v>18.4299558965517</v>
      </c>
      <c r="O69" s="3">
        <v>23.3582129655172</v>
      </c>
      <c r="P69" s="3">
        <v>4.7866275172413797</v>
      </c>
      <c r="Q69" s="3">
        <v>25.068639586206899</v>
      </c>
      <c r="R69" s="3">
        <v>25.057327103448301</v>
      </c>
      <c r="S69" s="3">
        <v>0.38942741379310303</v>
      </c>
      <c r="T69" s="3">
        <v>25.048836000000001</v>
      </c>
      <c r="U69" s="3">
        <v>25.056724862069</v>
      </c>
      <c r="V69" s="3">
        <v>0.463123965517241</v>
      </c>
      <c r="W69" s="3">
        <v>25.004139689655201</v>
      </c>
      <c r="X69" s="3">
        <v>25.619788413793099</v>
      </c>
      <c r="Y69" s="3">
        <v>3.1463064696044402E-2</v>
      </c>
      <c r="Z69" s="3">
        <v>1.9371943735521702E-2</v>
      </c>
      <c r="AA69" s="3">
        <v>0.14897877887835101</v>
      </c>
      <c r="AB69" s="3">
        <v>3.6986816320208303E-2</v>
      </c>
      <c r="AC69" s="3">
        <v>0.31838216233078498</v>
      </c>
      <c r="AD69">
        <v>133</v>
      </c>
      <c r="AE69">
        <v>197</v>
      </c>
      <c r="AF69" s="1">
        <v>42665.603472222225</v>
      </c>
    </row>
    <row r="70" spans="4:32" x14ac:dyDescent="0.25">
      <c r="D70" s="2">
        <v>300.000295827586</v>
      </c>
      <c r="E70">
        <v>100</v>
      </c>
      <c r="F70" s="3">
        <v>53.918485034482799</v>
      </c>
      <c r="G70" s="43">
        <v>21.613557862069001</v>
      </c>
      <c r="H70" s="43">
        <v>4.5788735517241399</v>
      </c>
      <c r="I70" s="3">
        <v>34.835335689655203</v>
      </c>
      <c r="L70" s="3">
        <v>3.9932234137931002</v>
      </c>
      <c r="M70" s="3">
        <v>20.216598655172401</v>
      </c>
      <c r="N70" s="3">
        <v>17.600635172413799</v>
      </c>
      <c r="O70" s="3">
        <v>23.467137448275899</v>
      </c>
      <c r="P70" s="3">
        <v>4.7746984827586196</v>
      </c>
      <c r="Q70" s="3">
        <v>25.067055482758601</v>
      </c>
      <c r="R70" s="3">
        <v>25.0541856551724</v>
      </c>
      <c r="S70" s="3">
        <v>0.387718655172414</v>
      </c>
      <c r="T70" s="3">
        <v>25.049693206896599</v>
      </c>
      <c r="U70" s="3">
        <v>25.083310724137899</v>
      </c>
      <c r="V70" s="3">
        <v>0.46367634482758602</v>
      </c>
      <c r="W70" s="3">
        <v>25.003423482758599</v>
      </c>
      <c r="X70" s="3">
        <v>25.667651172413802</v>
      </c>
      <c r="Y70" s="3">
        <v>3.4718166097968003E-2</v>
      </c>
      <c r="Z70" s="3">
        <v>3.25578979112136E-2</v>
      </c>
      <c r="AA70" s="3">
        <v>0.120898653003252</v>
      </c>
      <c r="AB70" s="3">
        <v>3.6321721970592899E-2</v>
      </c>
      <c r="AC70" s="3">
        <v>0.30267723762496301</v>
      </c>
      <c r="AD70">
        <v>135</v>
      </c>
      <c r="AE70">
        <v>173</v>
      </c>
      <c r="AF70" s="1">
        <v>42665.634733796294</v>
      </c>
    </row>
    <row r="71" spans="4:32" x14ac:dyDescent="0.25">
      <c r="D71" s="2">
        <v>300.00092610344802</v>
      </c>
      <c r="E71">
        <v>150</v>
      </c>
      <c r="F71" s="3">
        <v>31.291361896551699</v>
      </c>
      <c r="G71" s="43">
        <v>21.7437675862069</v>
      </c>
      <c r="H71" s="43">
        <v>4.4639831724137897</v>
      </c>
      <c r="I71" s="3">
        <v>34.851560068965497</v>
      </c>
      <c r="L71" s="3">
        <v>3.4559445172413801</v>
      </c>
      <c r="M71" s="3">
        <v>21.597148241379301</v>
      </c>
      <c r="N71" s="3">
        <v>19.129318999999999</v>
      </c>
      <c r="O71" s="3">
        <v>23.421989206896601</v>
      </c>
      <c r="P71" s="3">
        <v>4.7803135862069004</v>
      </c>
      <c r="Q71" s="3">
        <v>25.058819068965501</v>
      </c>
      <c r="R71" s="3">
        <v>25.050669862069</v>
      </c>
      <c r="S71" s="3">
        <v>0.38601979310344797</v>
      </c>
      <c r="T71" s="3">
        <v>25.045206206896601</v>
      </c>
      <c r="U71" s="3">
        <v>25.059421482758601</v>
      </c>
      <c r="V71" s="3">
        <v>0.463690517241379</v>
      </c>
      <c r="W71" s="3">
        <v>24.9978785172414</v>
      </c>
      <c r="X71" s="3">
        <v>25.7051007241379</v>
      </c>
      <c r="Y71" s="3">
        <v>2.9198992182014698E-2</v>
      </c>
      <c r="Z71" s="3">
        <v>1.9015720934170501E-2</v>
      </c>
      <c r="AA71" s="3">
        <v>0.150319936915354</v>
      </c>
      <c r="AB71" s="3">
        <v>3.00210676260554E-2</v>
      </c>
      <c r="AC71" s="3">
        <v>0.28371890956739998</v>
      </c>
      <c r="AD71">
        <v>137</v>
      </c>
      <c r="AE71">
        <v>197</v>
      </c>
      <c r="AF71" s="1">
        <v>42665.657650462963</v>
      </c>
    </row>
    <row r="72" spans="4:32" x14ac:dyDescent="0.25">
      <c r="D72" s="2">
        <v>300.00062296551698</v>
      </c>
      <c r="E72">
        <v>100</v>
      </c>
      <c r="F72" s="3">
        <v>61.7800079655172</v>
      </c>
      <c r="G72" s="43">
        <v>21.159365620689702</v>
      </c>
      <c r="H72" s="43">
        <v>5.2750707241379304</v>
      </c>
      <c r="I72" s="3">
        <v>39.874262137930998</v>
      </c>
      <c r="L72" s="3">
        <v>4.32458396551724</v>
      </c>
      <c r="M72" s="3">
        <v>23.114495862068999</v>
      </c>
      <c r="N72" s="3">
        <v>17.8204882758621</v>
      </c>
      <c r="O72" s="3">
        <v>23.2112084827586</v>
      </c>
      <c r="P72" s="3">
        <v>4.8008759655172399</v>
      </c>
      <c r="Q72" s="3">
        <v>25.063669724137899</v>
      </c>
      <c r="R72" s="3">
        <v>25.050387655172401</v>
      </c>
      <c r="S72" s="3">
        <v>0.39252710344827602</v>
      </c>
      <c r="T72" s="3">
        <v>25.045059758620699</v>
      </c>
      <c r="U72" s="3">
        <v>25.089528655172401</v>
      </c>
      <c r="V72" s="3">
        <v>0.46336489655172403</v>
      </c>
      <c r="W72" s="3">
        <v>24.992670034482799</v>
      </c>
      <c r="X72" s="3">
        <v>25.747293655172399</v>
      </c>
      <c r="Y72" s="3">
        <v>2.81036978883905E-2</v>
      </c>
      <c r="Z72" s="3">
        <v>2.54837407470755E-2</v>
      </c>
      <c r="AA72" s="3">
        <v>0.11260116623937701</v>
      </c>
      <c r="AB72" s="3">
        <v>3.25672858216383E-2</v>
      </c>
      <c r="AC72" s="3">
        <v>0.285567630738845</v>
      </c>
      <c r="AD72">
        <v>139</v>
      </c>
      <c r="AE72">
        <v>269</v>
      </c>
      <c r="AF72" s="1">
        <v>42665.68891203704</v>
      </c>
    </row>
    <row r="73" spans="4:32" x14ac:dyDescent="0.25">
      <c r="D73" s="2">
        <v>300.00071244827598</v>
      </c>
      <c r="E73">
        <v>150</v>
      </c>
      <c r="F73" s="3">
        <v>35.952434379310297</v>
      </c>
      <c r="G73" s="43">
        <v>21.253927000000001</v>
      </c>
      <c r="H73" s="43">
        <v>5.1480460344827597</v>
      </c>
      <c r="I73" s="3">
        <v>39.889899931034499</v>
      </c>
      <c r="L73" s="3">
        <v>3.6515473793103501</v>
      </c>
      <c r="M73" s="3">
        <v>24.840803862068999</v>
      </c>
      <c r="N73" s="3">
        <v>18.6394476551724</v>
      </c>
      <c r="O73" s="3">
        <v>23.006861137931001</v>
      </c>
      <c r="P73" s="3">
        <v>4.7987945862068999</v>
      </c>
      <c r="Q73" s="3">
        <v>25.054608862068999</v>
      </c>
      <c r="R73" s="3">
        <v>25.044050517241399</v>
      </c>
      <c r="S73" s="3">
        <v>0.39458065517241397</v>
      </c>
      <c r="T73" s="3">
        <v>25.034555655172401</v>
      </c>
      <c r="U73" s="3">
        <v>25.0535129655172</v>
      </c>
      <c r="V73" s="3">
        <v>0.46398724137931002</v>
      </c>
      <c r="W73" s="3">
        <v>24.9837775172414</v>
      </c>
      <c r="X73" s="3">
        <v>25.791289068965501</v>
      </c>
      <c r="Y73" s="3">
        <v>3.0741524882203101E-2</v>
      </c>
      <c r="Z73" s="3">
        <v>2.0062206555179599E-2</v>
      </c>
      <c r="AA73" s="3">
        <v>0.129417826872088</v>
      </c>
      <c r="AB73" s="3">
        <v>2.7255291098364401E-2</v>
      </c>
      <c r="AC73" s="3">
        <v>0.293985862237019</v>
      </c>
      <c r="AD73">
        <v>141</v>
      </c>
      <c r="AE73">
        <v>197</v>
      </c>
      <c r="AF73" s="1">
        <v>42665.711840277778</v>
      </c>
    </row>
    <row r="74" spans="4:32" x14ac:dyDescent="0.25">
      <c r="D74" s="2">
        <v>300.00042096551698</v>
      </c>
      <c r="E74">
        <v>100</v>
      </c>
      <c r="F74" s="3">
        <v>77.457400000000007</v>
      </c>
      <c r="G74" s="43">
        <v>20.203010275862098</v>
      </c>
      <c r="H74" s="43">
        <v>6.6489269310344801</v>
      </c>
      <c r="I74" s="3">
        <v>49.926456620689599</v>
      </c>
      <c r="L74" s="3">
        <v>4.68723751724138</v>
      </c>
      <c r="M74" s="3">
        <v>28.8557847931034</v>
      </c>
      <c r="N74" s="3">
        <v>17.691175551724101</v>
      </c>
      <c r="O74" s="3">
        <v>22.799757172413798</v>
      </c>
      <c r="P74" s="3">
        <v>4.7725844482758601</v>
      </c>
      <c r="Q74" s="3">
        <v>25.052449413793099</v>
      </c>
      <c r="R74" s="3">
        <v>25.039194620689599</v>
      </c>
      <c r="S74" s="3">
        <v>0.389809137931035</v>
      </c>
      <c r="T74" s="3">
        <v>25.034794413793101</v>
      </c>
      <c r="U74" s="3">
        <v>25.094400896551701</v>
      </c>
      <c r="V74" s="3">
        <v>0.46426141379310298</v>
      </c>
      <c r="W74" s="3">
        <v>24.9854214827586</v>
      </c>
      <c r="X74" s="3">
        <v>25.917216137931</v>
      </c>
      <c r="Y74" s="3">
        <v>2.94087954422316E-2</v>
      </c>
      <c r="Z74" s="3">
        <v>3.0368650549866101E-2</v>
      </c>
      <c r="AA74" s="3">
        <v>9.6870744958182806E-2</v>
      </c>
      <c r="AB74" s="3">
        <v>3.4309025750547999E-2</v>
      </c>
      <c r="AC74" s="3">
        <v>0.29257503697844001</v>
      </c>
      <c r="AD74">
        <v>143</v>
      </c>
      <c r="AE74">
        <v>269</v>
      </c>
      <c r="AF74" s="1">
        <v>42665.743090277778</v>
      </c>
    </row>
    <row r="75" spans="4:32" x14ac:dyDescent="0.25">
      <c r="D75" s="2">
        <v>300.00093768965502</v>
      </c>
      <c r="E75">
        <v>150</v>
      </c>
      <c r="F75" s="3">
        <v>44.7998174137931</v>
      </c>
      <c r="G75" s="43">
        <v>20.369467965517199</v>
      </c>
      <c r="H75" s="43">
        <v>6.4514212758620699</v>
      </c>
      <c r="I75" s="3">
        <v>49.948856206896501</v>
      </c>
      <c r="L75" s="3">
        <v>4.3246793103448304</v>
      </c>
      <c r="M75" s="3">
        <v>30.871891344827599</v>
      </c>
      <c r="N75" s="3">
        <v>17.561936172413802</v>
      </c>
      <c r="O75" s="3">
        <v>22.672734793103398</v>
      </c>
      <c r="P75" s="3">
        <v>4.7888287241379297</v>
      </c>
      <c r="Q75" s="3">
        <v>25.0515161034483</v>
      </c>
      <c r="R75" s="3">
        <v>25.0379467241379</v>
      </c>
      <c r="S75" s="3">
        <v>0.38910110344827598</v>
      </c>
      <c r="T75" s="3">
        <v>25.0297647931034</v>
      </c>
      <c r="U75" s="3">
        <v>25.075568172413799</v>
      </c>
      <c r="V75" s="3">
        <v>0.46293575862068997</v>
      </c>
      <c r="W75" s="3">
        <v>24.982616448275898</v>
      </c>
      <c r="X75" s="3">
        <v>25.978911482758601</v>
      </c>
      <c r="Y75" s="3">
        <v>2.8037955181883699E-2</v>
      </c>
      <c r="Z75" s="3">
        <v>1.87007486102676E-2</v>
      </c>
      <c r="AA75" s="3">
        <v>0.109209258131857</v>
      </c>
      <c r="AB75" s="3">
        <v>2.35214751919736E-2</v>
      </c>
      <c r="AC75" s="3">
        <v>0.27415722132773601</v>
      </c>
      <c r="AD75">
        <v>145</v>
      </c>
      <c r="AE75">
        <v>197</v>
      </c>
      <c r="AF75" s="1">
        <v>42665.766018518516</v>
      </c>
    </row>
    <row r="76" spans="4:32" x14ac:dyDescent="0.25">
      <c r="D76" s="2">
        <v>299.99891934482798</v>
      </c>
      <c r="E76">
        <v>300</v>
      </c>
      <c r="F76" s="3">
        <v>20.3831535172414</v>
      </c>
      <c r="G76" s="43">
        <v>20.5430314827586</v>
      </c>
      <c r="H76" s="43">
        <v>6.3390989655172403</v>
      </c>
      <c r="I76" s="3">
        <v>49.979152517241403</v>
      </c>
      <c r="J76" s="43">
        <f>INDEX(LINEST(G65:G76,H65:H76^{1}),1)</f>
        <v>-0.69036298771047067</v>
      </c>
      <c r="K76" s="43">
        <f>INDEX(LINEST(G65:G76,H65:H76^{1}),2)</f>
        <v>24.823346696990804</v>
      </c>
      <c r="L76" s="3">
        <v>3.6882704482758601</v>
      </c>
      <c r="M76" s="3">
        <v>33.860991793103402</v>
      </c>
      <c r="N76" s="3">
        <v>19.214273758620699</v>
      </c>
      <c r="O76" s="3">
        <v>22.4806408275862</v>
      </c>
      <c r="P76" s="3">
        <v>4.75923637931034</v>
      </c>
      <c r="Q76" s="3">
        <v>25.0392813448276</v>
      </c>
      <c r="R76" s="3">
        <v>25.0311917586207</v>
      </c>
      <c r="S76" s="3">
        <v>0.38329465517241401</v>
      </c>
      <c r="T76" s="3">
        <v>25.0192553103448</v>
      </c>
      <c r="U76" s="3">
        <v>25.044658172413801</v>
      </c>
      <c r="V76" s="3">
        <v>0.46351644827586203</v>
      </c>
      <c r="W76" s="3">
        <v>24.966171586206901</v>
      </c>
      <c r="X76" s="3">
        <v>26.054702689655201</v>
      </c>
      <c r="Y76" s="3">
        <v>4.3328509330490303E-2</v>
      </c>
      <c r="Z76" s="3">
        <v>2.8637667478141601E-2</v>
      </c>
      <c r="AA76" s="3">
        <v>0.12575084445840201</v>
      </c>
      <c r="AB76" s="3">
        <v>3.10789223039954E-2</v>
      </c>
      <c r="AC76" s="3">
        <v>0.29099179668043101</v>
      </c>
      <c r="AD76">
        <v>147</v>
      </c>
      <c r="AE76">
        <v>197</v>
      </c>
      <c r="AF76" s="1">
        <v>42665.788935185185</v>
      </c>
    </row>
    <row r="77" spans="4:32" x14ac:dyDescent="0.25">
      <c r="D77" s="2">
        <v>300.00157331034501</v>
      </c>
      <c r="E77">
        <v>100</v>
      </c>
      <c r="F77" s="3">
        <v>84.704807793103399</v>
      </c>
      <c r="G77" s="42">
        <v>19.759097896551701</v>
      </c>
      <c r="H77" s="42">
        <v>7.3136992068965503</v>
      </c>
      <c r="I77" s="3">
        <v>54.996846172413797</v>
      </c>
      <c r="L77" s="3">
        <v>5.0098188275862103</v>
      </c>
      <c r="M77" s="3">
        <v>31.686261172413801</v>
      </c>
      <c r="N77" s="3">
        <v>18.232041655172399</v>
      </c>
      <c r="O77" s="3">
        <v>22.178570172413799</v>
      </c>
      <c r="P77" s="3">
        <v>4.7901921724137901</v>
      </c>
      <c r="Q77" s="3">
        <v>25.044837241379302</v>
      </c>
      <c r="R77" s="3">
        <v>25.0337744137931</v>
      </c>
      <c r="S77" s="3">
        <v>0.39447796551724101</v>
      </c>
      <c r="T77" s="3">
        <v>25.022640931034498</v>
      </c>
      <c r="U77" s="3">
        <v>25.091872517241399</v>
      </c>
      <c r="V77" s="3">
        <v>0.46411462068965498</v>
      </c>
      <c r="W77" s="3">
        <v>24.965932931034502</v>
      </c>
      <c r="X77" s="3">
        <v>25.9856955172414</v>
      </c>
      <c r="Y77" s="3">
        <v>5.7515485700593803E-2</v>
      </c>
      <c r="Z77" s="3">
        <v>4.5623377455433399E-2</v>
      </c>
      <c r="AA77" s="3">
        <v>0.108575249225003</v>
      </c>
      <c r="AB77" s="3">
        <v>4.3786839748914903E-2</v>
      </c>
      <c r="AC77" s="3">
        <v>0.30081885534008601</v>
      </c>
      <c r="AD77">
        <v>149</v>
      </c>
      <c r="AE77">
        <v>269</v>
      </c>
      <c r="AF77" s="1">
        <v>42665.820196759261</v>
      </c>
    </row>
    <row r="78" spans="4:32" x14ac:dyDescent="0.25">
      <c r="D78" s="2">
        <v>300.00164479310399</v>
      </c>
      <c r="E78">
        <v>150</v>
      </c>
      <c r="F78" s="3">
        <v>49.076401482758598</v>
      </c>
      <c r="G78" s="42">
        <v>19.937691379310301</v>
      </c>
      <c r="H78" s="42">
        <v>7.1165754827586198</v>
      </c>
      <c r="I78" s="3">
        <v>55.043783482758599</v>
      </c>
      <c r="L78" s="3">
        <v>4.2321257931034504</v>
      </c>
      <c r="M78" s="3">
        <v>33.786771241379299</v>
      </c>
      <c r="N78" s="3">
        <v>17.2878858965517</v>
      </c>
      <c r="O78" s="3">
        <v>22.020565068965499</v>
      </c>
      <c r="P78" s="3">
        <v>4.7550133448275904</v>
      </c>
      <c r="Q78" s="3">
        <v>25.042037586206899</v>
      </c>
      <c r="R78" s="3">
        <v>25.028234724137899</v>
      </c>
      <c r="S78" s="3">
        <v>0.39514013793103497</v>
      </c>
      <c r="T78" s="3">
        <v>25.016526379310299</v>
      </c>
      <c r="U78" s="3">
        <v>25.0564752068966</v>
      </c>
      <c r="V78" s="3">
        <v>0.46447037931034502</v>
      </c>
      <c r="W78" s="3">
        <v>24.964044862068999</v>
      </c>
      <c r="X78" s="3">
        <v>26.0483853793104</v>
      </c>
      <c r="Y78" s="3">
        <v>2.7223829351679499E-2</v>
      </c>
      <c r="Z78" s="3">
        <v>1.8329232073112999E-2</v>
      </c>
      <c r="AA78" s="3">
        <v>0.109292578770242</v>
      </c>
      <c r="AB78" s="3">
        <v>2.43128341162436E-2</v>
      </c>
      <c r="AC78" s="3">
        <v>0.30034730646066599</v>
      </c>
      <c r="AD78">
        <v>151</v>
      </c>
      <c r="AE78">
        <v>196</v>
      </c>
      <c r="AF78" s="1">
        <v>42665.842997685184</v>
      </c>
    </row>
    <row r="79" spans="4:32" x14ac:dyDescent="0.25">
      <c r="D79" s="2">
        <v>300.00162058620703</v>
      </c>
      <c r="E79">
        <v>300</v>
      </c>
      <c r="F79" s="3">
        <v>22.399913275862101</v>
      </c>
      <c r="G79" s="42">
        <v>20.114397827586199</v>
      </c>
      <c r="H79" s="42">
        <v>7.0112244482758603</v>
      </c>
      <c r="I79" s="3">
        <v>55.068666896551697</v>
      </c>
      <c r="L79" s="3">
        <v>3.95943127586207</v>
      </c>
      <c r="M79" s="3">
        <v>37.316580689655197</v>
      </c>
      <c r="N79" s="3">
        <v>15.189664758620699</v>
      </c>
      <c r="O79" s="3">
        <v>21.778942137931001</v>
      </c>
      <c r="P79" s="3">
        <v>4.7618749999999999</v>
      </c>
      <c r="Q79" s="3">
        <v>25.042563862068999</v>
      </c>
      <c r="R79" s="3">
        <v>25.021924793103398</v>
      </c>
      <c r="S79" s="3">
        <v>0.39339258620689699</v>
      </c>
      <c r="T79" s="3">
        <v>25.012679517241398</v>
      </c>
      <c r="U79" s="3">
        <v>25.0435513103448</v>
      </c>
      <c r="V79" s="3">
        <v>0.46531551724137898</v>
      </c>
      <c r="W79" s="3">
        <v>24.961494862068999</v>
      </c>
      <c r="X79" s="3">
        <v>26.1533558275862</v>
      </c>
      <c r="Y79" s="3">
        <v>4.17727209904575E-2</v>
      </c>
      <c r="Z79" s="3">
        <v>2.80700035248918E-2</v>
      </c>
      <c r="AA79" s="3">
        <v>0.12717789348304401</v>
      </c>
      <c r="AB79" s="3">
        <v>3.1993276584195901E-2</v>
      </c>
      <c r="AC79" s="3">
        <v>0.29924043241416698</v>
      </c>
      <c r="AD79">
        <v>153</v>
      </c>
      <c r="AE79">
        <v>197</v>
      </c>
      <c r="AF79" s="1">
        <v>42665.865925925929</v>
      </c>
    </row>
    <row r="80" spans="4:32" x14ac:dyDescent="0.25">
      <c r="D80" s="2">
        <v>299.99886665517198</v>
      </c>
      <c r="E80">
        <v>100</v>
      </c>
      <c r="F80" s="3">
        <v>91.939679172413804</v>
      </c>
      <c r="G80" s="42">
        <v>19.267897551724101</v>
      </c>
      <c r="H80" s="42">
        <v>7.9771379655172403</v>
      </c>
      <c r="I80" s="3">
        <v>60.1226161724138</v>
      </c>
      <c r="L80" s="3">
        <v>5.0351013793103396</v>
      </c>
      <c r="M80" s="3">
        <v>34.396744137931002</v>
      </c>
      <c r="N80" s="3">
        <v>16.152725586206898</v>
      </c>
      <c r="O80" s="3">
        <v>21.592903034482799</v>
      </c>
      <c r="P80" s="3">
        <v>4.7779927931034498</v>
      </c>
      <c r="Q80" s="3">
        <v>25.0399106206897</v>
      </c>
      <c r="R80" s="3">
        <v>25.021886758620699</v>
      </c>
      <c r="S80" s="3">
        <v>0.38719951724137902</v>
      </c>
      <c r="T80" s="3">
        <v>25.0124082758621</v>
      </c>
      <c r="U80" s="3">
        <v>25.0862297586207</v>
      </c>
      <c r="V80" s="3">
        <v>0.46553520689655198</v>
      </c>
      <c r="W80" s="3">
        <v>24.9566389655173</v>
      </c>
      <c r="X80" s="3">
        <v>26.056759724137901</v>
      </c>
      <c r="Y80" s="3">
        <v>5.7541066014744603E-2</v>
      </c>
      <c r="Z80" s="3">
        <v>4.5288126173567402E-2</v>
      </c>
      <c r="AA80" s="3">
        <v>0.105351162564376</v>
      </c>
      <c r="AB80" s="3">
        <v>4.3586345418459703E-2</v>
      </c>
      <c r="AC80" s="3">
        <v>0.32619750987974799</v>
      </c>
      <c r="AD80">
        <v>155</v>
      </c>
      <c r="AE80">
        <v>269</v>
      </c>
      <c r="AF80" s="1">
        <v>42665.897175925929</v>
      </c>
    </row>
    <row r="81" spans="4:32" x14ac:dyDescent="0.25">
      <c r="D81" s="2">
        <v>300.00186358620698</v>
      </c>
      <c r="E81">
        <v>150</v>
      </c>
      <c r="F81" s="3">
        <v>53.457993620689699</v>
      </c>
      <c r="G81" s="42">
        <v>19.4714504137931</v>
      </c>
      <c r="H81" s="42">
        <v>7.7923962068965498</v>
      </c>
      <c r="I81" s="3">
        <v>60.147473137931101</v>
      </c>
      <c r="L81" s="3">
        <v>4.4975784827586196</v>
      </c>
      <c r="M81" s="3">
        <v>36.949459896551701</v>
      </c>
      <c r="N81" s="3">
        <v>15.431513241379299</v>
      </c>
      <c r="O81" s="3">
        <v>21.429040689655199</v>
      </c>
      <c r="P81" s="3">
        <v>4.7638234137930997</v>
      </c>
      <c r="Q81" s="3">
        <v>25.030795655172401</v>
      </c>
      <c r="R81" s="3">
        <v>25.010476758620701</v>
      </c>
      <c r="S81" s="3">
        <v>0.392002551724138</v>
      </c>
      <c r="T81" s="3">
        <v>25.001671172413801</v>
      </c>
      <c r="U81" s="3">
        <v>25.052742413793101</v>
      </c>
      <c r="V81" s="3">
        <v>0.46466513793103398</v>
      </c>
      <c r="W81" s="3">
        <v>24.946634413793099</v>
      </c>
      <c r="X81" s="3">
        <v>26.1289651724138</v>
      </c>
      <c r="Y81" s="3">
        <v>1.71786543477686E-2</v>
      </c>
      <c r="Z81" s="3">
        <v>1.8237377010472199E-2</v>
      </c>
      <c r="AA81" s="3">
        <v>0.10334326735678</v>
      </c>
      <c r="AB81" s="3">
        <v>2.37548176556166E-2</v>
      </c>
      <c r="AC81" s="3">
        <v>0.32658640581298998</v>
      </c>
      <c r="AD81">
        <v>157</v>
      </c>
      <c r="AE81">
        <v>197</v>
      </c>
      <c r="AF81" s="1">
        <v>42665.920104166667</v>
      </c>
    </row>
    <row r="82" spans="4:32" x14ac:dyDescent="0.25">
      <c r="D82" s="2">
        <v>300.00092079310298</v>
      </c>
      <c r="E82">
        <v>300</v>
      </c>
      <c r="F82" s="3">
        <v>24.455067413793099</v>
      </c>
      <c r="G82" s="42">
        <v>19.6333827931035</v>
      </c>
      <c r="H82" s="42">
        <v>7.7018005517241397</v>
      </c>
      <c r="I82" s="3">
        <v>60.185984655172398</v>
      </c>
      <c r="L82" s="3">
        <v>3.8658229310344798</v>
      </c>
      <c r="M82" s="3">
        <v>40.589691206896603</v>
      </c>
      <c r="N82" s="3">
        <v>15.3912114482759</v>
      </c>
      <c r="O82" s="3">
        <v>21.168273137930999</v>
      </c>
      <c r="P82" s="3">
        <v>4.77828317241379</v>
      </c>
      <c r="Q82" s="3">
        <v>25.030236793103398</v>
      </c>
      <c r="R82" s="3">
        <v>25.010313931034499</v>
      </c>
      <c r="S82" s="3">
        <v>0.38432996551724102</v>
      </c>
      <c r="T82" s="3">
        <v>24.999234931034501</v>
      </c>
      <c r="U82" s="3">
        <v>25.029813689655199</v>
      </c>
      <c r="V82" s="3">
        <v>0.46339227586206899</v>
      </c>
      <c r="W82" s="3">
        <v>24.9361685862069</v>
      </c>
      <c r="X82" s="3">
        <v>26.2335473103448</v>
      </c>
      <c r="Y82" s="3">
        <v>4.3097820613010797E-2</v>
      </c>
      <c r="Z82" s="3">
        <v>2.9002309315735199E-2</v>
      </c>
      <c r="AA82" s="3">
        <v>0.117513020229026</v>
      </c>
      <c r="AB82" s="3">
        <v>3.2612706650450497E-2</v>
      </c>
      <c r="AC82" s="3">
        <v>0.30075958569426497</v>
      </c>
      <c r="AD82">
        <v>159</v>
      </c>
      <c r="AE82">
        <v>197</v>
      </c>
      <c r="AF82" s="1">
        <v>42665.943020833336</v>
      </c>
    </row>
    <row r="83" spans="4:32" x14ac:dyDescent="0.25">
      <c r="D83" s="2">
        <v>300.00327382758599</v>
      </c>
      <c r="E83">
        <v>100</v>
      </c>
      <c r="F83" s="3">
        <v>99.928473137930993</v>
      </c>
      <c r="G83" s="42">
        <v>18.778526586206901</v>
      </c>
      <c r="H83" s="42">
        <v>8.5904593103448299</v>
      </c>
      <c r="I83" s="3">
        <v>64.137880275862102</v>
      </c>
      <c r="L83" s="3">
        <v>5.2791126896551699</v>
      </c>
      <c r="M83" s="3">
        <v>36.931204137930997</v>
      </c>
      <c r="N83" s="3">
        <v>17.812188413793098</v>
      </c>
      <c r="O83" s="3">
        <v>20.898179896551699</v>
      </c>
      <c r="P83" s="3">
        <v>4.7773687931034496</v>
      </c>
      <c r="Q83" s="3">
        <v>25.0188104482759</v>
      </c>
      <c r="R83" s="3">
        <v>25.005344206896599</v>
      </c>
      <c r="S83" s="3">
        <v>0.39156875862069002</v>
      </c>
      <c r="T83" s="3">
        <v>24.989962689655201</v>
      </c>
      <c r="U83" s="3">
        <v>25.070072034482799</v>
      </c>
      <c r="V83" s="3">
        <v>0.46516496551724101</v>
      </c>
      <c r="W83" s="3">
        <v>24.930520758620698</v>
      </c>
      <c r="X83" s="3">
        <v>26.110283965517201</v>
      </c>
      <c r="Y83" s="3">
        <v>5.5188083529988698E-2</v>
      </c>
      <c r="Z83" s="3">
        <v>4.3359184971358003E-2</v>
      </c>
      <c r="AA83" s="3">
        <v>0.10110411384198</v>
      </c>
      <c r="AB83" s="3">
        <v>4.1665299838408401E-2</v>
      </c>
      <c r="AC83" s="3">
        <v>0.31343708810120902</v>
      </c>
      <c r="AD83">
        <v>161</v>
      </c>
      <c r="AE83">
        <v>269</v>
      </c>
      <c r="AF83" s="1">
        <v>42665.974282407406</v>
      </c>
    </row>
    <row r="84" spans="4:32" x14ac:dyDescent="0.25">
      <c r="D84" s="2">
        <v>300.00017268965502</v>
      </c>
      <c r="E84">
        <v>150</v>
      </c>
      <c r="F84" s="3">
        <v>57.892998655172399</v>
      </c>
      <c r="G84" s="42">
        <v>18.900569000000001</v>
      </c>
      <c r="H84" s="42">
        <v>8.4833863793103497</v>
      </c>
      <c r="I84" s="3">
        <v>65.271739724137902</v>
      </c>
      <c r="L84" s="3">
        <v>4.3315570000000001</v>
      </c>
      <c r="M84" s="3">
        <v>39.709299931034501</v>
      </c>
      <c r="N84" s="3">
        <v>17.059593965517202</v>
      </c>
      <c r="O84" s="3">
        <v>20.688970620689702</v>
      </c>
      <c r="P84" s="3">
        <v>4.7951142068965504</v>
      </c>
      <c r="Q84" s="3">
        <v>25.026297862069001</v>
      </c>
      <c r="R84" s="3">
        <v>25.010596137931</v>
      </c>
      <c r="S84" s="3">
        <v>0.38648837931034502</v>
      </c>
      <c r="T84" s="3">
        <v>24.9966360689655</v>
      </c>
      <c r="U84" s="3">
        <v>25.044310931034499</v>
      </c>
      <c r="V84" s="3">
        <v>0.46505048275862099</v>
      </c>
      <c r="W84" s="3">
        <v>24.936895724137901</v>
      </c>
      <c r="X84" s="3">
        <v>26.202973931034499</v>
      </c>
      <c r="Y84" s="3">
        <v>2.5844615231660199E-2</v>
      </c>
      <c r="Z84" s="3">
        <v>1.73519447269204E-2</v>
      </c>
      <c r="AA84" s="3">
        <v>0.111734976730423</v>
      </c>
      <c r="AB84" s="3">
        <v>2.14102400185304E-2</v>
      </c>
      <c r="AC84" s="3">
        <v>0.32084778746360898</v>
      </c>
      <c r="AD84">
        <v>163</v>
      </c>
      <c r="AE84">
        <v>197</v>
      </c>
      <c r="AF84" s="1">
        <v>42665.997199074074</v>
      </c>
    </row>
    <row r="85" spans="4:32" x14ac:dyDescent="0.25">
      <c r="D85" s="2">
        <v>300.00067658620702</v>
      </c>
      <c r="E85">
        <v>300</v>
      </c>
      <c r="F85" s="3">
        <v>26.4363733793103</v>
      </c>
      <c r="G85" s="42">
        <v>19.145864206896601</v>
      </c>
      <c r="H85" s="42">
        <v>8.3646054827586198</v>
      </c>
      <c r="I85" s="3">
        <v>65.295345758620698</v>
      </c>
      <c r="L85" s="3">
        <v>3.8842141034482802</v>
      </c>
      <c r="M85" s="3">
        <v>43.749273965517197</v>
      </c>
      <c r="N85" s="3">
        <v>17.751071862069001</v>
      </c>
      <c r="O85" s="3">
        <v>20.703918344827599</v>
      </c>
      <c r="P85" s="3">
        <v>4.7835558965517198</v>
      </c>
      <c r="Q85" s="3">
        <v>25.026948896551701</v>
      </c>
      <c r="R85" s="3">
        <v>25.013851551724098</v>
      </c>
      <c r="S85" s="3">
        <v>0.391515</v>
      </c>
      <c r="T85" s="3">
        <v>25.002414344827599</v>
      </c>
      <c r="U85" s="3">
        <v>25.031256862069</v>
      </c>
      <c r="V85" s="3">
        <v>0.46449058620689698</v>
      </c>
      <c r="W85" s="3">
        <v>24.9368468965517</v>
      </c>
      <c r="X85" s="3">
        <v>26.3290523103448</v>
      </c>
      <c r="Y85" s="3">
        <v>3.8937429739568701E-2</v>
      </c>
      <c r="Z85" s="3">
        <v>2.7895972517290001E-2</v>
      </c>
      <c r="AA85" s="3">
        <v>0.124031933296711</v>
      </c>
      <c r="AB85" s="3">
        <v>3.10345588701577E-2</v>
      </c>
      <c r="AC85" s="3">
        <v>0.319342595197248</v>
      </c>
      <c r="AD85">
        <v>165</v>
      </c>
      <c r="AE85">
        <v>197</v>
      </c>
      <c r="AF85" s="1">
        <v>42666.020127314812</v>
      </c>
    </row>
    <row r="86" spans="4:32" x14ac:dyDescent="0.25">
      <c r="D86" s="2">
        <v>300.00342527586201</v>
      </c>
      <c r="E86">
        <v>100</v>
      </c>
      <c r="F86" s="3">
        <v>100</v>
      </c>
      <c r="G86" s="42">
        <v>19</v>
      </c>
      <c r="H86" s="42">
        <v>8.5854765172413803</v>
      </c>
      <c r="I86" s="3">
        <v>63.604757275862099</v>
      </c>
      <c r="L86" s="3">
        <v>4.9483088620689699</v>
      </c>
      <c r="M86" s="3">
        <v>36.7007695517241</v>
      </c>
      <c r="N86" s="3">
        <v>16.660142172413799</v>
      </c>
      <c r="O86" s="3">
        <v>20.699953896551701</v>
      </c>
      <c r="P86" s="3">
        <v>4.7939537241379302</v>
      </c>
      <c r="Q86" s="3">
        <v>25.019429034482801</v>
      </c>
      <c r="R86" s="3">
        <v>25.0033148965517</v>
      </c>
      <c r="S86" s="3">
        <v>0.38937655172413799</v>
      </c>
      <c r="T86" s="3">
        <v>24.993217896551698</v>
      </c>
      <c r="U86" s="3">
        <v>25.061862931034501</v>
      </c>
      <c r="V86" s="3">
        <v>0.46271165517241403</v>
      </c>
      <c r="W86" s="3">
        <v>24.928654379310299</v>
      </c>
      <c r="X86" s="3">
        <v>26.107125275862099</v>
      </c>
      <c r="Y86" s="3">
        <v>5.4244596826638798E-2</v>
      </c>
      <c r="Z86" s="3">
        <v>3.4422294937371201E-2</v>
      </c>
      <c r="AA86" s="3">
        <v>0.110745850145769</v>
      </c>
      <c r="AB86" s="3">
        <v>3.5628554445545003E-2</v>
      </c>
      <c r="AC86" s="3">
        <v>0.29442237039581698</v>
      </c>
      <c r="AD86">
        <v>167</v>
      </c>
      <c r="AE86">
        <v>269</v>
      </c>
      <c r="AF86" s="1">
        <v>42666.051388888889</v>
      </c>
    </row>
    <row r="87" spans="4:32" x14ac:dyDescent="0.25">
      <c r="D87" s="2">
        <v>300.00165210344801</v>
      </c>
      <c r="E87">
        <v>150</v>
      </c>
      <c r="F87" s="3">
        <v>62.191801172413797</v>
      </c>
      <c r="G87" s="42">
        <v>18.477601482758601</v>
      </c>
      <c r="H87" s="42">
        <v>9.1556529999999992</v>
      </c>
      <c r="I87" s="3">
        <v>70.388194931034505</v>
      </c>
      <c r="L87" s="3">
        <v>4.65892120689655</v>
      </c>
      <c r="M87" s="3">
        <v>42.639567689655202</v>
      </c>
      <c r="N87" s="3">
        <v>16.9112109310345</v>
      </c>
      <c r="O87" s="3">
        <v>20.619636482758601</v>
      </c>
      <c r="P87" s="3">
        <v>4.8202401379310302</v>
      </c>
      <c r="Q87" s="3">
        <v>25.020964551724099</v>
      </c>
      <c r="R87" s="3">
        <v>25.004975137931002</v>
      </c>
      <c r="S87" s="3">
        <v>0.39081468965517202</v>
      </c>
      <c r="T87" s="3">
        <v>24.9944387241379</v>
      </c>
      <c r="U87" s="3">
        <v>25.051841793103399</v>
      </c>
      <c r="V87" s="3">
        <v>0.46212293103448299</v>
      </c>
      <c r="W87" s="3">
        <v>24.931904172413802</v>
      </c>
      <c r="X87" s="3">
        <v>26.2964589655172</v>
      </c>
      <c r="Y87" s="3">
        <v>7.3589930784586102E-2</v>
      </c>
      <c r="Z87" s="3">
        <v>1.2669006975627801E-2</v>
      </c>
      <c r="AA87" s="3">
        <v>0.101908209137242</v>
      </c>
      <c r="AB87" s="3">
        <v>2.09312783652396E-2</v>
      </c>
      <c r="AC87" s="3">
        <v>0.314988958939804</v>
      </c>
      <c r="AD87">
        <v>169</v>
      </c>
      <c r="AE87">
        <v>197</v>
      </c>
      <c r="AF87" s="1">
        <v>42666.074305555558</v>
      </c>
    </row>
    <row r="88" spans="4:32" x14ac:dyDescent="0.25">
      <c r="D88" s="2">
        <v>300.00172796551698</v>
      </c>
      <c r="E88">
        <v>300</v>
      </c>
      <c r="F88" s="3">
        <v>28.3998356206897</v>
      </c>
      <c r="G88" s="42">
        <v>18.647493827586199</v>
      </c>
      <c r="H88" s="42">
        <v>9.02142582758621</v>
      </c>
      <c r="I88" s="3">
        <v>70.429228931034501</v>
      </c>
      <c r="J88" s="3">
        <f>INDEX(LINEST(G77:G88,H77:H88^{1}),1)</f>
        <v>-0.72420013496337765</v>
      </c>
      <c r="K88" s="3">
        <f>INDEX(LINEST(G77:G88,H77:H88^{1}),2)</f>
        <v>25.121985772918805</v>
      </c>
      <c r="L88" s="3">
        <v>4.3114193793103404</v>
      </c>
      <c r="M88" s="3">
        <v>47.057458931034503</v>
      </c>
      <c r="N88" s="3">
        <v>17.1346955517241</v>
      </c>
      <c r="O88" s="3">
        <v>20.600922965517199</v>
      </c>
      <c r="P88" s="3">
        <v>4.79404231034483</v>
      </c>
      <c r="Q88" s="3">
        <v>25.0199606896552</v>
      </c>
      <c r="R88" s="3">
        <v>25.0050077586207</v>
      </c>
      <c r="S88" s="3">
        <v>0.38992399999999999</v>
      </c>
      <c r="T88" s="3">
        <v>24.994113172413801</v>
      </c>
      <c r="U88" s="3">
        <v>25.038983000000002</v>
      </c>
      <c r="V88" s="3">
        <v>0.46258024137930998</v>
      </c>
      <c r="W88" s="3">
        <v>24.931323655172399</v>
      </c>
      <c r="X88" s="3">
        <v>26.432544206896601</v>
      </c>
      <c r="Y88" s="3">
        <v>4.1044952613544697E-2</v>
      </c>
      <c r="Z88" s="3">
        <v>2.7934567179603201E-2</v>
      </c>
      <c r="AA88" s="3">
        <v>0.100887580925711</v>
      </c>
      <c r="AB88" s="3">
        <v>3.0821154239554099E-2</v>
      </c>
      <c r="AC88" s="3">
        <v>0.31554376247086202</v>
      </c>
      <c r="AD88">
        <v>171</v>
      </c>
      <c r="AE88">
        <v>197</v>
      </c>
      <c r="AF88" s="1">
        <v>42666.097233796296</v>
      </c>
    </row>
    <row r="89" spans="4:32" x14ac:dyDescent="0.25">
      <c r="D89" s="2">
        <v>299.980245724138</v>
      </c>
      <c r="E89">
        <v>300</v>
      </c>
      <c r="F89" s="3">
        <v>0.1</v>
      </c>
      <c r="G89" s="3">
        <v>24.5256486551724</v>
      </c>
      <c r="H89" s="3">
        <v>0</v>
      </c>
      <c r="I89" s="3">
        <v>0.38518631034482798</v>
      </c>
      <c r="L89" s="3">
        <v>-0.47767572413793102</v>
      </c>
      <c r="M89" s="3">
        <v>-1.1352546551724101</v>
      </c>
      <c r="N89" s="3">
        <v>13.087722482758601</v>
      </c>
      <c r="O89" s="3">
        <v>20.515615103448301</v>
      </c>
      <c r="P89" s="3">
        <v>4.8039320344827603</v>
      </c>
      <c r="Q89" s="3">
        <v>25.016531758620701</v>
      </c>
      <c r="R89" s="3">
        <v>24.989452586206902</v>
      </c>
      <c r="S89" s="3">
        <v>0.39213458620689701</v>
      </c>
      <c r="T89" s="3">
        <v>24.9886115862069</v>
      </c>
      <c r="U89" s="3">
        <v>24.857310275862101</v>
      </c>
      <c r="V89" s="3">
        <v>0.46264934482758602</v>
      </c>
      <c r="W89" s="3">
        <v>24.921503586206899</v>
      </c>
      <c r="X89" s="3">
        <v>24.922952241379299</v>
      </c>
      <c r="Y89" s="3">
        <v>0</v>
      </c>
      <c r="Z89" s="3">
        <v>3.4129917729726098</v>
      </c>
      <c r="AA89" s="3">
        <v>0.50625650413337897</v>
      </c>
      <c r="AB89" s="3">
        <v>3.1412348078295702</v>
      </c>
      <c r="AC89" s="3">
        <v>0.386829419880382</v>
      </c>
      <c r="AD89">
        <v>172</v>
      </c>
      <c r="AE89">
        <v>177</v>
      </c>
      <c r="AF89" s="1">
        <v>42666.118067129632</v>
      </c>
    </row>
    <row r="90" spans="4:32" x14ac:dyDescent="0.25">
      <c r="D90" s="2">
        <v>399.99881706896502</v>
      </c>
      <c r="E90">
        <v>100</v>
      </c>
      <c r="F90" s="3">
        <v>10</v>
      </c>
      <c r="G90" s="3">
        <v>38.150211724137897</v>
      </c>
      <c r="H90" s="3">
        <v>0</v>
      </c>
      <c r="I90" s="3">
        <v>0.39299831034482802</v>
      </c>
      <c r="L90" s="3">
        <v>-0.56476558620689599</v>
      </c>
      <c r="M90" s="3">
        <v>-1.38803275862069</v>
      </c>
      <c r="N90" s="3">
        <v>27.784474827586202</v>
      </c>
      <c r="O90" s="3">
        <v>20.1782442413793</v>
      </c>
      <c r="P90" s="3">
        <v>4.7922833103448301</v>
      </c>
      <c r="Q90" s="3">
        <v>25.011578137931</v>
      </c>
      <c r="R90" s="3">
        <v>25.028652586206899</v>
      </c>
      <c r="S90" s="3">
        <v>0.39247575862069001</v>
      </c>
      <c r="T90" s="3">
        <v>24.982768310344799</v>
      </c>
      <c r="U90" s="3">
        <v>24.848586344827599</v>
      </c>
      <c r="V90" s="3">
        <v>0.46274858620689702</v>
      </c>
      <c r="W90" s="3">
        <v>24.9141629310345</v>
      </c>
      <c r="X90" s="3">
        <v>24.908222137930998</v>
      </c>
      <c r="Y90" s="3">
        <v>0</v>
      </c>
      <c r="Z90" s="3">
        <v>4.7877447819141002E-2</v>
      </c>
      <c r="AA90" s="3">
        <v>0.42436782763395398</v>
      </c>
      <c r="AB90" s="3">
        <v>0.53889731519024697</v>
      </c>
      <c r="AC90" s="3">
        <v>0.28927374576930298</v>
      </c>
      <c r="AD90">
        <v>173</v>
      </c>
      <c r="AE90">
        <v>719</v>
      </c>
      <c r="AF90" s="1">
        <v>42666.201412037037</v>
      </c>
    </row>
    <row r="91" spans="4:32" x14ac:dyDescent="0.25">
      <c r="D91" s="2">
        <v>400.00019682758602</v>
      </c>
      <c r="E91">
        <v>100</v>
      </c>
      <c r="F91" s="3">
        <v>10</v>
      </c>
      <c r="G91" s="3">
        <v>38.149098896551699</v>
      </c>
      <c r="H91" s="3">
        <v>0</v>
      </c>
      <c r="I91" s="3">
        <v>0.37002634482758601</v>
      </c>
      <c r="L91" s="3">
        <v>-0.54356668965517196</v>
      </c>
      <c r="M91" s="3">
        <v>-1.31270665517241</v>
      </c>
      <c r="N91" s="3">
        <v>25.991441689655201</v>
      </c>
      <c r="O91" s="3">
        <v>20.086582413793099</v>
      </c>
      <c r="P91" s="3">
        <v>4.8026490344827604</v>
      </c>
      <c r="Q91" s="3">
        <v>25.017269586206901</v>
      </c>
      <c r="R91" s="3">
        <v>25.0288371034483</v>
      </c>
      <c r="S91" s="3">
        <v>0.38934065517241401</v>
      </c>
      <c r="T91" s="3">
        <v>24.990119931034499</v>
      </c>
      <c r="U91" s="3">
        <v>24.855536206896598</v>
      </c>
      <c r="V91" s="3">
        <v>0.46425499999999997</v>
      </c>
      <c r="W91" s="3">
        <v>24.922469206896601</v>
      </c>
      <c r="X91" s="3">
        <v>24.918459862069</v>
      </c>
      <c r="Y91" s="3">
        <v>0</v>
      </c>
      <c r="Z91" s="3">
        <v>4.8555843009400503E-2</v>
      </c>
      <c r="AA91" s="3">
        <v>0.41744079196536998</v>
      </c>
      <c r="AB91" s="3">
        <v>0.53445592182777601</v>
      </c>
      <c r="AC91" s="3">
        <v>0.211086747769276</v>
      </c>
      <c r="AD91">
        <v>174</v>
      </c>
      <c r="AE91">
        <v>359</v>
      </c>
      <c r="AF91" s="1">
        <v>42666.243090277778</v>
      </c>
    </row>
    <row r="92" spans="4:32" x14ac:dyDescent="0.25">
      <c r="D92" s="2">
        <v>400.000812310345</v>
      </c>
      <c r="E92">
        <v>100</v>
      </c>
      <c r="F92" s="3">
        <v>21.870165241379301</v>
      </c>
      <c r="G92" s="43">
        <v>36.995592379310402</v>
      </c>
      <c r="H92" s="43">
        <v>1.86138672413793</v>
      </c>
      <c r="I92" s="3">
        <v>14.978937689655201</v>
      </c>
      <c r="L92" s="3">
        <v>0.66770313793103497</v>
      </c>
      <c r="M92" s="3">
        <v>7.2132764827586202</v>
      </c>
      <c r="N92" s="3">
        <v>27.904658724137899</v>
      </c>
      <c r="O92" s="3">
        <v>20.043518103448299</v>
      </c>
      <c r="P92" s="3">
        <v>4.7746563448275898</v>
      </c>
      <c r="Q92" s="3">
        <v>25.011073551724099</v>
      </c>
      <c r="R92" s="3">
        <v>25.028902103448299</v>
      </c>
      <c r="S92" s="3">
        <v>0.388812517241379</v>
      </c>
      <c r="T92" s="3">
        <v>24.985264103448301</v>
      </c>
      <c r="U92" s="3">
        <v>24.896253620689698</v>
      </c>
      <c r="V92" s="3">
        <v>0.46381893103448302</v>
      </c>
      <c r="W92" s="3">
        <v>24.916045620689701</v>
      </c>
      <c r="X92" s="3">
        <v>25.1760645517241</v>
      </c>
      <c r="Y92" s="3">
        <v>6.3924503091584706E-2</v>
      </c>
      <c r="Z92" s="3">
        <v>8.1142536033894694E-2</v>
      </c>
      <c r="AA92" s="3">
        <v>0.81133211054283805</v>
      </c>
      <c r="AB92" s="3">
        <v>0.11744322958504599</v>
      </c>
      <c r="AC92" s="3">
        <v>0.19583306079323001</v>
      </c>
      <c r="AD92">
        <v>176</v>
      </c>
      <c r="AE92">
        <v>267</v>
      </c>
      <c r="AF92" s="1">
        <v>42666.274351851855</v>
      </c>
    </row>
    <row r="93" spans="4:32" x14ac:dyDescent="0.25">
      <c r="D93" s="2">
        <v>400.00025993103401</v>
      </c>
      <c r="E93">
        <v>100</v>
      </c>
      <c r="F93" s="3">
        <v>29.269199862069001</v>
      </c>
      <c r="G93" s="43">
        <v>36.5548544827586</v>
      </c>
      <c r="H93" s="43">
        <v>2.5054847586206899</v>
      </c>
      <c r="I93" s="3">
        <v>20.0095916551724</v>
      </c>
      <c r="L93" s="3">
        <v>0.98137241379310403</v>
      </c>
      <c r="M93" s="3">
        <v>10.158753655172401</v>
      </c>
      <c r="N93" s="3">
        <v>26.207966551724098</v>
      </c>
      <c r="O93" s="3">
        <v>20.043060620689701</v>
      </c>
      <c r="P93" s="3">
        <v>4.7737470000000002</v>
      </c>
      <c r="Q93" s="3">
        <v>25.0196569655172</v>
      </c>
      <c r="R93" s="3">
        <v>25.032613241379298</v>
      </c>
      <c r="S93" s="3">
        <v>0.38921762068965499</v>
      </c>
      <c r="T93" s="3">
        <v>24.988025689655199</v>
      </c>
      <c r="U93" s="3">
        <v>24.9098280344828</v>
      </c>
      <c r="V93" s="3">
        <v>0.46439213793103401</v>
      </c>
      <c r="W93" s="3">
        <v>24.9174019655172</v>
      </c>
      <c r="X93" s="3">
        <v>25.2692875862069</v>
      </c>
      <c r="Y93" s="3">
        <v>0.1427037324008</v>
      </c>
      <c r="Z93" s="3">
        <v>0.14122803500491701</v>
      </c>
      <c r="AA93" s="3">
        <v>0.71924100055556595</v>
      </c>
      <c r="AB93" s="3">
        <v>0.14984960155468199</v>
      </c>
      <c r="AC93" s="3">
        <v>0.193047076221458</v>
      </c>
      <c r="AD93">
        <v>180</v>
      </c>
      <c r="AE93">
        <v>134</v>
      </c>
      <c r="AF93" s="1">
        <v>42666.328530092593</v>
      </c>
    </row>
    <row r="94" spans="4:32" x14ac:dyDescent="0.25">
      <c r="D94" s="2">
        <v>400.00033031034502</v>
      </c>
      <c r="E94">
        <v>150</v>
      </c>
      <c r="F94" s="3">
        <v>17.2511693103448</v>
      </c>
      <c r="G94" s="43">
        <v>36.439052275862103</v>
      </c>
      <c r="H94" s="43">
        <v>2.53783510344828</v>
      </c>
      <c r="I94" s="3">
        <v>20.0238951034483</v>
      </c>
      <c r="L94" s="3">
        <v>0.88743924137930996</v>
      </c>
      <c r="M94" s="3">
        <v>11.1245665862069</v>
      </c>
      <c r="N94" s="3">
        <v>27.238603551724101</v>
      </c>
      <c r="O94" s="3">
        <v>20.160383689655198</v>
      </c>
      <c r="P94" s="3">
        <v>4.7870880689655202</v>
      </c>
      <c r="Q94" s="3">
        <v>25.019499551724099</v>
      </c>
      <c r="R94" s="3">
        <v>25.034653310344801</v>
      </c>
      <c r="S94" s="3">
        <v>0.38874686206896503</v>
      </c>
      <c r="T94" s="3">
        <v>24.9894797586207</v>
      </c>
      <c r="U94" s="3">
        <v>24.907853137930999</v>
      </c>
      <c r="V94" s="3">
        <v>0.464109620689655</v>
      </c>
      <c r="W94" s="3">
        <v>24.921552482758599</v>
      </c>
      <c r="X94" s="3">
        <v>25.303102793103399</v>
      </c>
      <c r="Y94" s="3">
        <v>3.6371941518814802E-2</v>
      </c>
      <c r="Z94" s="3">
        <v>1.9200105535661999E-2</v>
      </c>
      <c r="AA94" s="3">
        <v>0.49473285811291801</v>
      </c>
      <c r="AB94" s="3">
        <v>4.9690035962219999E-2</v>
      </c>
      <c r="AC94" s="3">
        <v>0.208674968104401</v>
      </c>
      <c r="AD94">
        <v>182</v>
      </c>
      <c r="AE94">
        <v>197</v>
      </c>
      <c r="AF94" s="1">
        <v>42666.351446759261</v>
      </c>
    </row>
    <row r="95" spans="4:32" x14ac:dyDescent="0.25">
      <c r="D95" s="2">
        <v>399.99945600000001</v>
      </c>
      <c r="E95">
        <v>100</v>
      </c>
      <c r="F95" s="3">
        <v>36.722939034482799</v>
      </c>
      <c r="G95" s="43">
        <v>36.0982871034483</v>
      </c>
      <c r="H95" s="43">
        <v>3.1472586896551702</v>
      </c>
      <c r="I95" s="3">
        <v>25.041936275862099</v>
      </c>
      <c r="L95" s="3">
        <v>1.7131931379310299</v>
      </c>
      <c r="M95" s="3">
        <v>13.074406137931</v>
      </c>
      <c r="N95" s="3">
        <v>28.1776952413793</v>
      </c>
      <c r="O95" s="3">
        <v>20.264231689655201</v>
      </c>
      <c r="P95" s="3">
        <v>4.8069611034482804</v>
      </c>
      <c r="Q95" s="3">
        <v>25.0173725862069</v>
      </c>
      <c r="R95" s="3">
        <v>25.0353316206897</v>
      </c>
      <c r="S95" s="3">
        <v>0.39117558620689702</v>
      </c>
      <c r="T95" s="3">
        <v>24.991823551724099</v>
      </c>
      <c r="U95" s="3">
        <v>24.940612103448299</v>
      </c>
      <c r="V95" s="3">
        <v>0.46524224137930997</v>
      </c>
      <c r="W95" s="3">
        <v>24.927862241379302</v>
      </c>
      <c r="X95" s="3">
        <v>25.369784310344802</v>
      </c>
      <c r="Y95" s="3">
        <v>3.0211478991909301E-2</v>
      </c>
      <c r="Z95" s="3">
        <v>3.00970455993529E-2</v>
      </c>
      <c r="AA95" s="3">
        <v>0.28191200330067001</v>
      </c>
      <c r="AB95" s="3">
        <v>4.93473527242385E-2</v>
      </c>
      <c r="AC95" s="3">
        <v>0.195230726245644</v>
      </c>
      <c r="AD95">
        <v>184</v>
      </c>
      <c r="AE95">
        <v>269</v>
      </c>
      <c r="AF95" s="1">
        <v>42666.382708333331</v>
      </c>
    </row>
    <row r="96" spans="4:32" x14ac:dyDescent="0.25">
      <c r="D96" s="2">
        <v>399.99978958620699</v>
      </c>
      <c r="E96">
        <v>150</v>
      </c>
      <c r="F96" s="3">
        <v>21.5627636551724</v>
      </c>
      <c r="G96" s="43">
        <v>36.041725206896601</v>
      </c>
      <c r="H96" s="43">
        <v>3.1814085862069001</v>
      </c>
      <c r="I96" s="3">
        <v>25.050693827586201</v>
      </c>
      <c r="L96" s="3">
        <v>1.7048109655172401</v>
      </c>
      <c r="M96" s="3">
        <v>14.2356058965517</v>
      </c>
      <c r="N96" s="3">
        <v>28.391187517241399</v>
      </c>
      <c r="O96" s="3">
        <v>20.467882344827601</v>
      </c>
      <c r="P96" s="3">
        <v>4.8075820344827598</v>
      </c>
      <c r="Q96" s="3">
        <v>25.024295793103398</v>
      </c>
      <c r="R96" s="3">
        <v>25.0429056896552</v>
      </c>
      <c r="S96" s="3">
        <v>0.39315593103448299</v>
      </c>
      <c r="T96" s="3">
        <v>24.996652344827599</v>
      </c>
      <c r="U96" s="3">
        <v>24.945017724137902</v>
      </c>
      <c r="V96" s="3">
        <v>0.46464286206896599</v>
      </c>
      <c r="W96" s="3">
        <v>24.932951275862099</v>
      </c>
      <c r="X96" s="3">
        <v>25.4102095862069</v>
      </c>
      <c r="Y96" s="3">
        <v>3.6286552996900701E-2</v>
      </c>
      <c r="Z96" s="3">
        <v>1.9610671047656601E-2</v>
      </c>
      <c r="AA96" s="3">
        <v>0.28945978740814798</v>
      </c>
      <c r="AB96" s="3">
        <v>4.3254547837403498E-2</v>
      </c>
      <c r="AC96" s="3">
        <v>0.18769728190418999</v>
      </c>
      <c r="AD96">
        <v>186</v>
      </c>
      <c r="AE96">
        <v>197</v>
      </c>
      <c r="AF96" s="1">
        <v>42666.405624999999</v>
      </c>
    </row>
    <row r="97" spans="4:32" x14ac:dyDescent="0.25">
      <c r="D97" s="2">
        <v>400.00031141379299</v>
      </c>
      <c r="E97">
        <v>100</v>
      </c>
      <c r="F97" s="3">
        <v>44.604721068965503</v>
      </c>
      <c r="G97" s="43">
        <v>35.762968310344803</v>
      </c>
      <c r="H97" s="43">
        <v>3.8294912758620701</v>
      </c>
      <c r="I97" s="3">
        <v>30.084469103448299</v>
      </c>
      <c r="L97" s="3">
        <v>2.5572204827586198</v>
      </c>
      <c r="M97" s="3">
        <v>16.5070363793103</v>
      </c>
      <c r="N97" s="3">
        <v>29.023470827586198</v>
      </c>
      <c r="O97" s="3">
        <v>20.749632827586201</v>
      </c>
      <c r="P97" s="3">
        <v>4.8001536896551702</v>
      </c>
      <c r="Q97" s="3">
        <v>25.028495206896601</v>
      </c>
      <c r="R97" s="3">
        <v>25.049150586206899</v>
      </c>
      <c r="S97" s="3">
        <v>0.39242637931034502</v>
      </c>
      <c r="T97" s="3">
        <v>24.998432000000001</v>
      </c>
      <c r="U97" s="3">
        <v>24.9781836896552</v>
      </c>
      <c r="V97" s="3">
        <v>0.46526427586206898</v>
      </c>
      <c r="W97" s="3">
        <v>24.942988448275901</v>
      </c>
      <c r="X97" s="3">
        <v>25.490209586206898</v>
      </c>
      <c r="Y97" s="3">
        <v>2.9858639102149701E-2</v>
      </c>
      <c r="Z97" s="3">
        <v>2.7576770335275499E-2</v>
      </c>
      <c r="AA97" s="3">
        <v>0.189568525826804</v>
      </c>
      <c r="AB97" s="3">
        <v>4.1690278443062501E-2</v>
      </c>
      <c r="AC97" s="3">
        <v>0.16406744186359801</v>
      </c>
      <c r="AD97">
        <v>188</v>
      </c>
      <c r="AE97">
        <v>269</v>
      </c>
      <c r="AF97" s="1">
        <v>42666.436886574076</v>
      </c>
    </row>
    <row r="98" spans="4:32" x14ac:dyDescent="0.25">
      <c r="D98" s="2">
        <v>399.999603275862</v>
      </c>
      <c r="E98">
        <v>150</v>
      </c>
      <c r="F98" s="3">
        <v>26.1922754827586</v>
      </c>
      <c r="G98" s="43">
        <v>35.582226862069</v>
      </c>
      <c r="H98" s="43">
        <v>3.8791327931034498</v>
      </c>
      <c r="I98" s="3">
        <v>30.106942448275898</v>
      </c>
      <c r="L98" s="3">
        <v>2.1491816896551699</v>
      </c>
      <c r="M98" s="3">
        <v>17.642350482758602</v>
      </c>
      <c r="N98" s="3">
        <v>28.722326275862098</v>
      </c>
      <c r="O98" s="3">
        <v>20.8617174482759</v>
      </c>
      <c r="P98" s="3">
        <v>4.80314496551724</v>
      </c>
      <c r="Q98" s="3">
        <v>25.035705827586199</v>
      </c>
      <c r="R98" s="3">
        <v>25.0547119310345</v>
      </c>
      <c r="S98" s="3">
        <v>0.390518896551724</v>
      </c>
      <c r="T98" s="3">
        <v>25.005734758620701</v>
      </c>
      <c r="U98" s="3">
        <v>24.971152275862099</v>
      </c>
      <c r="V98" s="3">
        <v>0.46495072413793098</v>
      </c>
      <c r="W98" s="3">
        <v>24.946292551724099</v>
      </c>
      <c r="X98" s="3">
        <v>25.529437000000001</v>
      </c>
      <c r="Y98" s="3">
        <v>4.2092801571539502E-2</v>
      </c>
      <c r="Z98" s="3">
        <v>1.8937778674487499E-2</v>
      </c>
      <c r="AA98" s="3">
        <v>0.18664988978007199</v>
      </c>
      <c r="AB98" s="3">
        <v>3.5520808458432002E-2</v>
      </c>
      <c r="AC98" s="3">
        <v>0.193825177877639</v>
      </c>
      <c r="AD98">
        <v>190</v>
      </c>
      <c r="AE98">
        <v>197</v>
      </c>
      <c r="AF98" s="1">
        <v>42666.459814814814</v>
      </c>
    </row>
    <row r="99" spans="4:32" x14ac:dyDescent="0.25">
      <c r="D99" s="2">
        <v>400.00008624137899</v>
      </c>
      <c r="E99">
        <v>100</v>
      </c>
      <c r="F99" s="3">
        <v>52.422558482758603</v>
      </c>
      <c r="G99" s="43">
        <v>35.289603413793103</v>
      </c>
      <c r="H99" s="43">
        <v>4.5069929655172398</v>
      </c>
      <c r="I99" s="3">
        <v>35.151467482758598</v>
      </c>
      <c r="L99" s="3">
        <v>3.08951586206897</v>
      </c>
      <c r="M99" s="3">
        <v>19.717690241379302</v>
      </c>
      <c r="N99" s="3">
        <v>29.529932793103399</v>
      </c>
      <c r="O99" s="3">
        <v>21.205317241379301</v>
      </c>
      <c r="P99" s="3">
        <v>4.8054658275862101</v>
      </c>
      <c r="Q99" s="3">
        <v>25.0373606206897</v>
      </c>
      <c r="R99" s="3">
        <v>25.059681862068999</v>
      </c>
      <c r="S99" s="3">
        <v>0.39446799999999999</v>
      </c>
      <c r="T99" s="3">
        <v>25.0128314827586</v>
      </c>
      <c r="U99" s="3">
        <v>25.011084310344799</v>
      </c>
      <c r="V99" s="3">
        <v>0.46426431034482801</v>
      </c>
      <c r="W99" s="3">
        <v>24.953389103448298</v>
      </c>
      <c r="X99" s="3">
        <v>25.6019024827586</v>
      </c>
      <c r="Y99" s="3">
        <v>3.17307740662469E-2</v>
      </c>
      <c r="Z99" s="3">
        <v>2.59496865937725E-2</v>
      </c>
      <c r="AA99" s="3">
        <v>0.14422238858937</v>
      </c>
      <c r="AB99" s="3">
        <v>3.6620424374215803E-2</v>
      </c>
      <c r="AC99" s="3">
        <v>0.179746777133064</v>
      </c>
      <c r="AD99">
        <v>192</v>
      </c>
      <c r="AE99">
        <v>269</v>
      </c>
      <c r="AF99" s="1">
        <v>42666.491064814814</v>
      </c>
    </row>
    <row r="100" spans="4:32" x14ac:dyDescent="0.25">
      <c r="D100" s="2">
        <v>400.00041893103503</v>
      </c>
      <c r="E100">
        <v>150</v>
      </c>
      <c r="F100" s="3">
        <v>30.642916862069001</v>
      </c>
      <c r="G100" s="43">
        <v>35.038474517241397</v>
      </c>
      <c r="H100" s="43">
        <v>4.5346309655172403</v>
      </c>
      <c r="I100" s="3">
        <v>35.125653482758601</v>
      </c>
      <c r="L100" s="3">
        <v>2.7509968965517202</v>
      </c>
      <c r="M100" s="3">
        <v>20.970039034482799</v>
      </c>
      <c r="N100" s="3">
        <v>29.9385997586207</v>
      </c>
      <c r="O100" s="3">
        <v>21.432426</v>
      </c>
      <c r="P100" s="3">
        <v>4.7959163103448299</v>
      </c>
      <c r="Q100" s="3">
        <v>25.037165413793101</v>
      </c>
      <c r="R100" s="3">
        <v>25.060669344827598</v>
      </c>
      <c r="S100" s="3">
        <v>0.38909975862069002</v>
      </c>
      <c r="T100" s="3">
        <v>25.016510034482799</v>
      </c>
      <c r="U100" s="3">
        <v>25.003830448275899</v>
      </c>
      <c r="V100" s="3">
        <v>0.46573362068965501</v>
      </c>
      <c r="W100" s="3">
        <v>24.9582287241379</v>
      </c>
      <c r="X100" s="3">
        <v>25.6429654137931</v>
      </c>
      <c r="Y100" s="3">
        <v>3.2864195161976403E-2</v>
      </c>
      <c r="Z100" s="3">
        <v>1.8743162834931399E-2</v>
      </c>
      <c r="AA100" s="3">
        <v>0.159087382667251</v>
      </c>
      <c r="AB100" s="3">
        <v>3.1962457246218101E-2</v>
      </c>
      <c r="AC100" s="3">
        <v>0.18900158440140899</v>
      </c>
      <c r="AD100">
        <v>194</v>
      </c>
      <c r="AE100">
        <v>197</v>
      </c>
      <c r="AF100" s="1">
        <v>42666.513993055552</v>
      </c>
    </row>
    <row r="101" spans="4:32" x14ac:dyDescent="0.25">
      <c r="D101" s="2">
        <v>399.99945596551697</v>
      </c>
      <c r="E101">
        <v>100</v>
      </c>
      <c r="F101" s="3">
        <v>59.630053827586202</v>
      </c>
      <c r="G101" s="43">
        <v>35.012724310344801</v>
      </c>
      <c r="H101" s="43">
        <v>5.1411747931034499</v>
      </c>
      <c r="I101" s="3">
        <v>40.1975575172414</v>
      </c>
      <c r="L101" s="3">
        <v>3.5968646551724102</v>
      </c>
      <c r="M101" s="3">
        <v>22.8235094482759</v>
      </c>
      <c r="N101" s="3">
        <v>29.732351862068999</v>
      </c>
      <c r="O101" s="3">
        <v>21.747802965517199</v>
      </c>
      <c r="P101" s="3">
        <v>4.8010863793103402</v>
      </c>
      <c r="Q101" s="3">
        <v>25.0455316551724</v>
      </c>
      <c r="R101" s="3">
        <v>25.067885379310301</v>
      </c>
      <c r="S101" s="3">
        <v>0.38777758620689701</v>
      </c>
      <c r="T101" s="3">
        <v>25.020741999999998</v>
      </c>
      <c r="U101" s="3">
        <v>25.040377448275901</v>
      </c>
      <c r="V101" s="3">
        <v>0.46600382758620701</v>
      </c>
      <c r="W101" s="3">
        <v>24.961738896551701</v>
      </c>
      <c r="X101" s="3">
        <v>25.703570448275901</v>
      </c>
      <c r="Y101" s="3">
        <v>2.7496204016659798E-2</v>
      </c>
      <c r="Z101" s="3">
        <v>2.4731768798021001E-2</v>
      </c>
      <c r="AA101" s="3">
        <v>0.12642510129301199</v>
      </c>
      <c r="AB101" s="3">
        <v>3.4005466325978097E-2</v>
      </c>
      <c r="AC101" s="3">
        <v>0.164440487365479</v>
      </c>
      <c r="AD101">
        <v>196</v>
      </c>
      <c r="AE101">
        <v>268</v>
      </c>
      <c r="AF101" s="1">
        <v>42666.545127314814</v>
      </c>
    </row>
    <row r="102" spans="4:32" x14ac:dyDescent="0.25">
      <c r="D102" s="2">
        <v>400.00160262068999</v>
      </c>
      <c r="E102">
        <v>150</v>
      </c>
      <c r="F102" s="3">
        <v>35.172575655172402</v>
      </c>
      <c r="G102" s="43">
        <v>34.651216379310299</v>
      </c>
      <c r="H102" s="43">
        <v>5.2376821379310403</v>
      </c>
      <c r="I102" s="3">
        <v>40.216614275862099</v>
      </c>
      <c r="L102" s="3">
        <v>3.2072155172413801</v>
      </c>
      <c r="M102" s="3">
        <v>24.4997669655172</v>
      </c>
      <c r="N102" s="3">
        <v>30.0994090344828</v>
      </c>
      <c r="O102" s="3">
        <v>21.8633238275862</v>
      </c>
      <c r="P102" s="3">
        <v>4.7959368965517299</v>
      </c>
      <c r="Q102" s="3">
        <v>25.0425910689655</v>
      </c>
      <c r="R102" s="3">
        <v>25.066751586206902</v>
      </c>
      <c r="S102" s="3">
        <v>0.39134462068965498</v>
      </c>
      <c r="T102" s="3">
        <v>25.022147241379301</v>
      </c>
      <c r="U102" s="3">
        <v>25.025842103448301</v>
      </c>
      <c r="V102" s="3">
        <v>0.46593503448275903</v>
      </c>
      <c r="W102" s="3">
        <v>24.9619776896552</v>
      </c>
      <c r="X102" s="3">
        <v>25.755808379310299</v>
      </c>
      <c r="Y102" s="3">
        <v>3.1191467566217101E-2</v>
      </c>
      <c r="Z102" s="3">
        <v>1.8360022010939201E-2</v>
      </c>
      <c r="AA102" s="3">
        <v>0.13693412974621999</v>
      </c>
      <c r="AB102" s="3">
        <v>2.75947479093233E-2</v>
      </c>
      <c r="AC102" s="3">
        <v>0.17584047266451799</v>
      </c>
      <c r="AD102">
        <v>198</v>
      </c>
      <c r="AE102">
        <v>197</v>
      </c>
      <c r="AF102" s="1">
        <v>42666.568055555559</v>
      </c>
    </row>
    <row r="103" spans="4:32" x14ac:dyDescent="0.25">
      <c r="D103" s="2">
        <v>399.99994003448302</v>
      </c>
      <c r="E103">
        <v>100</v>
      </c>
      <c r="F103" s="3">
        <v>74.792372862068902</v>
      </c>
      <c r="G103" s="43">
        <v>34.039839620689698</v>
      </c>
      <c r="H103" s="43">
        <v>6.48471534482759</v>
      </c>
      <c r="I103" s="3">
        <v>50.304358586206902</v>
      </c>
      <c r="L103" s="3">
        <v>4.3981220689655203</v>
      </c>
      <c r="M103" s="3">
        <v>28.5487627931034</v>
      </c>
      <c r="N103" s="3">
        <v>31.997448655172398</v>
      </c>
      <c r="O103" s="3">
        <v>22.000127862069</v>
      </c>
      <c r="P103" s="3">
        <v>4.8058974137931001</v>
      </c>
      <c r="Q103" s="3">
        <v>25.039699172413801</v>
      </c>
      <c r="R103" s="3">
        <v>25.0694588275862</v>
      </c>
      <c r="S103" s="3">
        <v>0.38981558620689699</v>
      </c>
      <c r="T103" s="3">
        <v>25.023205206896499</v>
      </c>
      <c r="U103" s="3">
        <v>25.0718408275862</v>
      </c>
      <c r="V103" s="3">
        <v>0.46547586206896602</v>
      </c>
      <c r="W103" s="3">
        <v>24.966535103448301</v>
      </c>
      <c r="X103" s="3">
        <v>25.886032379310301</v>
      </c>
      <c r="Y103" s="3">
        <v>2.8816585100443E-2</v>
      </c>
      <c r="Z103" s="3">
        <v>3.1308258397363301E-2</v>
      </c>
      <c r="AA103" s="3">
        <v>0.11320300874952299</v>
      </c>
      <c r="AB103" s="3">
        <v>3.6902950408816797E-2</v>
      </c>
      <c r="AC103" s="3">
        <v>0.17457253356987301</v>
      </c>
      <c r="AD103">
        <v>200</v>
      </c>
      <c r="AE103">
        <v>269</v>
      </c>
      <c r="AF103" s="1">
        <v>42666.599305555559</v>
      </c>
    </row>
    <row r="104" spans="4:32" x14ac:dyDescent="0.25">
      <c r="D104" s="2">
        <v>400.000031586207</v>
      </c>
      <c r="E104">
        <v>150</v>
      </c>
      <c r="F104" s="3">
        <v>43.923397551724101</v>
      </c>
      <c r="G104" s="43">
        <v>33.727042827586203</v>
      </c>
      <c r="H104" s="43">
        <v>6.5800307241379299</v>
      </c>
      <c r="I104" s="3">
        <v>50.318830413793101</v>
      </c>
      <c r="L104" s="3">
        <v>3.71708748275862</v>
      </c>
      <c r="M104" s="3">
        <v>30.506863172413802</v>
      </c>
      <c r="N104" s="3">
        <v>30.1097715862069</v>
      </c>
      <c r="O104" s="3">
        <v>21.970567034482801</v>
      </c>
      <c r="P104" s="3">
        <v>4.7933984137931001</v>
      </c>
      <c r="Q104" s="3">
        <v>25.044012517241399</v>
      </c>
      <c r="R104" s="3">
        <v>25.068645034482799</v>
      </c>
      <c r="S104" s="3">
        <v>0.39301096551724102</v>
      </c>
      <c r="T104" s="3">
        <v>25.021409413793101</v>
      </c>
      <c r="U104" s="3">
        <v>25.043236724137898</v>
      </c>
      <c r="V104" s="3">
        <v>0.46599437931034499</v>
      </c>
      <c r="W104" s="3">
        <v>24.9648966206897</v>
      </c>
      <c r="X104" s="3">
        <v>25.943982517241398</v>
      </c>
      <c r="Y104" s="3">
        <v>3.0523322670406101E-2</v>
      </c>
      <c r="Z104" s="3">
        <v>1.8194556598234699E-2</v>
      </c>
      <c r="AA104" s="3">
        <v>0.117176468839431</v>
      </c>
      <c r="AB104" s="3">
        <v>2.6908821591716401E-2</v>
      </c>
      <c r="AC104" s="3">
        <v>0.16544982940453701</v>
      </c>
      <c r="AD104">
        <v>202</v>
      </c>
      <c r="AE104">
        <v>196</v>
      </c>
      <c r="AF104" s="1">
        <v>42666.622233796297</v>
      </c>
    </row>
    <row r="105" spans="4:32" x14ac:dyDescent="0.25">
      <c r="D105" s="2">
        <v>400.00041351724099</v>
      </c>
      <c r="E105">
        <v>300</v>
      </c>
      <c r="F105" s="3">
        <v>20.3613815862069</v>
      </c>
      <c r="G105" s="43">
        <v>33.422334965517202</v>
      </c>
      <c r="H105" s="43">
        <v>6.8157838620689697</v>
      </c>
      <c r="I105" s="3">
        <v>50.338575965517201</v>
      </c>
      <c r="J105" s="43">
        <f>INDEX(LINEST(G92:G105,H92:H105^{1}),1)</f>
        <v>-0.67572915462412131</v>
      </c>
      <c r="K105" s="43">
        <f>INDEX(LINEST(G92:G105,H92:H105^{1}),2)</f>
        <v>38.240278572310572</v>
      </c>
      <c r="L105" s="3">
        <v>3.4115881379310302</v>
      </c>
      <c r="M105" s="3">
        <v>33.041522103448301</v>
      </c>
      <c r="N105" s="3">
        <v>32.344340275862102</v>
      </c>
      <c r="O105" s="3">
        <v>21.826120448275901</v>
      </c>
      <c r="P105" s="3">
        <v>4.81532682758621</v>
      </c>
      <c r="Q105" s="3">
        <v>25.037680758620699</v>
      </c>
      <c r="R105" s="3">
        <v>25.067587068965501</v>
      </c>
      <c r="S105" s="3">
        <v>0.38725993103448297</v>
      </c>
      <c r="T105" s="3">
        <v>25.0163363448276</v>
      </c>
      <c r="U105" s="3">
        <v>25.028972724137901</v>
      </c>
      <c r="V105" s="3">
        <v>0.46664265517241399</v>
      </c>
      <c r="W105" s="3">
        <v>24.960984862069001</v>
      </c>
      <c r="X105" s="3">
        <v>26.017271000000001</v>
      </c>
      <c r="Y105" s="3">
        <v>4.7635308813568498E-2</v>
      </c>
      <c r="Z105" s="3">
        <v>2.76973163884414E-2</v>
      </c>
      <c r="AA105" s="3">
        <v>0.130634082961363</v>
      </c>
      <c r="AB105" s="3">
        <v>3.3641223047572999E-2</v>
      </c>
      <c r="AC105" s="3">
        <v>0.177708569817291</v>
      </c>
      <c r="AD105">
        <v>204</v>
      </c>
      <c r="AE105">
        <v>197</v>
      </c>
      <c r="AF105" s="1">
        <v>42666.645150462966</v>
      </c>
    </row>
    <row r="106" spans="4:32" x14ac:dyDescent="0.25">
      <c r="D106" s="2">
        <v>399.99965800000001</v>
      </c>
      <c r="E106">
        <v>100</v>
      </c>
      <c r="F106" s="3">
        <v>82.091279724137905</v>
      </c>
      <c r="G106" s="3">
        <v>33.626451655172403</v>
      </c>
      <c r="H106" s="3">
        <v>7.14212937931035</v>
      </c>
      <c r="I106" s="3">
        <v>55.413761758620701</v>
      </c>
      <c r="L106" s="3">
        <v>4.91208679310345</v>
      </c>
      <c r="M106" s="3">
        <v>31.508421034482801</v>
      </c>
      <c r="N106" s="3">
        <v>30.728615758620698</v>
      </c>
      <c r="O106" s="3">
        <v>21.810716586206901</v>
      </c>
      <c r="P106" s="3">
        <v>4.7953279655172398</v>
      </c>
      <c r="Q106" s="3">
        <v>25.039422413793101</v>
      </c>
      <c r="R106" s="3">
        <v>25.064711517241399</v>
      </c>
      <c r="S106" s="3">
        <v>0.39511486206896601</v>
      </c>
      <c r="T106" s="3">
        <v>25.016992896551699</v>
      </c>
      <c r="U106" s="3">
        <v>25.0813466206897</v>
      </c>
      <c r="V106" s="3">
        <v>0.46653631034482801</v>
      </c>
      <c r="W106" s="3">
        <v>24.959351758620699</v>
      </c>
      <c r="X106" s="3">
        <v>25.968247206896599</v>
      </c>
      <c r="Y106" s="3">
        <v>5.82331776839244E-2</v>
      </c>
      <c r="Z106" s="3">
        <v>4.4874839955528698E-2</v>
      </c>
      <c r="AA106" s="3">
        <v>0.10916330321637099</v>
      </c>
      <c r="AB106" s="3">
        <v>4.4895581881601497E-2</v>
      </c>
      <c r="AC106" s="3">
        <v>0.16184779468249499</v>
      </c>
      <c r="AD106">
        <v>206</v>
      </c>
      <c r="AE106">
        <v>269</v>
      </c>
      <c r="AF106" s="1">
        <v>42666.676412037035</v>
      </c>
    </row>
    <row r="107" spans="4:32" x14ac:dyDescent="0.25">
      <c r="D107" s="2">
        <v>399.99909610344798</v>
      </c>
      <c r="E107">
        <v>150</v>
      </c>
      <c r="F107" s="3">
        <v>48.251059206896599</v>
      </c>
      <c r="G107" s="3">
        <v>33.224822586206898</v>
      </c>
      <c r="H107" s="3">
        <v>7.2477152413793098</v>
      </c>
      <c r="I107" s="3">
        <v>55.424550310344799</v>
      </c>
      <c r="L107" s="3">
        <v>4.1597649655172404</v>
      </c>
      <c r="M107" s="3">
        <v>33.6450798965517</v>
      </c>
      <c r="N107" s="3">
        <v>31.2976744137931</v>
      </c>
      <c r="O107" s="3">
        <v>21.6960506551724</v>
      </c>
      <c r="P107" s="3">
        <v>4.8080409310344798</v>
      </c>
      <c r="Q107" s="3">
        <v>25.035320655172399</v>
      </c>
      <c r="R107" s="3">
        <v>25.062378413793098</v>
      </c>
      <c r="S107" s="3">
        <v>0.39064941379310297</v>
      </c>
      <c r="T107" s="3">
        <v>25.009272310344802</v>
      </c>
      <c r="U107" s="3">
        <v>25.047935310344801</v>
      </c>
      <c r="V107" s="3">
        <v>0.466429068965517</v>
      </c>
      <c r="W107" s="3">
        <v>24.9536874482759</v>
      </c>
      <c r="X107" s="3">
        <v>26.028668137931</v>
      </c>
      <c r="Y107" s="3">
        <v>2.96480949098617E-2</v>
      </c>
      <c r="Z107" s="3">
        <v>1.7926665049677999E-2</v>
      </c>
      <c r="AA107" s="3">
        <v>0.10161586276156701</v>
      </c>
      <c r="AB107" s="3">
        <v>2.4049370856690299E-2</v>
      </c>
      <c r="AC107" s="3">
        <v>0.16354277865278699</v>
      </c>
      <c r="AD107">
        <v>208</v>
      </c>
      <c r="AE107">
        <v>197</v>
      </c>
      <c r="AF107" s="1">
        <v>42666.699328703704</v>
      </c>
    </row>
    <row r="108" spans="4:32" x14ac:dyDescent="0.25">
      <c r="D108" s="2">
        <v>400.00128489655202</v>
      </c>
      <c r="E108">
        <v>300</v>
      </c>
      <c r="F108" s="3">
        <v>22.414801586206899</v>
      </c>
      <c r="G108" s="3">
        <v>32.942115448275899</v>
      </c>
      <c r="H108" s="3">
        <v>7.5430838275862104</v>
      </c>
      <c r="I108" s="3">
        <v>55.444153689655202</v>
      </c>
      <c r="L108" s="3">
        <v>3.3087010344827599</v>
      </c>
      <c r="M108" s="3">
        <v>36.535689551724097</v>
      </c>
      <c r="N108" s="3">
        <v>32.416444724137897</v>
      </c>
      <c r="O108" s="3">
        <v>21.598934827586199</v>
      </c>
      <c r="P108" s="3">
        <v>4.7832076551724096</v>
      </c>
      <c r="Q108" s="3">
        <v>25.036498103448299</v>
      </c>
      <c r="R108" s="3">
        <v>25.0673863448276</v>
      </c>
      <c r="S108" s="3">
        <v>0.38890441379310298</v>
      </c>
      <c r="T108" s="3">
        <v>25.017443206896601</v>
      </c>
      <c r="U108" s="3">
        <v>25.025988620689699</v>
      </c>
      <c r="V108" s="3">
        <v>0.46657437931034501</v>
      </c>
      <c r="W108" s="3">
        <v>24.957783793103399</v>
      </c>
      <c r="X108" s="3">
        <v>26.121980000000001</v>
      </c>
      <c r="Y108" s="3">
        <v>4.6961003045189798E-2</v>
      </c>
      <c r="Z108" s="3">
        <v>2.7717290303480999E-2</v>
      </c>
      <c r="AA108" s="3">
        <v>0.13840005262375901</v>
      </c>
      <c r="AB108" s="3">
        <v>3.0881890775760298E-2</v>
      </c>
      <c r="AC108" s="3">
        <v>0.169561895179593</v>
      </c>
      <c r="AD108">
        <v>210</v>
      </c>
      <c r="AE108">
        <v>197</v>
      </c>
      <c r="AF108" s="1">
        <v>42666.722256944442</v>
      </c>
    </row>
    <row r="109" spans="4:32" x14ac:dyDescent="0.25">
      <c r="D109" s="2">
        <v>399.99973162069</v>
      </c>
      <c r="E109">
        <v>100</v>
      </c>
      <c r="F109" s="3">
        <v>89.221694793103495</v>
      </c>
      <c r="G109" s="3">
        <v>33.285539448275898</v>
      </c>
      <c r="H109" s="3">
        <v>7.8218796551724097</v>
      </c>
      <c r="I109" s="3">
        <v>60.506811034482801</v>
      </c>
      <c r="L109" s="3">
        <v>4.50479348275862</v>
      </c>
      <c r="M109" s="3">
        <v>34.131404413793099</v>
      </c>
      <c r="N109" s="3">
        <v>32.828176344827597</v>
      </c>
      <c r="O109" s="3">
        <v>21.7659225172414</v>
      </c>
      <c r="P109" s="3">
        <v>4.8143242068965497</v>
      </c>
      <c r="Q109" s="3">
        <v>25.038082310344802</v>
      </c>
      <c r="R109" s="3">
        <v>25.0699308965517</v>
      </c>
      <c r="S109" s="3">
        <v>0.387287724137931</v>
      </c>
      <c r="T109" s="3">
        <v>25.018305862068999</v>
      </c>
      <c r="U109" s="3">
        <v>25.0721283793103</v>
      </c>
      <c r="V109" s="3">
        <v>0.46656472413793099</v>
      </c>
      <c r="W109" s="3">
        <v>24.963578275862101</v>
      </c>
      <c r="X109" s="3">
        <v>26.053834379310299</v>
      </c>
      <c r="Y109" s="3">
        <v>5.7774898198518498E-2</v>
      </c>
      <c r="Z109" s="3">
        <v>4.4473051961366798E-2</v>
      </c>
      <c r="AA109" s="3">
        <v>0.11971435847523</v>
      </c>
      <c r="AB109" s="3">
        <v>4.36372329930391E-2</v>
      </c>
      <c r="AC109" s="3">
        <v>0.151993699431268</v>
      </c>
      <c r="AD109">
        <v>212</v>
      </c>
      <c r="AE109">
        <v>269</v>
      </c>
      <c r="AF109" s="1">
        <v>42666.753518518519</v>
      </c>
    </row>
    <row r="110" spans="4:32" x14ac:dyDescent="0.25">
      <c r="D110" s="2">
        <v>400.00190262068998</v>
      </c>
      <c r="E110">
        <v>150</v>
      </c>
      <c r="F110" s="3">
        <v>52.681865896551699</v>
      </c>
      <c r="G110" s="3">
        <v>32.879862586206897</v>
      </c>
      <c r="H110" s="3">
        <v>7.9659109655172404</v>
      </c>
      <c r="I110" s="3">
        <v>60.507327241379301</v>
      </c>
      <c r="L110" s="3">
        <v>3.93717848275862</v>
      </c>
      <c r="M110" s="3">
        <v>36.809422931034497</v>
      </c>
      <c r="N110" s="3">
        <v>31.9336480344828</v>
      </c>
      <c r="O110" s="3">
        <v>21.708250137931</v>
      </c>
      <c r="P110" s="3">
        <v>4.8115103448275898</v>
      </c>
      <c r="Q110" s="3">
        <v>25.0367150344828</v>
      </c>
      <c r="R110" s="3">
        <v>25.0657640344828</v>
      </c>
      <c r="S110" s="3">
        <v>0.391169827586207</v>
      </c>
      <c r="T110" s="3">
        <v>25.013243862069</v>
      </c>
      <c r="U110" s="3">
        <v>25.044083068965499</v>
      </c>
      <c r="V110" s="3">
        <v>0.46663003448275903</v>
      </c>
      <c r="W110" s="3">
        <v>24.9589665172414</v>
      </c>
      <c r="X110" s="3">
        <v>26.131315137931001</v>
      </c>
      <c r="Y110" s="3">
        <v>2.87529865902659E-2</v>
      </c>
      <c r="Z110" s="3">
        <v>1.77079950875789E-2</v>
      </c>
      <c r="AA110" s="3">
        <v>0.116065455494446</v>
      </c>
      <c r="AB110" s="3">
        <v>2.2302545152219199E-2</v>
      </c>
      <c r="AC110" s="3">
        <v>0.16931420618472601</v>
      </c>
      <c r="AD110">
        <v>214</v>
      </c>
      <c r="AE110">
        <v>197</v>
      </c>
      <c r="AF110" s="1">
        <v>42666.776435185187</v>
      </c>
    </row>
    <row r="111" spans="4:32" x14ac:dyDescent="0.25">
      <c r="D111" s="2">
        <v>399.99925693103398</v>
      </c>
      <c r="E111">
        <v>300</v>
      </c>
      <c r="F111" s="3">
        <v>24.983758344827599</v>
      </c>
      <c r="G111" s="3">
        <v>32.448949931034498</v>
      </c>
      <c r="H111" s="3">
        <v>8.2713420344827604</v>
      </c>
      <c r="I111" s="3">
        <v>59.912707931034497</v>
      </c>
      <c r="J111" s="3">
        <f>INDEX(LINEST(G106:G111,H106:H111^{1}),1)</f>
        <v>-0.7828367678356164</v>
      </c>
      <c r="K111" s="3">
        <f>INDEX(LINEST(G106:G111,H106:H111^{1}),2)</f>
        <v>39.06866968591568</v>
      </c>
      <c r="L111" s="3">
        <v>3.50821689655172</v>
      </c>
      <c r="M111" s="3">
        <v>40.165251344827603</v>
      </c>
      <c r="N111" s="3">
        <v>31.0253774827586</v>
      </c>
      <c r="O111" s="3">
        <v>21.640035999999998</v>
      </c>
      <c r="P111" s="3">
        <v>4.8154873103448299</v>
      </c>
      <c r="Q111" s="3">
        <v>25.037876103448301</v>
      </c>
      <c r="R111" s="3">
        <v>25.064521586206901</v>
      </c>
      <c r="S111" s="3">
        <v>0.390744275862069</v>
      </c>
      <c r="T111" s="3">
        <v>25.016227896551701</v>
      </c>
      <c r="U111" s="3">
        <v>25.030996379310299</v>
      </c>
      <c r="V111" s="3">
        <v>0.46686817241379303</v>
      </c>
      <c r="W111" s="3">
        <v>24.961782379310399</v>
      </c>
      <c r="X111" s="3">
        <v>26.236983034482801</v>
      </c>
      <c r="Y111" s="3">
        <v>4.4220426134264003E-2</v>
      </c>
      <c r="Z111" s="3">
        <v>2.8773693914875598E-2</v>
      </c>
      <c r="AA111" s="3">
        <v>0.13461919648168799</v>
      </c>
      <c r="AB111" s="3">
        <v>3.10002457536173E-2</v>
      </c>
      <c r="AC111" s="3">
        <v>0.17978050206377799</v>
      </c>
      <c r="AD111">
        <v>216</v>
      </c>
      <c r="AE111">
        <v>197</v>
      </c>
      <c r="AF111" s="1">
        <v>42666.799363425926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2"/>
  <sheetViews>
    <sheetView zoomScaleNormal="100" workbookViewId="0">
      <selection activeCell="I1" sqref="I1:I1048576"/>
    </sheetView>
  </sheetViews>
  <sheetFormatPr defaultRowHeight="15" x14ac:dyDescent="0.25"/>
  <cols>
    <col min="1" max="1" width="5.140625" bestFit="1" customWidth="1"/>
    <col min="2" max="2" width="4.42578125" bestFit="1" customWidth="1"/>
    <col min="3" max="3" width="5" bestFit="1" customWidth="1"/>
    <col min="4" max="4" width="9" style="14"/>
    <col min="5" max="5" width="11.140625" bestFit="1" customWidth="1"/>
    <col min="6" max="6" width="14.42578125" bestFit="1" customWidth="1"/>
    <col min="7" max="7" width="5.42578125" bestFit="1" customWidth="1"/>
    <col min="8" max="8" width="10.42578125" bestFit="1" customWidth="1"/>
    <col min="9" max="27" width="9" style="3"/>
    <col min="30" max="30" width="15.42578125" bestFit="1" customWidth="1"/>
  </cols>
  <sheetData>
    <row r="1" spans="1:30" x14ac:dyDescent="0.25">
      <c r="A1" s="33" t="s">
        <v>0</v>
      </c>
      <c r="B1" s="33" t="s">
        <v>32</v>
      </c>
      <c r="C1" s="33" t="s">
        <v>33</v>
      </c>
      <c r="D1" s="14" t="s">
        <v>0</v>
      </c>
      <c r="E1" t="s">
        <v>42</v>
      </c>
      <c r="F1" t="s">
        <v>43</v>
      </c>
      <c r="G1" t="s">
        <v>3</v>
      </c>
      <c r="H1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t="s">
        <v>24</v>
      </c>
      <c r="AC1" t="s">
        <v>25</v>
      </c>
      <c r="AD1" t="s">
        <v>26</v>
      </c>
    </row>
    <row r="2" spans="1:30" x14ac:dyDescent="0.25">
      <c r="A2" s="34">
        <f>'DC-h2-sri-ipb2-27b'!M4*100</f>
        <v>150</v>
      </c>
      <c r="B2" s="35">
        <f>'DC-h2-sri-ipb2-27b'!O4</f>
        <v>0.41084043000987536</v>
      </c>
      <c r="C2" s="35">
        <f>'DC-h2-sri-ipb2-27b'!P4</f>
        <v>3.16822469613256E-2</v>
      </c>
      <c r="D2" s="14">
        <v>249.9962615</v>
      </c>
      <c r="E2">
        <v>300</v>
      </c>
      <c r="F2" s="3">
        <v>10</v>
      </c>
      <c r="G2" s="3">
        <v>18.985441479999999</v>
      </c>
      <c r="H2" s="3">
        <v>0</v>
      </c>
      <c r="I2" s="3">
        <v>2.1627621029999999</v>
      </c>
      <c r="J2" s="3">
        <v>-2.4493613789999999</v>
      </c>
      <c r="K2" s="3">
        <v>-1.8628005860000001</v>
      </c>
      <c r="L2" s="3">
        <v>-8.2207111380000004</v>
      </c>
      <c r="M2" s="3">
        <v>25.71669434</v>
      </c>
      <c r="N2" s="3">
        <v>5.7815103450000001</v>
      </c>
      <c r="O2" s="3">
        <v>25.261962659999998</v>
      </c>
      <c r="P2" s="3">
        <v>25.372177239999999</v>
      </c>
      <c r="Q2" s="3">
        <v>0.49273930999999999</v>
      </c>
      <c r="R2" s="3">
        <v>25.228185790000001</v>
      </c>
      <c r="S2" s="3">
        <v>25.164236240000001</v>
      </c>
      <c r="T2" s="3">
        <v>0.32432348300000002</v>
      </c>
      <c r="U2" s="3">
        <v>25.240898900000001</v>
      </c>
      <c r="V2" s="3">
        <v>25.176911069999999</v>
      </c>
      <c r="W2" s="3">
        <v>0</v>
      </c>
      <c r="X2" s="3">
        <v>1.2652668229999999</v>
      </c>
      <c r="Y2" s="3">
        <v>0.63184006500000001</v>
      </c>
      <c r="Z2" s="3">
        <v>3.8891498200000001</v>
      </c>
      <c r="AA2" s="3">
        <v>7.0545446140000001</v>
      </c>
      <c r="AB2">
        <v>115</v>
      </c>
      <c r="AC2">
        <v>177</v>
      </c>
      <c r="AD2" s="1">
        <v>42663.328472222223</v>
      </c>
    </row>
    <row r="3" spans="1:30" x14ac:dyDescent="0.25">
      <c r="A3" s="34">
        <f>'DC-h2-sri-ipb2-27b'!M5*100</f>
        <v>200</v>
      </c>
      <c r="B3" s="35">
        <f>'DC-h2-sri-ipb2-27b'!O5</f>
        <v>0.4380935452446082</v>
      </c>
      <c r="C3" s="35">
        <f>'DC-h2-sri-ipb2-27b'!P5</f>
        <v>0.14662166096612816</v>
      </c>
      <c r="D3" s="14">
        <v>299.99998210000001</v>
      </c>
      <c r="E3">
        <v>100</v>
      </c>
      <c r="F3" s="3">
        <v>0.1</v>
      </c>
      <c r="G3" s="3">
        <v>24.814099450000001</v>
      </c>
      <c r="H3" s="3">
        <v>0</v>
      </c>
      <c r="I3" s="3">
        <v>-1.802103E-3</v>
      </c>
      <c r="J3" s="3">
        <v>-2.428966483</v>
      </c>
      <c r="K3" s="3">
        <v>-1.8201992760000001</v>
      </c>
      <c r="L3" s="3">
        <v>-1.0085035520000001</v>
      </c>
      <c r="M3" s="3">
        <v>25.712372760000001</v>
      </c>
      <c r="N3" s="3">
        <v>5.7597811380000001</v>
      </c>
      <c r="O3" s="3">
        <v>25.26796362</v>
      </c>
      <c r="P3" s="3">
        <v>25.39690448</v>
      </c>
      <c r="Q3" s="3">
        <v>0.49141648300000002</v>
      </c>
      <c r="R3" s="3">
        <v>25.237925409999999</v>
      </c>
      <c r="S3" s="3">
        <v>25.173677170000001</v>
      </c>
      <c r="T3" s="3">
        <v>0.32427930999999999</v>
      </c>
      <c r="U3" s="3">
        <v>25.248001380000002</v>
      </c>
      <c r="V3" s="3">
        <v>25.187149590000001</v>
      </c>
      <c r="W3" s="3">
        <v>2.4928923429999998</v>
      </c>
      <c r="X3" s="3">
        <v>1.631266651</v>
      </c>
      <c r="Y3" s="3">
        <v>0.74644479600000002</v>
      </c>
      <c r="Z3" s="3">
        <v>2.9145143870000001</v>
      </c>
      <c r="AA3" s="3">
        <v>7.302486343</v>
      </c>
      <c r="AB3">
        <v>116</v>
      </c>
      <c r="AC3">
        <v>633</v>
      </c>
      <c r="AD3" s="1">
        <v>42663.411805555559</v>
      </c>
    </row>
    <row r="4" spans="1:30" x14ac:dyDescent="0.25">
      <c r="A4" s="34">
        <f>'DC-h2-sri-ipb2-27b'!M6*100</f>
        <v>250</v>
      </c>
      <c r="B4" s="35">
        <f>'DC-h2-sri-ipb2-27b'!O6</f>
        <v>0.47839048915851073</v>
      </c>
      <c r="C4" s="35">
        <f>'DC-h2-sri-ipb2-27b'!P6</f>
        <v>6.0570896685289366E-2</v>
      </c>
      <c r="D4" s="14">
        <v>299.99889810000002</v>
      </c>
      <c r="E4">
        <v>100</v>
      </c>
      <c r="F4" s="3">
        <v>10</v>
      </c>
      <c r="G4" s="3">
        <v>24.820720380000001</v>
      </c>
      <c r="H4" s="3">
        <v>0</v>
      </c>
      <c r="I4" s="3">
        <v>2.1587106899999999</v>
      </c>
      <c r="J4" s="3">
        <v>-2.1984088970000002</v>
      </c>
      <c r="K4" s="3">
        <v>-1.7406551029999999</v>
      </c>
      <c r="L4" s="3">
        <v>-7.7857309999999999E-2</v>
      </c>
      <c r="M4" s="3">
        <v>25.799727690000001</v>
      </c>
      <c r="N4" s="3">
        <v>5.7622103449999997</v>
      </c>
      <c r="O4" s="3">
        <v>25.26647152</v>
      </c>
      <c r="P4" s="3">
        <v>25.39798966</v>
      </c>
      <c r="Q4" s="3">
        <v>0.49196820699999999</v>
      </c>
      <c r="R4" s="3">
        <v>25.23874472</v>
      </c>
      <c r="S4" s="3">
        <v>25.18166403</v>
      </c>
      <c r="T4" s="3">
        <v>0.32422431000000002</v>
      </c>
      <c r="U4" s="3">
        <v>25.24815341</v>
      </c>
      <c r="V4" s="3">
        <v>25.18929279</v>
      </c>
      <c r="W4" s="3">
        <v>0</v>
      </c>
      <c r="X4" s="3">
        <v>0.45104348599999999</v>
      </c>
      <c r="Y4" s="3">
        <v>0.53936838300000001</v>
      </c>
      <c r="Z4" s="3">
        <v>0.40713826199999997</v>
      </c>
      <c r="AA4" s="3">
        <v>6.5250975039999997</v>
      </c>
      <c r="AB4">
        <v>117</v>
      </c>
      <c r="AC4">
        <v>359</v>
      </c>
      <c r="AD4" s="1">
        <v>42663.453472222223</v>
      </c>
    </row>
    <row r="5" spans="1:30" x14ac:dyDescent="0.25">
      <c r="A5" s="34">
        <f>'DC-h2-sri-ipb2-27b'!M7*100</f>
        <v>275</v>
      </c>
      <c r="B5" s="35">
        <f>'DC-h2-sri-ipb2-27b'!O7</f>
        <v>0.49517471573506122</v>
      </c>
      <c r="C5" s="35">
        <f>'DC-h2-sri-ipb2-27b'!P7</f>
        <v>6.0570896685289366E-2</v>
      </c>
      <c r="D5" s="14">
        <v>300.00001680000003</v>
      </c>
      <c r="E5">
        <v>100</v>
      </c>
      <c r="F5" s="3">
        <v>20.147985309999999</v>
      </c>
      <c r="G5" s="3">
        <v>23.57190245</v>
      </c>
      <c r="H5" s="3">
        <v>1.4060309660000001</v>
      </c>
      <c r="I5" s="3">
        <v>15.09140917</v>
      </c>
      <c r="J5" s="3">
        <v>-0.99721665500000001</v>
      </c>
      <c r="K5" s="3">
        <v>6.8292708969999998</v>
      </c>
      <c r="L5" s="3">
        <v>0.630603621</v>
      </c>
      <c r="M5" s="3">
        <v>25.879962280000001</v>
      </c>
      <c r="N5" s="3">
        <v>5.7042003100000001</v>
      </c>
      <c r="O5" s="3">
        <v>25.26894579</v>
      </c>
      <c r="P5" s="3">
        <v>25.400925279999999</v>
      </c>
      <c r="Q5" s="3">
        <v>0.49319048300000001</v>
      </c>
      <c r="R5" s="3">
        <v>25.237697480000001</v>
      </c>
      <c r="S5" s="3">
        <v>25.215152719999999</v>
      </c>
      <c r="T5" s="3">
        <v>0.32548248299999999</v>
      </c>
      <c r="U5" s="3">
        <v>25.249238590000001</v>
      </c>
      <c r="V5" s="3">
        <v>25.570575139999999</v>
      </c>
      <c r="W5" s="3">
        <v>0.21349832699999999</v>
      </c>
      <c r="X5" s="3">
        <v>2.2037009E-2</v>
      </c>
      <c r="Y5" s="3">
        <v>0.64798829199999997</v>
      </c>
      <c r="Z5" s="3">
        <v>0.11311897999999999</v>
      </c>
      <c r="AA5" s="3">
        <v>41.789020290000003</v>
      </c>
      <c r="AB5">
        <v>119</v>
      </c>
      <c r="AC5">
        <v>269</v>
      </c>
      <c r="AD5" s="1">
        <v>42663.484722222223</v>
      </c>
    </row>
    <row r="6" spans="1:30" x14ac:dyDescent="0.25">
      <c r="A6" s="34">
        <f>'DC-h2-sri-ipb2-27b'!M8*100</f>
        <v>300</v>
      </c>
      <c r="B6" s="35">
        <f>'DC-h2-sri-ipb2-27b'!O8</f>
        <v>0.50850058684966015</v>
      </c>
      <c r="C6" s="35">
        <f>'DC-h2-sri-ipb2-27b'!P8</f>
        <v>0.11610757219407075</v>
      </c>
      <c r="D6" s="14">
        <v>299.99970000000002</v>
      </c>
      <c r="E6">
        <v>150</v>
      </c>
      <c r="F6" s="3">
        <v>11.21914776</v>
      </c>
      <c r="G6" s="3">
        <v>23.719927340000002</v>
      </c>
      <c r="H6" s="3">
        <v>1.2275287589999999</v>
      </c>
      <c r="I6" s="3">
        <v>15.101404520000001</v>
      </c>
      <c r="J6" s="3">
        <v>-1.139652586</v>
      </c>
      <c r="K6" s="3">
        <v>7.0143058619999996</v>
      </c>
      <c r="L6" s="3">
        <v>0.38740203400000001</v>
      </c>
      <c r="M6" s="3">
        <v>25.895662380000001</v>
      </c>
      <c r="N6" s="3">
        <v>5.7451379659999997</v>
      </c>
      <c r="O6" s="3">
        <v>25.268088410000001</v>
      </c>
      <c r="P6" s="3">
        <v>25.40003531</v>
      </c>
      <c r="Q6" s="3">
        <v>0.492401586</v>
      </c>
      <c r="R6" s="3">
        <v>25.2325971</v>
      </c>
      <c r="S6" s="3">
        <v>25.205749690000001</v>
      </c>
      <c r="T6" s="3">
        <v>0.32495969000000002</v>
      </c>
      <c r="U6" s="3">
        <v>25.253828970000001</v>
      </c>
      <c r="V6" s="3">
        <v>25.582583970000002</v>
      </c>
      <c r="W6" s="3">
        <v>6.2734155E-2</v>
      </c>
      <c r="X6" s="3">
        <v>2.1013952999999998E-2</v>
      </c>
      <c r="Y6" s="3">
        <v>0.60632597399999999</v>
      </c>
      <c r="Z6" s="3">
        <v>6.7052506999999997E-2</v>
      </c>
      <c r="AA6" s="3">
        <v>6.5841845179999998</v>
      </c>
      <c r="AB6">
        <v>121</v>
      </c>
      <c r="AC6">
        <v>193</v>
      </c>
      <c r="AD6" s="1">
        <v>42663.507638888892</v>
      </c>
    </row>
    <row r="7" spans="1:30" x14ac:dyDescent="0.25">
      <c r="A7" s="34">
        <f>'DC-h2-sri-ipb2-27b'!M9*100</f>
        <v>325</v>
      </c>
      <c r="B7" s="35">
        <f>'DC-h2-sri-ipb2-27b'!O9</f>
        <v>0.52307930407047754</v>
      </c>
      <c r="C7" s="35">
        <f>'DC-h2-sri-ipb2-27b'!P9</f>
        <v>0.11610757219407075</v>
      </c>
      <c r="D7" s="14">
        <v>299.99944019999998</v>
      </c>
      <c r="E7">
        <v>100</v>
      </c>
      <c r="F7" s="3">
        <v>28.12351576</v>
      </c>
      <c r="G7" s="3">
        <v>23.051044449999999</v>
      </c>
      <c r="H7" s="3">
        <v>1.966951103</v>
      </c>
      <c r="I7" s="3">
        <v>20.14673883</v>
      </c>
      <c r="J7" s="3">
        <v>-0.58288927599999996</v>
      </c>
      <c r="K7" s="3">
        <v>9.9361234140000008</v>
      </c>
      <c r="L7" s="3">
        <v>1.2450873099999999</v>
      </c>
      <c r="M7" s="3">
        <v>25.88156145</v>
      </c>
      <c r="N7" s="3">
        <v>5.7269671029999998</v>
      </c>
      <c r="O7" s="3">
        <v>25.262928309999999</v>
      </c>
      <c r="P7" s="3">
        <v>25.39725176</v>
      </c>
      <c r="Q7" s="3">
        <v>0.49219496600000001</v>
      </c>
      <c r="R7" s="3">
        <v>25.23987872</v>
      </c>
      <c r="S7" s="3">
        <v>25.229656309999999</v>
      </c>
      <c r="T7" s="3">
        <v>0.32505624100000002</v>
      </c>
      <c r="U7" s="3">
        <v>25.250486479999999</v>
      </c>
      <c r="V7" s="3">
        <v>25.70920345</v>
      </c>
      <c r="W7" s="3">
        <v>3.9306108999999999E-2</v>
      </c>
      <c r="X7" s="3">
        <v>3.5316624999999997E-2</v>
      </c>
      <c r="Y7" s="3">
        <v>0.63214158300000001</v>
      </c>
      <c r="Z7" s="3">
        <v>6.3895218000000004E-2</v>
      </c>
      <c r="AA7" s="3">
        <v>24.568610880000001</v>
      </c>
      <c r="AB7">
        <v>123</v>
      </c>
      <c r="AC7">
        <v>269</v>
      </c>
      <c r="AD7" s="1">
        <v>42663.538888888892</v>
      </c>
    </row>
    <row r="8" spans="1:30" x14ac:dyDescent="0.25">
      <c r="A8" s="34">
        <f>'DC-h2-sri-ipb2-27b'!M10*100</f>
        <v>350</v>
      </c>
      <c r="B8" s="35">
        <f>'DC-h2-sri-ipb2-27b'!O10</f>
        <v>0.53696652633833164</v>
      </c>
      <c r="C8" s="35">
        <f>'DC-h2-sri-ipb2-27b'!P10</f>
        <v>0</v>
      </c>
      <c r="D8" s="14">
        <v>300.00069989999997</v>
      </c>
      <c r="E8">
        <v>150</v>
      </c>
      <c r="F8" s="3">
        <v>15.65755103</v>
      </c>
      <c r="G8" s="3">
        <v>23.301048210000001</v>
      </c>
      <c r="H8" s="3">
        <v>1.7171976550000001</v>
      </c>
      <c r="I8" s="3">
        <v>20.153282310000002</v>
      </c>
      <c r="J8" s="3">
        <v>-0.71576130999999998</v>
      </c>
      <c r="K8" s="3">
        <v>10.518814239999999</v>
      </c>
      <c r="L8" s="3">
        <v>2.667748724</v>
      </c>
      <c r="M8" s="3">
        <v>25.890771099999998</v>
      </c>
      <c r="N8" s="3">
        <v>5.7306739310000001</v>
      </c>
      <c r="O8" s="3">
        <v>25.265885520000001</v>
      </c>
      <c r="P8" s="3">
        <v>25.403367100000001</v>
      </c>
      <c r="Q8" s="3">
        <v>0.49119617199999999</v>
      </c>
      <c r="R8" s="3">
        <v>25.237116929999999</v>
      </c>
      <c r="S8" s="3">
        <v>25.22421945</v>
      </c>
      <c r="T8" s="3">
        <v>0.32486893100000003</v>
      </c>
      <c r="U8" s="3">
        <v>25.253438280000001</v>
      </c>
      <c r="V8" s="3">
        <v>25.738686789999999</v>
      </c>
      <c r="W8" s="3">
        <v>5.7072803999999998E-2</v>
      </c>
      <c r="X8" s="3">
        <v>2.0985635999999998E-2</v>
      </c>
      <c r="Y8" s="3">
        <v>0.55739431299999997</v>
      </c>
      <c r="Z8" s="3">
        <v>4.1529853999999998E-2</v>
      </c>
      <c r="AA8" s="3">
        <v>7.5334150820000003</v>
      </c>
      <c r="AB8">
        <v>125</v>
      </c>
      <c r="AC8">
        <v>197</v>
      </c>
      <c r="AD8" s="1">
        <v>42663.561805555553</v>
      </c>
    </row>
    <row r="9" spans="1:30" x14ac:dyDescent="0.25">
      <c r="A9" s="34">
        <f>'DC-h2-sri-ipb2-27b'!M11*100</f>
        <v>375</v>
      </c>
      <c r="B9" s="35">
        <f>'DC-h2-sri-ipb2-27b'!O11</f>
        <v>0.54643412044061068</v>
      </c>
      <c r="C9" s="35">
        <f>'DC-h2-sri-ipb2-27b'!P11</f>
        <v>0</v>
      </c>
      <c r="D9" s="14">
        <v>299.99995159999997</v>
      </c>
      <c r="E9">
        <v>100</v>
      </c>
      <c r="F9" s="3">
        <v>36.216825479999997</v>
      </c>
      <c r="G9" s="3">
        <v>22.614988069999999</v>
      </c>
      <c r="H9" s="3">
        <v>2.5279731380000001</v>
      </c>
      <c r="I9" s="3">
        <v>25.104374929999999</v>
      </c>
      <c r="J9" s="3">
        <v>-0.170127414</v>
      </c>
      <c r="K9" s="3">
        <v>13.33877659</v>
      </c>
      <c r="L9" s="3">
        <v>-2.0090278279999998</v>
      </c>
      <c r="M9" s="3">
        <v>25.91443507</v>
      </c>
      <c r="N9" s="3">
        <v>5.7064422410000004</v>
      </c>
      <c r="O9" s="3">
        <v>25.27525086</v>
      </c>
      <c r="P9" s="3">
        <v>25.401071859999998</v>
      </c>
      <c r="Q9" s="3">
        <v>0.49150213799999998</v>
      </c>
      <c r="R9" s="3">
        <v>25.237789790000001</v>
      </c>
      <c r="S9" s="3">
        <v>25.240106659999999</v>
      </c>
      <c r="T9" s="3">
        <v>0.324483207</v>
      </c>
      <c r="U9" s="3">
        <v>25.25202217</v>
      </c>
      <c r="V9" s="3">
        <v>25.862001620000001</v>
      </c>
      <c r="W9" s="3">
        <v>3.7325448999999997E-2</v>
      </c>
      <c r="X9" s="3">
        <v>3.1213832E-2</v>
      </c>
      <c r="Y9" s="3">
        <v>0.56954171399999998</v>
      </c>
      <c r="Z9" s="3">
        <v>5.0378482000000002E-2</v>
      </c>
      <c r="AA9" s="3">
        <v>6.5532524030000001</v>
      </c>
      <c r="AB9">
        <v>127</v>
      </c>
      <c r="AC9">
        <v>268</v>
      </c>
      <c r="AD9" s="1">
        <v>42663.593055555553</v>
      </c>
    </row>
    <row r="10" spans="1:30" x14ac:dyDescent="0.25">
      <c r="A10" s="34">
        <f>'DC-h2-sri-ipb2-27b'!M12*100</f>
        <v>400</v>
      </c>
      <c r="B10" s="35">
        <f>'DC-h2-sri-ipb2-27b'!O12</f>
        <v>0.55861664491690266</v>
      </c>
      <c r="C10" s="35">
        <f>'DC-h2-sri-ipb2-27b'!P12</f>
        <v>9.499183190019167E-2</v>
      </c>
      <c r="D10" s="14">
        <v>300.00117770000003</v>
      </c>
      <c r="E10">
        <v>150</v>
      </c>
      <c r="F10" s="3">
        <v>20.508761790000001</v>
      </c>
      <c r="G10" s="3">
        <v>22.92092641</v>
      </c>
      <c r="H10" s="3">
        <v>2.2012320339999998</v>
      </c>
      <c r="I10" s="3">
        <v>24.906885760000002</v>
      </c>
      <c r="J10" s="3">
        <v>-0.57703168999999999</v>
      </c>
      <c r="K10" s="3">
        <v>14.07421431</v>
      </c>
      <c r="L10" s="3">
        <v>1.480026069</v>
      </c>
      <c r="M10" s="3">
        <v>25.912800000000001</v>
      </c>
      <c r="N10" s="3">
        <v>5.7153433790000001</v>
      </c>
      <c r="O10" s="3">
        <v>25.268712409999999</v>
      </c>
      <c r="P10" s="3">
        <v>25.40378497</v>
      </c>
      <c r="Q10" s="3">
        <v>0.49188572400000002</v>
      </c>
      <c r="R10" s="3">
        <v>25.240177169999999</v>
      </c>
      <c r="S10" s="3">
        <v>25.23040503</v>
      </c>
      <c r="T10" s="3">
        <v>0.324784552</v>
      </c>
      <c r="U10" s="3">
        <v>25.252450719999999</v>
      </c>
      <c r="V10" s="3">
        <v>25.895025</v>
      </c>
      <c r="W10" s="3">
        <v>5.5125340000000002E-2</v>
      </c>
      <c r="X10" s="3">
        <v>2.2143990999999998E-2</v>
      </c>
      <c r="Y10" s="3">
        <v>0.59283220199999997</v>
      </c>
      <c r="Z10" s="3">
        <v>3.6961348999999998E-2</v>
      </c>
      <c r="AA10" s="3">
        <v>56.024834149999997</v>
      </c>
      <c r="AB10">
        <v>129</v>
      </c>
      <c r="AC10">
        <v>197</v>
      </c>
      <c r="AD10" s="1">
        <v>42663.615972222222</v>
      </c>
    </row>
    <row r="11" spans="1:30" x14ac:dyDescent="0.25">
      <c r="A11" s="34">
        <f>'DC-h2-sri-ipb2-27b'!M13*100</f>
        <v>450</v>
      </c>
      <c r="B11" s="35">
        <f>'DC-h2-sri-ipb2-27b'!O13</f>
        <v>0.57693551723153269</v>
      </c>
      <c r="C11" s="35">
        <f>'DC-h2-sri-ipb2-27b'!P13</f>
        <v>0</v>
      </c>
      <c r="D11" s="14">
        <v>299.99922120000002</v>
      </c>
      <c r="E11">
        <v>100</v>
      </c>
      <c r="F11" s="3">
        <v>45.193071209999999</v>
      </c>
      <c r="G11" s="3">
        <v>22.12480528</v>
      </c>
      <c r="H11" s="3">
        <v>3.0731408280000001</v>
      </c>
      <c r="I11" s="3">
        <v>29.705792590000001</v>
      </c>
      <c r="J11" s="3">
        <v>0.29697810299999999</v>
      </c>
      <c r="K11" s="3">
        <v>16.597271589999998</v>
      </c>
      <c r="L11" s="3">
        <v>-0.38774186199999999</v>
      </c>
      <c r="M11" s="3">
        <v>25.936903659999999</v>
      </c>
      <c r="N11" s="3">
        <v>5.7285550340000002</v>
      </c>
      <c r="O11" s="3">
        <v>25.271007690000001</v>
      </c>
      <c r="P11" s="3">
        <v>25.40114238</v>
      </c>
      <c r="Q11" s="3">
        <v>0.49163137899999998</v>
      </c>
      <c r="R11" s="3">
        <v>25.238115310000001</v>
      </c>
      <c r="S11" s="3">
        <v>25.255831140000002</v>
      </c>
      <c r="T11" s="3">
        <v>0.32475258600000001</v>
      </c>
      <c r="U11" s="3">
        <v>25.25073072</v>
      </c>
      <c r="V11" s="3">
        <v>26.00396331</v>
      </c>
      <c r="W11" s="3">
        <v>3.6449463000000001E-2</v>
      </c>
      <c r="X11" s="3">
        <v>2.8152944999999999E-2</v>
      </c>
      <c r="Y11" s="3">
        <v>2.5096224550000001</v>
      </c>
      <c r="Z11" s="3">
        <v>4.2281932000000001E-2</v>
      </c>
      <c r="AA11" s="3">
        <v>10.1562383</v>
      </c>
      <c r="AB11">
        <v>131</v>
      </c>
      <c r="AC11">
        <v>268</v>
      </c>
      <c r="AD11" s="1">
        <v>42663.647222222222</v>
      </c>
    </row>
    <row r="12" spans="1:30" x14ac:dyDescent="0.25">
      <c r="A12" s="34">
        <f>'DC-h2-sri-ipb2-27b'!M14*100</f>
        <v>500</v>
      </c>
      <c r="B12" s="35">
        <f>'DC-h2-sri-ipb2-27b'!O14</f>
        <v>0.58076372300651835</v>
      </c>
      <c r="C12" s="35">
        <f>'DC-h2-sri-ipb2-27b'!P14</f>
        <v>0</v>
      </c>
      <c r="D12" s="14">
        <v>299.99990209999999</v>
      </c>
      <c r="E12">
        <v>150</v>
      </c>
      <c r="F12" s="3">
        <v>25.11910138</v>
      </c>
      <c r="G12" s="3">
        <v>22.413620210000001</v>
      </c>
      <c r="H12" s="3">
        <v>2.6719108280000001</v>
      </c>
      <c r="I12" s="3">
        <v>29.749853659999999</v>
      </c>
      <c r="J12" s="3">
        <v>-0.20882741399999999</v>
      </c>
      <c r="K12" s="3">
        <v>17.346648900000002</v>
      </c>
      <c r="L12" s="3">
        <v>2.6764832759999999</v>
      </c>
      <c r="M12" s="3">
        <v>25.93414297</v>
      </c>
      <c r="N12" s="3">
        <v>5.7209535169999999</v>
      </c>
      <c r="O12" s="3">
        <v>25.267990789999999</v>
      </c>
      <c r="P12" s="3">
        <v>25.405287999999999</v>
      </c>
      <c r="Q12" s="3">
        <v>0.49214503399999998</v>
      </c>
      <c r="R12" s="3">
        <v>25.23789279</v>
      </c>
      <c r="S12" s="3">
        <v>25.239135449999999</v>
      </c>
      <c r="T12" s="3">
        <v>0.32486799999999999</v>
      </c>
      <c r="U12" s="3">
        <v>25.246151139999998</v>
      </c>
      <c r="V12" s="3">
        <v>26.033899999999999</v>
      </c>
      <c r="W12" s="3">
        <v>5.4843924000000002E-2</v>
      </c>
      <c r="X12" s="3">
        <v>2.0656792E-2</v>
      </c>
      <c r="Y12" s="3">
        <v>0.66257828600000002</v>
      </c>
      <c r="Z12" s="3">
        <v>2.9382894E-2</v>
      </c>
      <c r="AA12" s="3">
        <v>29.12749333</v>
      </c>
      <c r="AB12">
        <v>133</v>
      </c>
      <c r="AC12">
        <v>196</v>
      </c>
      <c r="AD12" s="1">
        <v>42663.669444444444</v>
      </c>
    </row>
    <row r="13" spans="1:30" x14ac:dyDescent="0.25">
      <c r="A13" s="34">
        <f>'DC-h2-sri-ipb2-27b'!M15*100</f>
        <v>550</v>
      </c>
      <c r="B13" s="35">
        <f>'DC-h2-sri-ipb2-27b'!O15</f>
        <v>0.59234652350947226</v>
      </c>
      <c r="C13" s="35">
        <f>'DC-h2-sri-ipb2-27b'!P15</f>
        <v>0</v>
      </c>
      <c r="D13" s="14">
        <v>300.00109129999998</v>
      </c>
      <c r="E13">
        <v>100</v>
      </c>
      <c r="F13" s="3">
        <v>53.239519829999999</v>
      </c>
      <c r="G13" s="3">
        <v>21.554199100000002</v>
      </c>
      <c r="H13" s="3">
        <v>3.6321431720000001</v>
      </c>
      <c r="I13" s="3">
        <v>34.725326719999998</v>
      </c>
      <c r="J13" s="3">
        <v>0.58135968999999998</v>
      </c>
      <c r="K13" s="3">
        <v>19.688874999999999</v>
      </c>
      <c r="L13" s="3">
        <v>-0.66291713799999996</v>
      </c>
      <c r="M13" s="3">
        <v>25.936749410000001</v>
      </c>
      <c r="N13" s="3">
        <v>5.7430334480000003</v>
      </c>
      <c r="O13" s="3">
        <v>25.273487339999999</v>
      </c>
      <c r="P13" s="3">
        <v>25.402829929999999</v>
      </c>
      <c r="Q13" s="3">
        <v>0.49069272400000002</v>
      </c>
      <c r="R13" s="3">
        <v>25.23845172</v>
      </c>
      <c r="S13" s="3">
        <v>25.26233152</v>
      </c>
      <c r="T13" s="3">
        <v>0.32431941399999997</v>
      </c>
      <c r="U13" s="3">
        <v>25.252293380000001</v>
      </c>
      <c r="V13" s="3">
        <v>26.144845620000002</v>
      </c>
      <c r="W13" s="3">
        <v>3.9396292999999999E-2</v>
      </c>
      <c r="X13" s="3">
        <v>2.8652608E-2</v>
      </c>
      <c r="Y13" s="3">
        <v>0.90371015600000004</v>
      </c>
      <c r="Z13" s="3">
        <v>3.5468466999999997E-2</v>
      </c>
      <c r="AA13" s="3">
        <v>8.3800509289999994</v>
      </c>
      <c r="AB13">
        <v>135</v>
      </c>
      <c r="AC13">
        <v>269</v>
      </c>
      <c r="AD13" s="1">
        <v>42663.700694444444</v>
      </c>
    </row>
    <row r="14" spans="1:30" x14ac:dyDescent="0.25">
      <c r="A14" s="34">
        <f>'DC-h2-sri-ipb2-27b'!M16*100</f>
        <v>600</v>
      </c>
      <c r="B14" s="35">
        <f>'DC-h2-sri-ipb2-27b'!O16</f>
        <v>0.59522736603583137</v>
      </c>
      <c r="C14" s="35">
        <f>'DC-h2-sri-ipb2-27b'!P16</f>
        <v>0</v>
      </c>
      <c r="D14" s="14">
        <v>300.00085239999999</v>
      </c>
      <c r="E14">
        <v>150</v>
      </c>
      <c r="F14" s="3">
        <v>29.653616719999999</v>
      </c>
      <c r="G14" s="3">
        <v>21.9562329</v>
      </c>
      <c r="H14" s="3">
        <v>3.1654911380000001</v>
      </c>
      <c r="I14" s="3">
        <v>34.751146480000003</v>
      </c>
      <c r="J14" s="3">
        <v>0.33469679299999999</v>
      </c>
      <c r="K14" s="3">
        <v>20.960365379999999</v>
      </c>
      <c r="L14" s="3">
        <v>0.43059510299999998</v>
      </c>
      <c r="M14" s="3">
        <v>25.907712719999999</v>
      </c>
      <c r="N14" s="3">
        <v>5.814459448</v>
      </c>
      <c r="O14" s="3">
        <v>25.270014719999999</v>
      </c>
      <c r="P14" s="3">
        <v>25.40220579</v>
      </c>
      <c r="Q14" s="3">
        <v>0.49155079299999999</v>
      </c>
      <c r="R14" s="3">
        <v>25.235858069999999</v>
      </c>
      <c r="S14" s="3">
        <v>25.253373140000001</v>
      </c>
      <c r="T14" s="3">
        <v>0.32472210299999998</v>
      </c>
      <c r="U14" s="3">
        <v>25.249162689999999</v>
      </c>
      <c r="V14" s="3">
        <v>26.197470379999999</v>
      </c>
      <c r="W14" s="3">
        <v>5.3695995000000003E-2</v>
      </c>
      <c r="X14" s="3">
        <v>2.0341049E-2</v>
      </c>
      <c r="Y14" s="3">
        <v>1.373883763</v>
      </c>
      <c r="Z14" s="3">
        <v>2.6251808000000001E-2</v>
      </c>
      <c r="AA14" s="3">
        <v>15.86952061</v>
      </c>
      <c r="AB14">
        <v>137</v>
      </c>
      <c r="AC14">
        <v>197</v>
      </c>
      <c r="AD14" s="1">
        <v>42663.723611111112</v>
      </c>
    </row>
    <row r="15" spans="1:30" x14ac:dyDescent="0.25">
      <c r="D15" s="14">
        <v>299.99908770000002</v>
      </c>
      <c r="E15">
        <v>100</v>
      </c>
      <c r="F15" s="3">
        <v>61.222399660000001</v>
      </c>
      <c r="G15" s="3">
        <v>20.903698240000001</v>
      </c>
      <c r="H15" s="3">
        <v>4.2009744830000004</v>
      </c>
      <c r="I15" s="3">
        <v>39.762689590000001</v>
      </c>
      <c r="J15" s="3">
        <v>1.1251672070000001</v>
      </c>
      <c r="K15" s="3">
        <v>23.166438209999999</v>
      </c>
      <c r="L15" s="3">
        <v>3.7137349309999999</v>
      </c>
      <c r="M15" s="3">
        <v>25.85715038</v>
      </c>
      <c r="N15" s="3">
        <v>5.7391813450000004</v>
      </c>
      <c r="O15" s="3">
        <v>25.266319549999999</v>
      </c>
      <c r="P15" s="3">
        <v>25.406921239999999</v>
      </c>
      <c r="Q15" s="3">
        <v>0.49228965499999999</v>
      </c>
      <c r="R15" s="3">
        <v>25.232982310000001</v>
      </c>
      <c r="S15" s="3">
        <v>25.272657209999998</v>
      </c>
      <c r="T15" s="3">
        <v>0.32481979300000002</v>
      </c>
      <c r="U15" s="3">
        <v>25.244398619999998</v>
      </c>
      <c r="V15" s="3">
        <v>26.289728660000002</v>
      </c>
      <c r="W15" s="3">
        <v>3.8054315999999998E-2</v>
      </c>
      <c r="X15" s="3">
        <v>2.7012251000000001E-2</v>
      </c>
      <c r="Y15" s="3">
        <v>0.55115042800000003</v>
      </c>
      <c r="Z15" s="3">
        <v>3.2352322000000003E-2</v>
      </c>
      <c r="AA15" s="3">
        <v>5.6187465420000002</v>
      </c>
      <c r="AB15">
        <v>139</v>
      </c>
      <c r="AC15">
        <v>269</v>
      </c>
      <c r="AD15" s="1">
        <v>42663.755555555559</v>
      </c>
    </row>
    <row r="16" spans="1:30" x14ac:dyDescent="0.25">
      <c r="D16" s="14">
        <v>299.99991590000002</v>
      </c>
      <c r="E16">
        <v>150</v>
      </c>
      <c r="F16" s="3">
        <v>34.14510121</v>
      </c>
      <c r="G16" s="3">
        <v>21.494439280000002</v>
      </c>
      <c r="H16" s="3">
        <v>3.6630108969999999</v>
      </c>
      <c r="I16" s="3">
        <v>39.783602029999997</v>
      </c>
      <c r="J16" s="3">
        <v>0.30037003400000001</v>
      </c>
      <c r="K16" s="3">
        <v>24.368102</v>
      </c>
      <c r="L16" s="3">
        <v>-0.71943396599999998</v>
      </c>
      <c r="M16" s="3">
        <v>25.803140240000001</v>
      </c>
      <c r="N16" s="3">
        <v>5.7476218619999999</v>
      </c>
      <c r="O16" s="3">
        <v>25.267578409999999</v>
      </c>
      <c r="P16" s="3">
        <v>25.397392790000001</v>
      </c>
      <c r="Q16" s="3">
        <v>0.49227417200000001</v>
      </c>
      <c r="R16" s="3">
        <v>25.233882999999999</v>
      </c>
      <c r="S16" s="3">
        <v>25.250350900000001</v>
      </c>
      <c r="T16" s="3">
        <v>0.32527334499999999</v>
      </c>
      <c r="U16" s="3">
        <v>25.241419830000002</v>
      </c>
      <c r="V16" s="3">
        <v>26.338903519999999</v>
      </c>
      <c r="W16" s="3">
        <v>5.7495145999999997E-2</v>
      </c>
      <c r="X16" s="3">
        <v>2.1211238E-2</v>
      </c>
      <c r="Y16" s="3">
        <v>1.0962822539999999</v>
      </c>
      <c r="Z16" s="3">
        <v>2.5087575000000001E-2</v>
      </c>
      <c r="AA16" s="3">
        <v>6.4646937290000004</v>
      </c>
      <c r="AB16">
        <v>141</v>
      </c>
      <c r="AC16">
        <v>197</v>
      </c>
      <c r="AD16" s="1">
        <v>42663.77847222222</v>
      </c>
    </row>
    <row r="17" spans="1:30" x14ac:dyDescent="0.25">
      <c r="A17">
        <v>150</v>
      </c>
      <c r="B17" s="3">
        <v>0.59</v>
      </c>
      <c r="C17" s="3">
        <v>-0.04</v>
      </c>
      <c r="D17" s="14">
        <v>299.9993265</v>
      </c>
      <c r="E17">
        <v>100</v>
      </c>
      <c r="F17" s="3">
        <v>77.304136549999996</v>
      </c>
      <c r="G17" s="3">
        <v>19.932675069999998</v>
      </c>
      <c r="H17" s="3">
        <v>5.3202946210000004</v>
      </c>
      <c r="I17" s="3">
        <v>49.775431169999997</v>
      </c>
      <c r="J17" s="3">
        <v>2.0253793099999999</v>
      </c>
      <c r="K17" s="3">
        <v>29.41854755</v>
      </c>
      <c r="L17" s="3">
        <v>2.0363093449999998</v>
      </c>
      <c r="M17" s="3">
        <v>25.803441339999999</v>
      </c>
      <c r="N17" s="3">
        <v>5.7734496550000003</v>
      </c>
      <c r="O17" s="3">
        <v>25.266601789999999</v>
      </c>
      <c r="P17" s="3">
        <v>25.402135340000001</v>
      </c>
      <c r="Q17" s="3">
        <v>0.49193765499999997</v>
      </c>
      <c r="R17" s="3">
        <v>25.234707790000002</v>
      </c>
      <c r="S17" s="3">
        <v>25.301051619999999</v>
      </c>
      <c r="T17" s="3">
        <v>0.32508455200000003</v>
      </c>
      <c r="U17" s="3">
        <v>25.249363339999999</v>
      </c>
      <c r="V17" s="3">
        <v>26.570974660000001</v>
      </c>
      <c r="W17" s="3">
        <v>3.9654657000000003E-2</v>
      </c>
      <c r="X17" s="3">
        <v>3.2671313E-2</v>
      </c>
      <c r="Y17" s="3">
        <v>0.31439050800000001</v>
      </c>
      <c r="Z17" s="3">
        <v>3.8061945999999999E-2</v>
      </c>
      <c r="AA17" s="3">
        <v>6.9682496189999998</v>
      </c>
      <c r="AB17">
        <v>143</v>
      </c>
      <c r="AC17">
        <v>269</v>
      </c>
      <c r="AD17" s="1">
        <v>42663.80972222222</v>
      </c>
    </row>
    <row r="18" spans="1:30" x14ac:dyDescent="0.25">
      <c r="A18">
        <v>250</v>
      </c>
      <c r="B18" s="3">
        <v>0.82</v>
      </c>
      <c r="C18" s="3">
        <v>-0.04</v>
      </c>
      <c r="D18" s="14">
        <v>300.00054720000003</v>
      </c>
      <c r="E18">
        <v>150</v>
      </c>
      <c r="F18" s="3">
        <v>43.11466428</v>
      </c>
      <c r="G18" s="3">
        <v>20.649585720000001</v>
      </c>
      <c r="H18" s="3">
        <v>4.6543330689999998</v>
      </c>
      <c r="I18" s="3">
        <v>49.789551760000002</v>
      </c>
      <c r="J18" s="3">
        <v>1.2912345169999999</v>
      </c>
      <c r="K18" s="3">
        <v>31.168783860000001</v>
      </c>
      <c r="L18" s="3">
        <v>0.80275537900000005</v>
      </c>
      <c r="M18" s="3">
        <v>25.815233660000001</v>
      </c>
      <c r="N18" s="3">
        <v>5.7102552409999996</v>
      </c>
      <c r="O18" s="3">
        <v>25.268001689999998</v>
      </c>
      <c r="P18" s="3">
        <v>25.401728339999998</v>
      </c>
      <c r="Q18" s="3">
        <v>0.492953207</v>
      </c>
      <c r="R18" s="3">
        <v>25.236417029999998</v>
      </c>
      <c r="S18" s="3">
        <v>25.281485310000001</v>
      </c>
      <c r="T18" s="3">
        <v>0.32537217200000002</v>
      </c>
      <c r="U18" s="3">
        <v>25.249482690000001</v>
      </c>
      <c r="V18" s="3">
        <v>26.647316549999999</v>
      </c>
      <c r="W18" s="3">
        <v>5.3889893000000001E-2</v>
      </c>
      <c r="X18" s="3">
        <v>2.1403571E-2</v>
      </c>
      <c r="Y18" s="3">
        <v>0.42691617199999998</v>
      </c>
      <c r="Z18" s="3">
        <v>2.1201254999999999E-2</v>
      </c>
      <c r="AA18" s="3">
        <v>7.4548235749999998</v>
      </c>
      <c r="AB18">
        <v>145</v>
      </c>
      <c r="AC18">
        <v>197</v>
      </c>
      <c r="AD18" s="1">
        <v>42663.832638888889</v>
      </c>
    </row>
    <row r="19" spans="1:30" x14ac:dyDescent="0.25">
      <c r="A19">
        <v>300</v>
      </c>
      <c r="B19" s="3">
        <v>0.92</v>
      </c>
      <c r="C19" s="3">
        <v>-0.11</v>
      </c>
      <c r="D19" s="14">
        <v>300.00060610000003</v>
      </c>
      <c r="E19">
        <v>300</v>
      </c>
      <c r="F19" s="3">
        <v>17.964722309999999</v>
      </c>
      <c r="G19" s="3">
        <v>21.598860380000001</v>
      </c>
      <c r="H19" s="3">
        <v>3.7300290340000002</v>
      </c>
      <c r="I19" s="3">
        <v>49.835823619999999</v>
      </c>
      <c r="J19" s="3">
        <v>0.98206031000000005</v>
      </c>
      <c r="K19" s="3">
        <v>32.646889209999998</v>
      </c>
      <c r="L19" s="3">
        <v>2.868175586</v>
      </c>
      <c r="M19" s="3">
        <v>25.80499717</v>
      </c>
      <c r="N19" s="3">
        <v>5.7427378280000001</v>
      </c>
      <c r="O19" s="3">
        <v>25.268093969999999</v>
      </c>
      <c r="P19" s="3">
        <v>25.406742210000001</v>
      </c>
      <c r="Q19" s="3">
        <v>0.492509586</v>
      </c>
      <c r="R19" s="3">
        <v>25.23557593</v>
      </c>
      <c r="S19" s="3">
        <v>25.27208203</v>
      </c>
      <c r="T19" s="3">
        <v>0.32500806900000001</v>
      </c>
      <c r="U19" s="3">
        <v>25.24540786</v>
      </c>
      <c r="V19" s="3">
        <v>26.709926549999999</v>
      </c>
      <c r="W19" s="3">
        <v>0.119503182</v>
      </c>
      <c r="X19" s="3">
        <v>3.2424228999999999E-2</v>
      </c>
      <c r="Y19" s="3">
        <v>0.58982226000000004</v>
      </c>
      <c r="Z19" s="3">
        <v>3.2265369000000002E-2</v>
      </c>
      <c r="AA19" s="3">
        <v>5.8144704129999996</v>
      </c>
      <c r="AB19">
        <v>147</v>
      </c>
      <c r="AC19">
        <v>197</v>
      </c>
      <c r="AD19" s="1">
        <v>42663.855555555558</v>
      </c>
    </row>
    <row r="20" spans="1:30" x14ac:dyDescent="0.25">
      <c r="A20">
        <v>400</v>
      </c>
      <c r="B20" s="3">
        <v>0.72</v>
      </c>
      <c r="C20" s="3">
        <v>0.08</v>
      </c>
      <c r="D20" s="14">
        <v>299.99863829999998</v>
      </c>
      <c r="E20">
        <v>100</v>
      </c>
      <c r="F20" s="3">
        <v>85.189731690000002</v>
      </c>
      <c r="G20" s="3">
        <v>19.37696424</v>
      </c>
      <c r="H20" s="3">
        <v>5.8794907590000003</v>
      </c>
      <c r="I20" s="3">
        <v>54.858833859999997</v>
      </c>
      <c r="J20" s="3">
        <v>2.6877737929999999</v>
      </c>
      <c r="K20" s="3">
        <v>32.892175170000002</v>
      </c>
      <c r="L20" s="3">
        <v>0.68086717200000002</v>
      </c>
      <c r="M20" s="3">
        <v>25.87759393</v>
      </c>
      <c r="N20" s="3">
        <v>5.7082319310000003</v>
      </c>
      <c r="O20" s="3">
        <v>25.27412228</v>
      </c>
      <c r="P20" s="3">
        <v>25.40772441</v>
      </c>
      <c r="Q20" s="3">
        <v>0.491738966</v>
      </c>
      <c r="R20" s="3">
        <v>25.234007829999999</v>
      </c>
      <c r="S20" s="3">
        <v>25.319815210000002</v>
      </c>
      <c r="T20" s="3">
        <v>0.32577275900000002</v>
      </c>
      <c r="U20" s="3">
        <v>25.253655309999999</v>
      </c>
      <c r="V20" s="3">
        <v>26.726222450000002</v>
      </c>
      <c r="W20" s="3">
        <v>8.6978747999999995E-2</v>
      </c>
      <c r="X20" s="3">
        <v>4.927803E-2</v>
      </c>
      <c r="Y20" s="3">
        <v>0.27463653500000001</v>
      </c>
      <c r="Z20" s="3">
        <v>4.8029401999999999E-2</v>
      </c>
      <c r="AA20" s="3">
        <v>22.001154750000001</v>
      </c>
      <c r="AB20">
        <v>149</v>
      </c>
      <c r="AC20">
        <v>268</v>
      </c>
      <c r="AD20" s="1">
        <v>42663.886805555558</v>
      </c>
    </row>
    <row r="21" spans="1:30" x14ac:dyDescent="0.25">
      <c r="D21" s="14">
        <v>300.00019680000003</v>
      </c>
      <c r="E21">
        <v>150</v>
      </c>
      <c r="F21" s="3">
        <v>47.47419369</v>
      </c>
      <c r="G21" s="3">
        <v>20.145720619999999</v>
      </c>
      <c r="H21" s="3">
        <v>5.1547554829999997</v>
      </c>
      <c r="I21" s="3">
        <v>54.893310210000003</v>
      </c>
      <c r="J21" s="3">
        <v>1.8595089659999999</v>
      </c>
      <c r="K21" s="3">
        <v>34.726987999999999</v>
      </c>
      <c r="L21" s="3">
        <v>-0.97635437899999999</v>
      </c>
      <c r="M21" s="3">
        <v>25.911748859999999</v>
      </c>
      <c r="N21" s="3">
        <v>5.6924595169999996</v>
      </c>
      <c r="O21" s="3">
        <v>25.274143930000001</v>
      </c>
      <c r="P21" s="3">
        <v>25.40243924</v>
      </c>
      <c r="Q21" s="3">
        <v>0.492353345</v>
      </c>
      <c r="R21" s="3">
        <v>25.238750209999999</v>
      </c>
      <c r="S21" s="3">
        <v>25.29991214</v>
      </c>
      <c r="T21" s="3">
        <v>0.325701517</v>
      </c>
      <c r="U21" s="3">
        <v>25.252298790000001</v>
      </c>
      <c r="V21" s="3">
        <v>26.806302689999999</v>
      </c>
      <c r="W21" s="3">
        <v>5.2178284999999998E-2</v>
      </c>
      <c r="X21" s="3">
        <v>2.0981128000000002E-2</v>
      </c>
      <c r="Y21" s="3">
        <v>0.347343395</v>
      </c>
      <c r="Z21" s="3">
        <v>2.1411328E-2</v>
      </c>
      <c r="AA21" s="3">
        <v>5.3252101840000003</v>
      </c>
      <c r="AB21">
        <v>151</v>
      </c>
      <c r="AC21">
        <v>197</v>
      </c>
      <c r="AD21" s="1">
        <v>42663.909722222219</v>
      </c>
    </row>
    <row r="22" spans="1:30" x14ac:dyDescent="0.25">
      <c r="D22" s="14">
        <v>300.00000740000002</v>
      </c>
      <c r="E22">
        <v>300</v>
      </c>
      <c r="F22" s="3">
        <v>19.76307138</v>
      </c>
      <c r="G22" s="3">
        <v>21.315378930000001</v>
      </c>
      <c r="H22" s="3">
        <v>4.1288924829999996</v>
      </c>
      <c r="I22" s="3">
        <v>54.921016100000003</v>
      </c>
      <c r="J22" s="3">
        <v>1.272209345</v>
      </c>
      <c r="K22" s="3">
        <v>36.084567030000002</v>
      </c>
      <c r="L22" s="3">
        <v>2.2399191379999999</v>
      </c>
      <c r="M22" s="3">
        <v>25.916856790000001</v>
      </c>
      <c r="N22" s="3">
        <v>5.740085552</v>
      </c>
      <c r="O22" s="3">
        <v>25.26987372</v>
      </c>
      <c r="P22" s="3">
        <v>25.4057329</v>
      </c>
      <c r="Q22" s="3">
        <v>0.49289634500000001</v>
      </c>
      <c r="R22" s="3">
        <v>25.240128339999998</v>
      </c>
      <c r="S22" s="3">
        <v>25.284127829999999</v>
      </c>
      <c r="T22" s="3">
        <v>0.325747862</v>
      </c>
      <c r="U22" s="3">
        <v>25.25101828</v>
      </c>
      <c r="V22" s="3">
        <v>26.864632409999999</v>
      </c>
      <c r="W22" s="3">
        <v>8.8488702000000002E-2</v>
      </c>
      <c r="X22" s="3">
        <v>3.1760534999999999E-2</v>
      </c>
      <c r="Y22" s="3">
        <v>0.44761014300000002</v>
      </c>
      <c r="Z22" s="3">
        <v>3.1792888999999998E-2</v>
      </c>
      <c r="AA22" s="3">
        <v>6.8358690319999997</v>
      </c>
      <c r="AB22">
        <v>153</v>
      </c>
      <c r="AC22">
        <v>197</v>
      </c>
      <c r="AD22" s="1">
        <v>42663.932638888888</v>
      </c>
    </row>
    <row r="23" spans="1:30" x14ac:dyDescent="0.25">
      <c r="D23" s="14">
        <v>299.99977280000002</v>
      </c>
      <c r="E23">
        <v>100</v>
      </c>
      <c r="F23" s="3">
        <v>92.923915719999997</v>
      </c>
      <c r="G23" s="3">
        <v>18.913937860000001</v>
      </c>
      <c r="H23" s="3">
        <v>6.4495804830000001</v>
      </c>
      <c r="I23" s="3">
        <v>59.951403169999999</v>
      </c>
      <c r="J23" s="3">
        <v>3.1785087590000001</v>
      </c>
      <c r="K23" s="3">
        <v>35.913383070000002</v>
      </c>
      <c r="L23" s="3">
        <v>-0.38476844799999999</v>
      </c>
      <c r="M23" s="3">
        <v>25.98076455</v>
      </c>
      <c r="N23" s="3">
        <v>5.7685609309999997</v>
      </c>
      <c r="O23" s="3">
        <v>25.274822140000001</v>
      </c>
      <c r="P23" s="3">
        <v>25.40551576</v>
      </c>
      <c r="Q23" s="3">
        <v>0.49322469000000002</v>
      </c>
      <c r="R23" s="3">
        <v>25.23830517</v>
      </c>
      <c r="S23" s="3">
        <v>25.33828007</v>
      </c>
      <c r="T23" s="3">
        <v>0.32566620699999999</v>
      </c>
      <c r="U23" s="3">
        <v>25.258034139999999</v>
      </c>
      <c r="V23" s="3">
        <v>26.86533807</v>
      </c>
      <c r="W23" s="3">
        <v>7.5766798999999996E-2</v>
      </c>
      <c r="X23" s="3">
        <v>4.8827044E-2</v>
      </c>
      <c r="Y23" s="3">
        <v>0.22613523399999999</v>
      </c>
      <c r="Z23" s="3">
        <v>4.5924970000000002E-2</v>
      </c>
      <c r="AA23" s="3">
        <v>164.6616894</v>
      </c>
      <c r="AB23">
        <v>155</v>
      </c>
      <c r="AC23">
        <v>269</v>
      </c>
      <c r="AD23" s="1">
        <v>42663.963888888888</v>
      </c>
    </row>
    <row r="24" spans="1:30" x14ac:dyDescent="0.25">
      <c r="D24" s="14">
        <v>300.00132170000001</v>
      </c>
      <c r="E24">
        <v>150</v>
      </c>
      <c r="F24" s="3">
        <v>51.842805720000001</v>
      </c>
      <c r="G24" s="3">
        <v>19.721077449999999</v>
      </c>
      <c r="H24" s="3">
        <v>5.6387679659999996</v>
      </c>
      <c r="I24" s="3">
        <v>59.983284830000002</v>
      </c>
      <c r="J24" s="3">
        <v>2.1490714139999998</v>
      </c>
      <c r="K24" s="3">
        <v>38.015974999999997</v>
      </c>
      <c r="L24" s="3">
        <v>4.6410485169999998</v>
      </c>
      <c r="M24" s="3">
        <v>25.99127283</v>
      </c>
      <c r="N24" s="3">
        <v>5.768280517</v>
      </c>
      <c r="O24" s="3">
        <v>25.26672662</v>
      </c>
      <c r="P24" s="3">
        <v>25.409124309999999</v>
      </c>
      <c r="Q24" s="3">
        <v>0.49293251700000001</v>
      </c>
      <c r="R24" s="3">
        <v>25.242890169999999</v>
      </c>
      <c r="S24" s="3">
        <v>25.312685210000001</v>
      </c>
      <c r="T24" s="3">
        <v>0.32516068999999997</v>
      </c>
      <c r="U24" s="3">
        <v>25.249781169999999</v>
      </c>
      <c r="V24" s="3">
        <v>26.951610339999998</v>
      </c>
      <c r="W24" s="3">
        <v>5.2643216999999999E-2</v>
      </c>
      <c r="X24" s="3">
        <v>2.1585568999999999E-2</v>
      </c>
      <c r="Y24" s="3">
        <v>0.26843655100000002</v>
      </c>
      <c r="Z24" s="3">
        <v>2.1421890999999998E-2</v>
      </c>
      <c r="AA24" s="3">
        <v>2.9334993759999999</v>
      </c>
      <c r="AB24">
        <v>157</v>
      </c>
      <c r="AC24">
        <v>197</v>
      </c>
      <c r="AD24" s="1">
        <v>42663.986805555556</v>
      </c>
    </row>
    <row r="25" spans="1:30" x14ac:dyDescent="0.25">
      <c r="D25" s="14">
        <v>299.99995269999999</v>
      </c>
      <c r="E25">
        <v>300</v>
      </c>
      <c r="F25" s="3">
        <v>21.532122409999999</v>
      </c>
      <c r="G25" s="3">
        <v>20.96222152</v>
      </c>
      <c r="H25" s="3">
        <v>4.5158211719999999</v>
      </c>
      <c r="I25" s="3">
        <v>60.01891062</v>
      </c>
      <c r="J25" s="3">
        <v>1.8090504140000001</v>
      </c>
      <c r="K25" s="3">
        <v>39.499879929999999</v>
      </c>
      <c r="L25" s="3">
        <v>0.608845517</v>
      </c>
      <c r="M25" s="3">
        <v>25.969861170000001</v>
      </c>
      <c r="N25" s="3">
        <v>5.7682260339999996</v>
      </c>
      <c r="O25" s="3">
        <v>25.27254872</v>
      </c>
      <c r="P25" s="3">
        <v>25.404257000000001</v>
      </c>
      <c r="Q25" s="3">
        <v>0.49324720700000002</v>
      </c>
      <c r="R25" s="3">
        <v>25.234409410000001</v>
      </c>
      <c r="S25" s="3">
        <v>25.294589309999999</v>
      </c>
      <c r="T25" s="3">
        <v>0.32543586200000002</v>
      </c>
      <c r="U25" s="3">
        <v>25.250529969999999</v>
      </c>
      <c r="V25" s="3">
        <v>27.017488759999999</v>
      </c>
      <c r="W25" s="3">
        <v>8.4530062000000003E-2</v>
      </c>
      <c r="X25" s="3">
        <v>3.1776388000000003E-2</v>
      </c>
      <c r="Y25" s="3">
        <v>0.37361224599999998</v>
      </c>
      <c r="Z25" s="3">
        <v>3.0883959999999998E-2</v>
      </c>
      <c r="AA25" s="3">
        <v>9.504622457</v>
      </c>
      <c r="AB25">
        <v>159</v>
      </c>
      <c r="AC25">
        <v>197</v>
      </c>
      <c r="AD25" s="1">
        <v>42664.009722222225</v>
      </c>
    </row>
    <row r="26" spans="1:30" x14ac:dyDescent="0.25">
      <c r="D26" s="14">
        <v>300.03337040000002</v>
      </c>
      <c r="E26">
        <v>100</v>
      </c>
      <c r="F26" s="3">
        <v>100</v>
      </c>
      <c r="G26" s="3">
        <v>18.585677</v>
      </c>
      <c r="H26" s="3">
        <v>6.8758299999999997</v>
      </c>
      <c r="I26" s="3">
        <v>63.90055186</v>
      </c>
      <c r="J26" s="3">
        <v>3.430958655</v>
      </c>
      <c r="K26" s="3">
        <v>38.709354689999998</v>
      </c>
      <c r="L26" s="3">
        <v>-0.72339175899999997</v>
      </c>
      <c r="M26" s="3">
        <v>25.998471479999999</v>
      </c>
      <c r="N26" s="3">
        <v>5.7523584139999997</v>
      </c>
      <c r="O26" s="3">
        <v>25.277649069999999</v>
      </c>
      <c r="P26" s="3">
        <v>25.406503480000001</v>
      </c>
      <c r="Q26" s="3">
        <v>0.49234530999999998</v>
      </c>
      <c r="R26" s="3">
        <v>25.239732310000001</v>
      </c>
      <c r="S26" s="3">
        <v>25.34725486</v>
      </c>
      <c r="T26" s="3">
        <v>0.32509634500000001</v>
      </c>
      <c r="U26" s="3">
        <v>25.25401883</v>
      </c>
      <c r="V26" s="3">
        <v>26.987766000000001</v>
      </c>
      <c r="W26" s="3">
        <v>7.3238468000000001E-2</v>
      </c>
      <c r="X26" s="3">
        <v>4.7356325999999997E-2</v>
      </c>
      <c r="Y26" s="3">
        <v>0.21327733099999999</v>
      </c>
      <c r="Z26" s="3">
        <v>4.4182801000000001E-2</v>
      </c>
      <c r="AA26" s="3">
        <v>12.03629025</v>
      </c>
      <c r="AB26">
        <v>161</v>
      </c>
      <c r="AC26">
        <v>267</v>
      </c>
      <c r="AD26" s="1">
        <v>42664.040972222225</v>
      </c>
    </row>
    <row r="27" spans="1:30" x14ac:dyDescent="0.25">
      <c r="D27" s="14">
        <v>300.00065890000002</v>
      </c>
      <c r="E27">
        <v>150</v>
      </c>
      <c r="F27" s="3">
        <v>56.058511240000001</v>
      </c>
      <c r="G27" s="3">
        <v>19.2995199</v>
      </c>
      <c r="H27" s="3">
        <v>6.1342171030000001</v>
      </c>
      <c r="I27" s="3">
        <v>65.108477309999998</v>
      </c>
      <c r="J27" s="3">
        <v>2.2923147589999999</v>
      </c>
      <c r="K27" s="3">
        <v>41.258279549999997</v>
      </c>
      <c r="L27" s="3">
        <v>0.91719789699999998</v>
      </c>
      <c r="M27" s="3">
        <v>25.97556252</v>
      </c>
      <c r="N27" s="3">
        <v>5.7430942759999999</v>
      </c>
      <c r="O27" s="3">
        <v>25.270210030000001</v>
      </c>
      <c r="P27" s="3">
        <v>25.404446929999999</v>
      </c>
      <c r="Q27" s="3">
        <v>0.49216517199999998</v>
      </c>
      <c r="R27" s="3">
        <v>25.23890755</v>
      </c>
      <c r="S27" s="3">
        <v>25.313401379999998</v>
      </c>
      <c r="T27" s="3">
        <v>0.32516882800000002</v>
      </c>
      <c r="U27" s="3">
        <v>25.25453972</v>
      </c>
      <c r="V27" s="3">
        <v>27.099926719999999</v>
      </c>
      <c r="W27" s="3">
        <v>4.5660407E-2</v>
      </c>
      <c r="X27" s="3">
        <v>1.8855726E-2</v>
      </c>
      <c r="Y27" s="3">
        <v>0.25764391800000003</v>
      </c>
      <c r="Z27" s="3">
        <v>1.8217172E-2</v>
      </c>
      <c r="AA27" s="3">
        <v>5.4997751069999996</v>
      </c>
      <c r="AB27">
        <v>163</v>
      </c>
      <c r="AC27">
        <v>196</v>
      </c>
      <c r="AD27" s="1">
        <v>42664.063888888886</v>
      </c>
    </row>
    <row r="28" spans="1:30" x14ac:dyDescent="0.25">
      <c r="D28" s="14">
        <v>300.00017459999998</v>
      </c>
      <c r="E28">
        <v>300</v>
      </c>
      <c r="F28" s="3">
        <v>23.304092140000002</v>
      </c>
      <c r="G28" s="3">
        <v>20.550440930000001</v>
      </c>
      <c r="H28" s="3">
        <v>4.9198107929999999</v>
      </c>
      <c r="I28" s="3">
        <v>65.127345169999998</v>
      </c>
      <c r="J28" s="3">
        <v>1.8498409309999999</v>
      </c>
      <c r="K28" s="3">
        <v>42.96361297</v>
      </c>
      <c r="L28" s="3">
        <v>1.6580913100000001</v>
      </c>
      <c r="M28" s="3">
        <v>25.899817970000001</v>
      </c>
      <c r="N28" s="3">
        <v>5.7670655169999998</v>
      </c>
      <c r="O28" s="3">
        <v>25.264214339999999</v>
      </c>
      <c r="P28" s="3">
        <v>25.39967176</v>
      </c>
      <c r="Q28" s="3">
        <v>0.49260213800000002</v>
      </c>
      <c r="R28" s="3">
        <v>25.234669759999999</v>
      </c>
      <c r="S28" s="3">
        <v>25.295750479999999</v>
      </c>
      <c r="T28" s="3">
        <v>0.325344103</v>
      </c>
      <c r="U28" s="3">
        <v>25.242461519999999</v>
      </c>
      <c r="V28" s="3">
        <v>27.163136860000002</v>
      </c>
      <c r="W28" s="3">
        <v>8.4016934000000001E-2</v>
      </c>
      <c r="X28" s="3">
        <v>3.2786207999999997E-2</v>
      </c>
      <c r="Y28" s="3">
        <v>0.32590805699999997</v>
      </c>
      <c r="Z28" s="3">
        <v>3.1336712000000003E-2</v>
      </c>
      <c r="AA28" s="3">
        <v>3.0474139010000001</v>
      </c>
      <c r="AB28">
        <v>165</v>
      </c>
      <c r="AC28">
        <v>197</v>
      </c>
      <c r="AD28" s="1">
        <v>42664.086805555555</v>
      </c>
    </row>
    <row r="29" spans="1:30" x14ac:dyDescent="0.25">
      <c r="D29" s="14">
        <v>300.05799710000002</v>
      </c>
      <c r="E29">
        <v>100</v>
      </c>
      <c r="F29" s="3">
        <v>100</v>
      </c>
      <c r="G29" s="3">
        <v>18.183097279999998</v>
      </c>
      <c r="H29" s="3">
        <v>6.8843898619999999</v>
      </c>
      <c r="I29" s="3">
        <v>64.407218549999996</v>
      </c>
      <c r="J29" s="3">
        <v>3.3697216550000002</v>
      </c>
      <c r="K29" s="3">
        <v>38.700006070000001</v>
      </c>
      <c r="L29" s="3">
        <v>0.87343210299999996</v>
      </c>
      <c r="M29" s="3">
        <v>25.902731930000002</v>
      </c>
      <c r="N29" s="3">
        <v>5.738342759</v>
      </c>
      <c r="O29" s="3">
        <v>25.273313760000001</v>
      </c>
      <c r="P29" s="3">
        <v>25.406503409999999</v>
      </c>
      <c r="Q29" s="3">
        <v>0.49296051699999999</v>
      </c>
      <c r="R29" s="3">
        <v>25.237751759999998</v>
      </c>
      <c r="S29" s="3">
        <v>25.342876140000001</v>
      </c>
      <c r="T29" s="3">
        <v>0.32527055199999999</v>
      </c>
      <c r="U29" s="3">
        <v>25.252363899999999</v>
      </c>
      <c r="V29" s="3">
        <v>26.983792139999998</v>
      </c>
      <c r="W29" s="3">
        <v>6.7062574999999999E-2</v>
      </c>
      <c r="X29" s="3">
        <v>3.8683694999999997E-2</v>
      </c>
      <c r="Y29" s="3">
        <v>0.21066267699999999</v>
      </c>
      <c r="Z29" s="3">
        <v>3.4606097000000002E-2</v>
      </c>
      <c r="AA29" s="3">
        <v>6.9668002480000002</v>
      </c>
      <c r="AB29">
        <v>167</v>
      </c>
      <c r="AC29">
        <v>268</v>
      </c>
      <c r="AD29" s="1">
        <v>42664.118055555555</v>
      </c>
    </row>
    <row r="30" spans="1:30" x14ac:dyDescent="0.25">
      <c r="D30" s="14">
        <v>299.99885929999999</v>
      </c>
      <c r="E30">
        <v>150</v>
      </c>
      <c r="F30" s="3">
        <v>60.278531999999998</v>
      </c>
      <c r="G30" s="3">
        <v>18.940004210000001</v>
      </c>
      <c r="H30" s="3">
        <v>6.6428923790000001</v>
      </c>
      <c r="I30" s="3">
        <v>70.227978899999997</v>
      </c>
      <c r="J30" s="3">
        <v>2.8112286549999999</v>
      </c>
      <c r="K30" s="3">
        <v>44.58603755</v>
      </c>
      <c r="L30" s="3">
        <v>1.7073830000000001</v>
      </c>
      <c r="M30" s="3">
        <v>25.893566929999999</v>
      </c>
      <c r="N30" s="3">
        <v>5.7548586210000003</v>
      </c>
      <c r="O30" s="3">
        <v>25.265690169999999</v>
      </c>
      <c r="P30" s="3">
        <v>25.40107721</v>
      </c>
      <c r="Q30" s="3">
        <v>0.49345962100000001</v>
      </c>
      <c r="R30" s="3">
        <v>25.232059899999999</v>
      </c>
      <c r="S30" s="3">
        <v>25.321757590000001</v>
      </c>
      <c r="T30" s="3">
        <v>0.32546089700000003</v>
      </c>
      <c r="U30" s="3">
        <v>25.24666676</v>
      </c>
      <c r="V30" s="3">
        <v>27.238107759999998</v>
      </c>
      <c r="W30" s="3">
        <v>4.0056807999999999E-2</v>
      </c>
      <c r="X30" s="3">
        <v>1.4144337E-2</v>
      </c>
      <c r="Y30" s="3">
        <v>0.228004552</v>
      </c>
      <c r="Z30" s="3">
        <v>1.7644735000000002E-2</v>
      </c>
      <c r="AA30" s="3">
        <v>3.586816904</v>
      </c>
      <c r="AB30">
        <v>169</v>
      </c>
      <c r="AC30">
        <v>197</v>
      </c>
      <c r="AD30" s="1">
        <v>42664.140972222223</v>
      </c>
    </row>
    <row r="31" spans="1:30" x14ac:dyDescent="0.25">
      <c r="D31" s="14">
        <v>300.00041979999997</v>
      </c>
      <c r="E31">
        <v>300</v>
      </c>
      <c r="F31" s="3">
        <v>25.142512310000001</v>
      </c>
      <c r="G31" s="3">
        <v>20.25231569</v>
      </c>
      <c r="H31" s="3">
        <v>5.3161405520000002</v>
      </c>
      <c r="I31" s="3">
        <v>70.266827860000006</v>
      </c>
      <c r="J31" s="3">
        <v>2.3068521030000002</v>
      </c>
      <c r="K31" s="3">
        <v>46.676317449999999</v>
      </c>
      <c r="L31" s="3">
        <v>0.91995593099999995</v>
      </c>
      <c r="M31" s="3">
        <v>25.824214999999999</v>
      </c>
      <c r="N31" s="3">
        <v>5.7568164829999997</v>
      </c>
      <c r="O31" s="3">
        <v>25.265332099999998</v>
      </c>
      <c r="P31" s="3">
        <v>25.398716929999999</v>
      </c>
      <c r="Q31" s="3">
        <v>0.49301748299999998</v>
      </c>
      <c r="R31" s="3">
        <v>25.229309000000001</v>
      </c>
      <c r="S31" s="3">
        <v>25.303721339999999</v>
      </c>
      <c r="T31" s="3">
        <v>0.32587727599999999</v>
      </c>
      <c r="U31" s="3">
        <v>25.242797899999999</v>
      </c>
      <c r="V31" s="3">
        <v>27.323140859999999</v>
      </c>
      <c r="W31" s="3">
        <v>7.5783802999999997E-2</v>
      </c>
      <c r="X31" s="3">
        <v>3.1537950000000002E-2</v>
      </c>
      <c r="Y31" s="3">
        <v>0.26502847200000001</v>
      </c>
      <c r="Z31" s="3">
        <v>2.9471135999999998E-2</v>
      </c>
      <c r="AA31" s="3">
        <v>3.1547029090000001</v>
      </c>
      <c r="AB31">
        <v>171</v>
      </c>
      <c r="AC31">
        <v>197</v>
      </c>
      <c r="AD31" s="1">
        <v>42664.163888888892</v>
      </c>
    </row>
    <row r="32" spans="1:30" x14ac:dyDescent="0.25">
      <c r="D32" s="14">
        <v>299.99587389999999</v>
      </c>
      <c r="E32">
        <v>300</v>
      </c>
      <c r="F32" s="3">
        <v>0.1</v>
      </c>
      <c r="G32" s="3">
        <v>24.70025072</v>
      </c>
      <c r="H32" s="3">
        <v>0</v>
      </c>
      <c r="I32" s="3">
        <v>2.1533238969999999</v>
      </c>
      <c r="J32" s="3">
        <v>-2.3219224139999999</v>
      </c>
      <c r="K32" s="3">
        <v>-1.868699621</v>
      </c>
      <c r="L32" s="3">
        <v>-4.7301276000000003E-2</v>
      </c>
      <c r="M32" s="3">
        <v>25.790486789999999</v>
      </c>
      <c r="N32" s="3">
        <v>5.8107984139999997</v>
      </c>
      <c r="O32" s="3">
        <v>25.257876719999999</v>
      </c>
      <c r="P32" s="3">
        <v>25.3884179</v>
      </c>
      <c r="Q32" s="3">
        <v>0.49357034500000002</v>
      </c>
      <c r="R32" s="3">
        <v>25.229032279999998</v>
      </c>
      <c r="S32" s="3">
        <v>25.168728900000001</v>
      </c>
      <c r="T32" s="3">
        <v>0.32340306899999999</v>
      </c>
      <c r="U32" s="3">
        <v>25.23953697</v>
      </c>
      <c r="V32" s="3">
        <v>25.174827409999999</v>
      </c>
      <c r="W32" s="3">
        <v>13.41640786</v>
      </c>
      <c r="X32" s="3">
        <v>1.7738726929999999</v>
      </c>
      <c r="Y32" s="3">
        <v>0.78289739000000003</v>
      </c>
      <c r="Z32" s="3">
        <v>6.117412796</v>
      </c>
      <c r="AA32" s="3">
        <v>14.400763169999999</v>
      </c>
      <c r="AB32">
        <v>172</v>
      </c>
      <c r="AC32">
        <v>179</v>
      </c>
      <c r="AD32" s="1">
        <v>42664.18472222222</v>
      </c>
    </row>
    <row r="33" spans="4:30" x14ac:dyDescent="0.25">
      <c r="D33" s="14">
        <v>400.00074180000001</v>
      </c>
      <c r="E33">
        <v>100</v>
      </c>
      <c r="F33" s="3">
        <v>10</v>
      </c>
      <c r="G33" s="3">
        <v>38.173621660000002</v>
      </c>
      <c r="H33" s="3">
        <v>0</v>
      </c>
      <c r="I33" s="3">
        <v>2.156179828</v>
      </c>
      <c r="J33" s="3">
        <v>-2.5014823100000001</v>
      </c>
      <c r="K33" s="3">
        <v>-1.9162360000000001</v>
      </c>
      <c r="L33" s="3">
        <v>14.487442550000001</v>
      </c>
      <c r="M33" s="3">
        <v>25.555596999999999</v>
      </c>
      <c r="N33" s="3">
        <v>5.7962802069999997</v>
      </c>
      <c r="O33" s="3">
        <v>25.256265339999999</v>
      </c>
      <c r="P33" s="3">
        <v>25.423379099999998</v>
      </c>
      <c r="Q33" s="3">
        <v>0.493004897</v>
      </c>
      <c r="R33" s="3">
        <v>25.22671003</v>
      </c>
      <c r="S33" s="3">
        <v>25.16079079</v>
      </c>
      <c r="T33" s="3">
        <v>0.32448534499999998</v>
      </c>
      <c r="U33" s="3">
        <v>25.237388280000001</v>
      </c>
      <c r="V33" s="3">
        <v>25.171219279999999</v>
      </c>
      <c r="W33" s="3">
        <v>0</v>
      </c>
      <c r="X33" s="3">
        <v>2.0210480000000001E-3</v>
      </c>
      <c r="Y33" s="3">
        <v>0.61129129699999996</v>
      </c>
      <c r="Z33" s="3">
        <v>0.40101384699999998</v>
      </c>
      <c r="AA33" s="3">
        <v>0.72827195600000005</v>
      </c>
      <c r="AB33">
        <v>173</v>
      </c>
      <c r="AC33">
        <v>718</v>
      </c>
      <c r="AD33" s="1">
        <v>42664.268055555556</v>
      </c>
    </row>
    <row r="34" spans="4:30" x14ac:dyDescent="0.25">
      <c r="D34" s="14">
        <v>399.99974739999999</v>
      </c>
      <c r="E34">
        <v>100</v>
      </c>
      <c r="F34" s="3">
        <v>10</v>
      </c>
      <c r="G34" s="3">
        <v>38.171175380000001</v>
      </c>
      <c r="H34" s="3">
        <v>0</v>
      </c>
      <c r="I34" s="3">
        <v>2.157748862</v>
      </c>
      <c r="J34" s="3">
        <v>-2.1677568969999998</v>
      </c>
      <c r="K34" s="3">
        <v>-1.8554077929999999</v>
      </c>
      <c r="L34" s="3">
        <v>12.63162634</v>
      </c>
      <c r="M34" s="3">
        <v>25.53642559</v>
      </c>
      <c r="N34" s="3">
        <v>5.7536017590000004</v>
      </c>
      <c r="O34" s="3">
        <v>25.262011309999998</v>
      </c>
      <c r="P34" s="3">
        <v>25.42492021</v>
      </c>
      <c r="Q34" s="3">
        <v>0.492874172</v>
      </c>
      <c r="R34" s="3">
        <v>25.226178170000001</v>
      </c>
      <c r="S34" s="3">
        <v>25.170058139999998</v>
      </c>
      <c r="T34" s="3">
        <v>0.324799793</v>
      </c>
      <c r="U34" s="3">
        <v>25.24064924</v>
      </c>
      <c r="V34" s="3">
        <v>25.176949069999999</v>
      </c>
      <c r="W34" s="3">
        <v>0</v>
      </c>
      <c r="X34" s="3">
        <v>1.9355609999999999E-3</v>
      </c>
      <c r="Y34" s="3">
        <v>0.57321731200000003</v>
      </c>
      <c r="Z34" s="3">
        <v>0.42342189400000002</v>
      </c>
      <c r="AA34" s="3">
        <v>0.508520211</v>
      </c>
      <c r="AB34">
        <v>174</v>
      </c>
      <c r="AC34">
        <v>359</v>
      </c>
      <c r="AD34" s="1">
        <v>42664.30972222222</v>
      </c>
    </row>
    <row r="35" spans="4:30" x14ac:dyDescent="0.25">
      <c r="D35" s="14">
        <v>400.00026830000002</v>
      </c>
      <c r="E35">
        <v>100</v>
      </c>
      <c r="F35" s="3">
        <v>19.976476000000002</v>
      </c>
      <c r="G35" s="3">
        <v>37.353371240000001</v>
      </c>
      <c r="H35" s="3">
        <v>1.1926386899999999</v>
      </c>
      <c r="I35" s="3">
        <v>14.949561859999999</v>
      </c>
      <c r="J35" s="3">
        <v>-1.2426460690000001</v>
      </c>
      <c r="K35" s="3">
        <v>6.8115871380000002</v>
      </c>
      <c r="L35" s="3">
        <v>14.32621359</v>
      </c>
      <c r="M35" s="3">
        <v>25.561821720000001</v>
      </c>
      <c r="N35" s="3">
        <v>5.791813586</v>
      </c>
      <c r="O35" s="3">
        <v>25.267041339999999</v>
      </c>
      <c r="P35" s="3">
        <v>25.434063479999999</v>
      </c>
      <c r="Q35" s="3">
        <v>0.49371589700000001</v>
      </c>
      <c r="R35" s="3">
        <v>25.232629719999998</v>
      </c>
      <c r="S35" s="3">
        <v>25.203704030000001</v>
      </c>
      <c r="T35" s="3">
        <v>0.324872724</v>
      </c>
      <c r="U35" s="3">
        <v>25.2430041</v>
      </c>
      <c r="V35" s="3">
        <v>25.563982029999998</v>
      </c>
      <c r="W35" s="3">
        <v>7.6285705999999995E-2</v>
      </c>
      <c r="X35" s="3">
        <v>8.3456020000000006E-2</v>
      </c>
      <c r="Y35" s="3">
        <v>0.59371459299999996</v>
      </c>
      <c r="Z35" s="3">
        <v>0.17276069799999999</v>
      </c>
      <c r="AA35" s="3">
        <v>0.45105522599999998</v>
      </c>
      <c r="AB35">
        <v>176</v>
      </c>
      <c r="AC35">
        <v>267</v>
      </c>
      <c r="AD35" s="1">
        <v>42664.34097222222</v>
      </c>
    </row>
    <row r="36" spans="4:30" x14ac:dyDescent="0.25">
      <c r="D36" s="14">
        <v>400.00042089999999</v>
      </c>
      <c r="E36">
        <v>150</v>
      </c>
      <c r="F36" s="3">
        <v>11.172360550000001</v>
      </c>
      <c r="G36" s="3">
        <v>37.276137409999997</v>
      </c>
      <c r="H36" s="3">
        <v>1.0900898969999999</v>
      </c>
      <c r="I36" s="3">
        <v>14.95857045</v>
      </c>
      <c r="J36" s="3">
        <v>-1.334071</v>
      </c>
      <c r="K36" s="3">
        <v>7.2314501719999997</v>
      </c>
      <c r="L36" s="3">
        <v>14.38106524</v>
      </c>
      <c r="M36" s="3">
        <v>25.610726450000001</v>
      </c>
      <c r="N36" s="3">
        <v>5.7586756550000002</v>
      </c>
      <c r="O36" s="3">
        <v>25.263145479999999</v>
      </c>
      <c r="P36" s="3">
        <v>25.430189030000001</v>
      </c>
      <c r="Q36" s="3">
        <v>0.49343093100000002</v>
      </c>
      <c r="R36" s="3">
        <v>25.230795759999999</v>
      </c>
      <c r="S36" s="3">
        <v>25.198581999999998</v>
      </c>
      <c r="T36" s="3">
        <v>0.32450955199999998</v>
      </c>
      <c r="U36" s="3">
        <v>25.23912997</v>
      </c>
      <c r="V36" s="3">
        <v>25.578774620000001</v>
      </c>
      <c r="W36" s="3">
        <v>6.4362637E-2</v>
      </c>
      <c r="X36" s="3">
        <v>2.0573647E-2</v>
      </c>
      <c r="Y36" s="3">
        <v>0.56895517100000004</v>
      </c>
      <c r="Z36" s="3">
        <v>6.2737356999999994E-2</v>
      </c>
      <c r="AA36" s="3">
        <v>0.48350954699999998</v>
      </c>
      <c r="AB36">
        <v>178</v>
      </c>
      <c r="AC36">
        <v>195</v>
      </c>
      <c r="AD36" s="1">
        <v>42664.363888888889</v>
      </c>
    </row>
    <row r="37" spans="4:30" x14ac:dyDescent="0.25">
      <c r="D37" s="14">
        <v>399.99990430000003</v>
      </c>
      <c r="E37">
        <v>100</v>
      </c>
      <c r="F37" s="3">
        <v>27.855603519999999</v>
      </c>
      <c r="G37" s="3">
        <v>36.954124790000002</v>
      </c>
      <c r="H37" s="3">
        <v>1.6651824479999999</v>
      </c>
      <c r="I37" s="3">
        <v>19.959243099999998</v>
      </c>
      <c r="J37" s="3">
        <v>-0.70646565500000003</v>
      </c>
      <c r="K37" s="3">
        <v>10.250977689999999</v>
      </c>
      <c r="L37" s="3">
        <v>13.0720171</v>
      </c>
      <c r="M37" s="3">
        <v>25.757112029999998</v>
      </c>
      <c r="N37" s="3">
        <v>5.7972090339999998</v>
      </c>
      <c r="O37" s="3">
        <v>25.27441524</v>
      </c>
      <c r="P37" s="3">
        <v>25.438285</v>
      </c>
      <c r="Q37" s="3">
        <v>0.49355075900000001</v>
      </c>
      <c r="R37" s="3">
        <v>25.2379471</v>
      </c>
      <c r="S37" s="3">
        <v>25.2246481</v>
      </c>
      <c r="T37" s="3">
        <v>0.32450789699999999</v>
      </c>
      <c r="U37" s="3">
        <v>25.248099069999999</v>
      </c>
      <c r="V37" s="3">
        <v>25.721918209999998</v>
      </c>
      <c r="W37" s="3">
        <v>4.6196846999999999E-2</v>
      </c>
      <c r="X37" s="3">
        <v>3.7235010999999998E-2</v>
      </c>
      <c r="Y37" s="3">
        <v>0.59028733200000005</v>
      </c>
      <c r="Z37" s="3">
        <v>6.5581782000000005E-2</v>
      </c>
      <c r="AA37" s="3">
        <v>0.495178497</v>
      </c>
      <c r="AB37">
        <v>180</v>
      </c>
      <c r="AC37">
        <v>269</v>
      </c>
      <c r="AD37" s="1">
        <v>42664.395138888889</v>
      </c>
    </row>
    <row r="38" spans="4:30" x14ac:dyDescent="0.25">
      <c r="D38" s="14">
        <v>399.99943380000002</v>
      </c>
      <c r="E38">
        <v>150</v>
      </c>
      <c r="F38" s="3">
        <v>15.591889070000001</v>
      </c>
      <c r="G38" s="3">
        <v>36.985802309999997</v>
      </c>
      <c r="H38" s="3">
        <v>1.5236874140000001</v>
      </c>
      <c r="I38" s="3">
        <v>19.973157029999999</v>
      </c>
      <c r="J38" s="3">
        <v>-0.94904358600000005</v>
      </c>
      <c r="K38" s="3">
        <v>10.801338660000001</v>
      </c>
      <c r="L38" s="3">
        <v>14.889094589999999</v>
      </c>
      <c r="M38" s="3">
        <v>25.84293134</v>
      </c>
      <c r="N38" s="3">
        <v>5.7358921379999996</v>
      </c>
      <c r="O38" s="3">
        <v>25.27325407</v>
      </c>
      <c r="P38" s="3">
        <v>25.441253280000002</v>
      </c>
      <c r="Q38" s="3">
        <v>0.49235203399999999</v>
      </c>
      <c r="R38" s="3">
        <v>25.241609619999998</v>
      </c>
      <c r="S38" s="3">
        <v>25.22099648</v>
      </c>
      <c r="T38" s="3">
        <v>0.32488282800000001</v>
      </c>
      <c r="U38" s="3">
        <v>25.252803480000001</v>
      </c>
      <c r="V38" s="3">
        <v>25.750685520000001</v>
      </c>
      <c r="W38" s="3">
        <v>6.2714720000000002E-2</v>
      </c>
      <c r="X38" s="3">
        <v>2.0546271000000001E-2</v>
      </c>
      <c r="Y38" s="3">
        <v>0.62004752900000004</v>
      </c>
      <c r="Z38" s="3">
        <v>4.7106627999999998E-2</v>
      </c>
      <c r="AA38" s="3">
        <v>0.47571674800000002</v>
      </c>
      <c r="AB38">
        <v>182</v>
      </c>
      <c r="AC38">
        <v>197</v>
      </c>
      <c r="AD38" s="1">
        <v>42664.418055555558</v>
      </c>
    </row>
    <row r="39" spans="4:30" x14ac:dyDescent="0.25">
      <c r="D39" s="14">
        <v>400.00111229999999</v>
      </c>
      <c r="E39">
        <v>100</v>
      </c>
      <c r="F39" s="3">
        <v>35.586465449999999</v>
      </c>
      <c r="G39" s="3">
        <v>36.666340480000002</v>
      </c>
      <c r="H39" s="3">
        <v>2.1301015520000002</v>
      </c>
      <c r="I39" s="3">
        <v>24.98503114</v>
      </c>
      <c r="J39" s="3">
        <v>5.5837102999999999E-2</v>
      </c>
      <c r="K39" s="3">
        <v>13.66954597</v>
      </c>
      <c r="L39" s="3">
        <v>11.78607976</v>
      </c>
      <c r="M39" s="3">
        <v>25.966252789999999</v>
      </c>
      <c r="N39" s="3">
        <v>5.7422465520000001</v>
      </c>
      <c r="O39" s="3">
        <v>25.276943760000002</v>
      </c>
      <c r="P39" s="3">
        <v>25.438209069999999</v>
      </c>
      <c r="Q39" s="3">
        <v>0.492777138</v>
      </c>
      <c r="R39" s="3">
        <v>25.238934690000001</v>
      </c>
      <c r="S39" s="3">
        <v>25.247502310000002</v>
      </c>
      <c r="T39" s="3">
        <v>0.32462644800000001</v>
      </c>
      <c r="U39" s="3">
        <v>25.260356519999998</v>
      </c>
      <c r="V39" s="3">
        <v>25.884507410000001</v>
      </c>
      <c r="W39" s="3">
        <v>4.1853501000000001E-2</v>
      </c>
      <c r="X39" s="3">
        <v>3.2707716999999997E-2</v>
      </c>
      <c r="Y39" s="3">
        <v>36.955206449999999</v>
      </c>
      <c r="Z39" s="3">
        <v>5.1568840999999997E-2</v>
      </c>
      <c r="AA39" s="3">
        <v>0.50702862199999998</v>
      </c>
      <c r="AB39">
        <v>184</v>
      </c>
      <c r="AC39">
        <v>269</v>
      </c>
      <c r="AD39" s="1">
        <v>42664.449305555558</v>
      </c>
    </row>
    <row r="40" spans="4:30" x14ac:dyDescent="0.25">
      <c r="D40" s="14">
        <v>400.00067460000002</v>
      </c>
      <c r="E40">
        <v>150</v>
      </c>
      <c r="F40" s="3">
        <v>19.908474099999999</v>
      </c>
      <c r="G40" s="3">
        <v>36.710870100000001</v>
      </c>
      <c r="H40" s="3">
        <v>1.952309276</v>
      </c>
      <c r="I40" s="3">
        <v>24.996338139999999</v>
      </c>
      <c r="J40" s="3">
        <v>-0.42743979300000001</v>
      </c>
      <c r="K40" s="3">
        <v>14.626385859999999</v>
      </c>
      <c r="L40" s="3">
        <v>15.824163690000001</v>
      </c>
      <c r="M40" s="3">
        <v>26.024276</v>
      </c>
      <c r="N40" s="3">
        <v>5.7220183450000004</v>
      </c>
      <c r="O40" s="3">
        <v>25.272141789999999</v>
      </c>
      <c r="P40" s="3">
        <v>25.443592030000001</v>
      </c>
      <c r="Q40" s="3">
        <v>0.49254479299999998</v>
      </c>
      <c r="R40" s="3">
        <v>25.239553170000001</v>
      </c>
      <c r="S40" s="3">
        <v>25.234534100000001</v>
      </c>
      <c r="T40" s="3">
        <v>0.32511355199999997</v>
      </c>
      <c r="U40" s="3">
        <v>25.247686689999998</v>
      </c>
      <c r="V40" s="3">
        <v>25.914285549999999</v>
      </c>
      <c r="W40" s="3">
        <v>9.3797000000000005E-2</v>
      </c>
      <c r="X40" s="3">
        <v>2.0555469999999999E-2</v>
      </c>
      <c r="Y40" s="3">
        <v>0.57579246500000003</v>
      </c>
      <c r="Z40" s="3">
        <v>3.6430241000000002E-2</v>
      </c>
      <c r="AA40" s="3">
        <v>0.45166512199999997</v>
      </c>
      <c r="AB40">
        <v>186</v>
      </c>
      <c r="AC40">
        <v>197</v>
      </c>
      <c r="AD40" s="1">
        <v>42664.472222222219</v>
      </c>
    </row>
    <row r="41" spans="4:30" x14ac:dyDescent="0.25">
      <c r="D41" s="14">
        <v>400.00149429999999</v>
      </c>
      <c r="E41">
        <v>100</v>
      </c>
      <c r="F41" s="3">
        <v>43.061314860000003</v>
      </c>
      <c r="G41" s="3">
        <v>36.291642170000003</v>
      </c>
      <c r="H41" s="3">
        <v>2.583811034</v>
      </c>
      <c r="I41" s="3">
        <v>30.01333331</v>
      </c>
      <c r="J41" s="3">
        <v>0.43853234499999999</v>
      </c>
      <c r="K41" s="3">
        <v>17.08801983</v>
      </c>
      <c r="L41" s="3">
        <v>16.952493239999999</v>
      </c>
      <c r="M41" s="3">
        <v>26.08025203</v>
      </c>
      <c r="N41" s="3">
        <v>5.7563445169999996</v>
      </c>
      <c r="O41" s="3">
        <v>25.276504209999999</v>
      </c>
      <c r="P41" s="3">
        <v>25.45001121</v>
      </c>
      <c r="Q41" s="3">
        <v>0.49260669000000001</v>
      </c>
      <c r="R41" s="3">
        <v>25.24330793</v>
      </c>
      <c r="S41" s="3">
        <v>25.26418176</v>
      </c>
      <c r="T41" s="3">
        <v>0.32459893099999998</v>
      </c>
      <c r="U41" s="3">
        <v>25.254556000000001</v>
      </c>
      <c r="V41" s="3">
        <v>26.031604210000001</v>
      </c>
      <c r="W41" s="3">
        <v>3.9393091999999998E-2</v>
      </c>
      <c r="X41" s="3">
        <v>2.9686705000000001E-2</v>
      </c>
      <c r="Y41" s="3">
        <v>1.391517522</v>
      </c>
      <c r="Z41" s="3">
        <v>3.9460314000000003E-2</v>
      </c>
      <c r="AA41" s="3">
        <v>0.43111153000000002</v>
      </c>
      <c r="AB41">
        <v>188</v>
      </c>
      <c r="AC41">
        <v>269</v>
      </c>
      <c r="AD41" s="1">
        <v>42664.503472222219</v>
      </c>
    </row>
    <row r="42" spans="4:30" x14ac:dyDescent="0.25">
      <c r="D42" s="14">
        <v>399.99925280000002</v>
      </c>
      <c r="E42">
        <v>150</v>
      </c>
      <c r="F42" s="3">
        <v>24.088713859999999</v>
      </c>
      <c r="G42" s="3">
        <v>36.346564030000003</v>
      </c>
      <c r="H42" s="3">
        <v>2.3676419310000001</v>
      </c>
      <c r="I42" s="3">
        <v>30.035424070000001</v>
      </c>
      <c r="J42" s="3">
        <v>-0.18561882800000001</v>
      </c>
      <c r="K42" s="3">
        <v>17.973795209999999</v>
      </c>
      <c r="L42" s="3">
        <v>16.587337999999999</v>
      </c>
      <c r="M42" s="3">
        <v>26.098575</v>
      </c>
      <c r="N42" s="3">
        <v>5.7568296209999996</v>
      </c>
      <c r="O42" s="3">
        <v>25.27161538</v>
      </c>
      <c r="P42" s="3">
        <v>25.444612070000002</v>
      </c>
      <c r="Q42" s="3">
        <v>0.492876172</v>
      </c>
      <c r="R42" s="3">
        <v>25.237957999999999</v>
      </c>
      <c r="S42" s="3">
        <v>25.23981362</v>
      </c>
      <c r="T42" s="3">
        <v>0.324687897</v>
      </c>
      <c r="U42" s="3">
        <v>25.247279899999999</v>
      </c>
      <c r="V42" s="3">
        <v>26.062859899999999</v>
      </c>
      <c r="W42" s="3">
        <v>5.8843093999999999E-2</v>
      </c>
      <c r="X42" s="3">
        <v>2.0438087000000001E-2</v>
      </c>
      <c r="Y42" s="3">
        <v>6.2718932010000001</v>
      </c>
      <c r="Z42" s="3">
        <v>2.9613664000000001E-2</v>
      </c>
      <c r="AA42" s="3">
        <v>0.45984729200000002</v>
      </c>
      <c r="AB42">
        <v>190</v>
      </c>
      <c r="AC42">
        <v>197</v>
      </c>
      <c r="AD42" s="1">
        <v>42664.526388888888</v>
      </c>
    </row>
    <row r="43" spans="4:30" x14ac:dyDescent="0.25">
      <c r="D43" s="14">
        <v>400.0015942</v>
      </c>
      <c r="E43">
        <v>100</v>
      </c>
      <c r="F43" s="3">
        <v>50.787371929999999</v>
      </c>
      <c r="G43" s="3">
        <v>35.924039280000002</v>
      </c>
      <c r="H43" s="3">
        <v>3.062458586</v>
      </c>
      <c r="I43" s="3">
        <v>35.065324660000002</v>
      </c>
      <c r="J43" s="3">
        <v>0.94402296600000002</v>
      </c>
      <c r="K43" s="3">
        <v>20.464919030000001</v>
      </c>
      <c r="L43" s="3">
        <v>15.87512059</v>
      </c>
      <c r="M43" s="3">
        <v>26.11654738</v>
      </c>
      <c r="N43" s="3">
        <v>5.762664483</v>
      </c>
      <c r="O43" s="3">
        <v>25.273905169999999</v>
      </c>
      <c r="P43" s="3">
        <v>25.444460169999999</v>
      </c>
      <c r="Q43" s="3">
        <v>0.49193810300000002</v>
      </c>
      <c r="R43" s="3">
        <v>25.236460480000002</v>
      </c>
      <c r="S43" s="3">
        <v>25.271485210000002</v>
      </c>
      <c r="T43" s="3">
        <v>0.32475941400000002</v>
      </c>
      <c r="U43" s="3">
        <v>25.25675897</v>
      </c>
      <c r="V43" s="3">
        <v>26.183635720000002</v>
      </c>
      <c r="W43" s="3">
        <v>3.9713854999999999E-2</v>
      </c>
      <c r="X43" s="3">
        <v>2.8106653999999998E-2</v>
      </c>
      <c r="Y43" s="3">
        <v>0.73820913899999996</v>
      </c>
      <c r="Z43" s="3">
        <v>3.6551947000000001E-2</v>
      </c>
      <c r="AA43" s="3">
        <v>0.455377527</v>
      </c>
      <c r="AB43">
        <v>192</v>
      </c>
      <c r="AC43">
        <v>269</v>
      </c>
      <c r="AD43" s="1">
        <v>42664.557638888888</v>
      </c>
    </row>
    <row r="44" spans="4:30" x14ac:dyDescent="0.25">
      <c r="D44" s="14">
        <v>399.99959790000003</v>
      </c>
      <c r="E44">
        <v>150</v>
      </c>
      <c r="F44" s="3">
        <v>28.434858590000001</v>
      </c>
      <c r="G44" s="3">
        <v>36.039558759999998</v>
      </c>
      <c r="H44" s="3">
        <v>2.8043078970000002</v>
      </c>
      <c r="I44" s="3">
        <v>35.079358859999999</v>
      </c>
      <c r="J44" s="3">
        <v>0.40494131</v>
      </c>
      <c r="K44" s="3">
        <v>21.271518279999999</v>
      </c>
      <c r="L44" s="3">
        <v>16.949876450000001</v>
      </c>
      <c r="M44" s="3">
        <v>26.127832829999999</v>
      </c>
      <c r="N44" s="3">
        <v>5.7705320000000002</v>
      </c>
      <c r="O44" s="3">
        <v>25.271957279999999</v>
      </c>
      <c r="P44" s="3">
        <v>25.44606641</v>
      </c>
      <c r="Q44" s="3">
        <v>0.49260441399999999</v>
      </c>
      <c r="R44" s="3">
        <v>25.237833070000001</v>
      </c>
      <c r="S44" s="3">
        <v>25.256455169999999</v>
      </c>
      <c r="T44" s="3">
        <v>0.325241793</v>
      </c>
      <c r="U44" s="3">
        <v>25.25558693</v>
      </c>
      <c r="V44" s="3">
        <v>26.21622245</v>
      </c>
      <c r="W44" s="3">
        <v>5.8804147000000001E-2</v>
      </c>
      <c r="X44" s="3">
        <v>2.1300961E-2</v>
      </c>
      <c r="Y44" s="3">
        <v>1.2843839969999999</v>
      </c>
      <c r="Z44" s="3">
        <v>2.9613312999999999E-2</v>
      </c>
      <c r="AA44" s="3">
        <v>0.41463050800000001</v>
      </c>
      <c r="AB44">
        <v>194</v>
      </c>
      <c r="AC44">
        <v>197</v>
      </c>
      <c r="AD44" s="1">
        <v>42664.580555555556</v>
      </c>
    </row>
    <row r="45" spans="4:30" x14ac:dyDescent="0.25">
      <c r="D45" s="14">
        <v>400.00087020000001</v>
      </c>
      <c r="E45">
        <v>100</v>
      </c>
      <c r="F45" s="3">
        <v>58.485716660000001</v>
      </c>
      <c r="G45" s="3">
        <v>35.684926140000002</v>
      </c>
      <c r="H45" s="3">
        <v>3.5332605859999999</v>
      </c>
      <c r="I45" s="3">
        <v>40.111053310000003</v>
      </c>
      <c r="J45" s="3">
        <v>1.5527351030000001</v>
      </c>
      <c r="K45" s="3">
        <v>23.876686029999998</v>
      </c>
      <c r="L45" s="3">
        <v>17.195873479999999</v>
      </c>
      <c r="M45" s="3">
        <v>26.18692055</v>
      </c>
      <c r="N45" s="3">
        <v>5.7944547240000004</v>
      </c>
      <c r="O45" s="3">
        <v>25.272223100000001</v>
      </c>
      <c r="P45" s="3">
        <v>25.445301279999999</v>
      </c>
      <c r="Q45" s="3">
        <v>0.494167931</v>
      </c>
      <c r="R45" s="3">
        <v>25.237247140000001</v>
      </c>
      <c r="S45" s="3">
        <v>25.289428969999999</v>
      </c>
      <c r="T45" s="3">
        <v>0.32468086200000001</v>
      </c>
      <c r="U45" s="3">
        <v>25.258028620000001</v>
      </c>
      <c r="V45" s="3">
        <v>26.33567407</v>
      </c>
      <c r="W45" s="3">
        <v>3.8605487000000001E-2</v>
      </c>
      <c r="X45" s="3">
        <v>2.6753929999999999E-2</v>
      </c>
      <c r="Y45" s="3">
        <v>0.47291377600000001</v>
      </c>
      <c r="Z45" s="3">
        <v>3.2951841000000003E-2</v>
      </c>
      <c r="AA45" s="3">
        <v>0.43091422699999998</v>
      </c>
      <c r="AB45">
        <v>196</v>
      </c>
      <c r="AC45">
        <v>269</v>
      </c>
      <c r="AD45" s="1">
        <v>42664.611805555556</v>
      </c>
    </row>
    <row r="46" spans="4:30" x14ac:dyDescent="0.25">
      <c r="D46" s="14">
        <v>399.9981353</v>
      </c>
      <c r="E46">
        <v>150</v>
      </c>
      <c r="F46" s="3">
        <v>32.798010859999998</v>
      </c>
      <c r="G46" s="3">
        <v>35.795800280000002</v>
      </c>
      <c r="H46" s="3">
        <v>3.2455725169999998</v>
      </c>
      <c r="I46" s="3">
        <v>40.131902140000001</v>
      </c>
      <c r="J46" s="3">
        <v>0.88805955199999997</v>
      </c>
      <c r="K46" s="3">
        <v>24.944765719999999</v>
      </c>
      <c r="L46" s="3">
        <v>18.592867170000002</v>
      </c>
      <c r="M46" s="3">
        <v>26.21098993</v>
      </c>
      <c r="N46" s="3">
        <v>5.7977364140000001</v>
      </c>
      <c r="O46" s="3">
        <v>25.272152550000001</v>
      </c>
      <c r="P46" s="3">
        <v>25.449767210000001</v>
      </c>
      <c r="Q46" s="3">
        <v>0.49267606899999999</v>
      </c>
      <c r="R46" s="3">
        <v>25.244073029999999</v>
      </c>
      <c r="S46" s="3">
        <v>25.2775189</v>
      </c>
      <c r="T46" s="3">
        <v>0.32543882800000001</v>
      </c>
      <c r="U46" s="3">
        <v>25.25887517</v>
      </c>
      <c r="V46" s="3">
        <v>26.38177207</v>
      </c>
      <c r="W46" s="3">
        <v>5.8188785E-2</v>
      </c>
      <c r="X46" s="3">
        <v>2.1891298E-2</v>
      </c>
      <c r="Y46" s="3">
        <v>0.72565743199999999</v>
      </c>
      <c r="Z46" s="3">
        <v>2.776781E-2</v>
      </c>
      <c r="AA46" s="3">
        <v>0.43083779700000002</v>
      </c>
      <c r="AB46">
        <v>198</v>
      </c>
      <c r="AC46">
        <v>197</v>
      </c>
      <c r="AD46" s="1">
        <v>42664.634722222225</v>
      </c>
    </row>
    <row r="47" spans="4:30" x14ac:dyDescent="0.25">
      <c r="D47" s="14">
        <v>400.0003926</v>
      </c>
      <c r="E47">
        <v>100</v>
      </c>
      <c r="F47" s="3">
        <v>73.838422280000003</v>
      </c>
      <c r="G47" s="3">
        <v>34.952785169999999</v>
      </c>
      <c r="H47" s="3">
        <v>4.482445931</v>
      </c>
      <c r="I47" s="3">
        <v>50.227261900000002</v>
      </c>
      <c r="J47" s="3">
        <v>2.487059103</v>
      </c>
      <c r="K47" s="3">
        <v>30.539884000000001</v>
      </c>
      <c r="L47" s="3">
        <v>15.267677859999999</v>
      </c>
      <c r="M47" s="3">
        <v>26.260454970000001</v>
      </c>
      <c r="N47" s="3">
        <v>5.7574724479999997</v>
      </c>
      <c r="O47" s="3">
        <v>25.280052900000001</v>
      </c>
      <c r="P47" s="3">
        <v>25.44968566</v>
      </c>
      <c r="Q47" s="3">
        <v>0.49240662099999999</v>
      </c>
      <c r="R47" s="3">
        <v>25.24471879</v>
      </c>
      <c r="S47" s="3">
        <v>25.324524969999999</v>
      </c>
      <c r="T47" s="3">
        <v>0.32580086200000002</v>
      </c>
      <c r="U47" s="3">
        <v>25.264729760000002</v>
      </c>
      <c r="V47" s="3">
        <v>26.632817859999999</v>
      </c>
      <c r="W47" s="3">
        <v>3.6564056999999997E-2</v>
      </c>
      <c r="X47" s="3">
        <v>3.1896159E-2</v>
      </c>
      <c r="Y47" s="3">
        <v>0.27445903799999999</v>
      </c>
      <c r="Z47" s="3">
        <v>3.8447501000000002E-2</v>
      </c>
      <c r="AA47" s="3">
        <v>0.42230725000000002</v>
      </c>
      <c r="AB47">
        <v>200</v>
      </c>
      <c r="AC47">
        <v>269</v>
      </c>
      <c r="AD47" s="1">
        <v>42664.665972222225</v>
      </c>
    </row>
    <row r="48" spans="4:30" x14ac:dyDescent="0.25">
      <c r="D48" s="14">
        <v>399.99951479999999</v>
      </c>
      <c r="E48">
        <v>150</v>
      </c>
      <c r="F48" s="3">
        <v>41.389155070000001</v>
      </c>
      <c r="G48" s="3">
        <v>35.030097380000001</v>
      </c>
      <c r="H48" s="3">
        <v>4.1108635859999998</v>
      </c>
      <c r="I48" s="3">
        <v>50.23011872</v>
      </c>
      <c r="J48" s="3">
        <v>1.511170345</v>
      </c>
      <c r="K48" s="3">
        <v>31.87965234</v>
      </c>
      <c r="L48" s="3">
        <v>15.96767124</v>
      </c>
      <c r="M48" s="3">
        <v>26.28501224</v>
      </c>
      <c r="N48" s="3">
        <v>5.7363400340000004</v>
      </c>
      <c r="O48" s="3">
        <v>25.281035030000002</v>
      </c>
      <c r="P48" s="3">
        <v>25.45246934</v>
      </c>
      <c r="Q48" s="3">
        <v>0.491171621</v>
      </c>
      <c r="R48" s="3">
        <v>25.248185930000002</v>
      </c>
      <c r="S48" s="3">
        <v>25.299559519999999</v>
      </c>
      <c r="T48" s="3">
        <v>0.325162379</v>
      </c>
      <c r="U48" s="3">
        <v>25.263595689999999</v>
      </c>
      <c r="V48" s="3">
        <v>26.694390590000001</v>
      </c>
      <c r="W48" s="3">
        <v>5.2931289999999999E-2</v>
      </c>
      <c r="X48" s="3">
        <v>1.9670060999999999E-2</v>
      </c>
      <c r="Y48" s="3">
        <v>0.37705282299999998</v>
      </c>
      <c r="Z48" s="3">
        <v>2.2965386000000001E-2</v>
      </c>
      <c r="AA48" s="3">
        <v>0.37211181900000001</v>
      </c>
      <c r="AB48">
        <v>202</v>
      </c>
      <c r="AC48">
        <v>197</v>
      </c>
      <c r="AD48" s="1">
        <v>42664.688888888886</v>
      </c>
    </row>
    <row r="49" spans="4:30" x14ac:dyDescent="0.25">
      <c r="D49" s="14">
        <v>399.9973354</v>
      </c>
      <c r="E49">
        <v>300</v>
      </c>
      <c r="F49" s="3">
        <v>17.505560760000002</v>
      </c>
      <c r="G49" s="3">
        <v>35.294822969999998</v>
      </c>
      <c r="H49" s="3">
        <v>3.643553931</v>
      </c>
      <c r="I49" s="3">
        <v>50.256788030000003</v>
      </c>
      <c r="J49" s="3">
        <v>1.308228103</v>
      </c>
      <c r="K49" s="3">
        <v>32.774601969999999</v>
      </c>
      <c r="L49" s="3">
        <v>17.25828417</v>
      </c>
      <c r="M49" s="3">
        <v>26.283099310000001</v>
      </c>
      <c r="N49" s="3">
        <v>5.8019217589999998</v>
      </c>
      <c r="O49" s="3">
        <v>25.267155169999999</v>
      </c>
      <c r="P49" s="3">
        <v>25.441367240000002</v>
      </c>
      <c r="Q49" s="3">
        <v>0.49545472400000001</v>
      </c>
      <c r="R49" s="3">
        <v>25.237919999999999</v>
      </c>
      <c r="S49" s="3">
        <v>25.283156590000001</v>
      </c>
      <c r="T49" s="3">
        <v>0.32554434500000001</v>
      </c>
      <c r="U49" s="3">
        <v>25.251604310000001</v>
      </c>
      <c r="V49" s="3">
        <v>26.72005038</v>
      </c>
      <c r="W49" s="3">
        <v>0.11932944700000001</v>
      </c>
      <c r="X49" s="3">
        <v>3.1465075000000002E-2</v>
      </c>
      <c r="Y49" s="3">
        <v>0.50019011599999996</v>
      </c>
      <c r="Z49" s="3">
        <v>3.2220830999999998E-2</v>
      </c>
      <c r="AA49" s="3">
        <v>0.41617826699999999</v>
      </c>
      <c r="AB49">
        <v>204</v>
      </c>
      <c r="AC49">
        <v>197</v>
      </c>
      <c r="AD49" s="1">
        <v>42664.711805555555</v>
      </c>
    </row>
    <row r="50" spans="4:30" x14ac:dyDescent="0.25">
      <c r="D50" s="14">
        <v>400.00027569999997</v>
      </c>
      <c r="E50">
        <v>100</v>
      </c>
      <c r="F50" s="3">
        <v>81.441619239999994</v>
      </c>
      <c r="G50" s="3">
        <v>34.650164969999999</v>
      </c>
      <c r="H50" s="3">
        <v>4.9472216549999999</v>
      </c>
      <c r="I50" s="3">
        <v>55.309107930000003</v>
      </c>
      <c r="J50" s="3">
        <v>2.9747837929999998</v>
      </c>
      <c r="K50" s="3">
        <v>33.887318030000003</v>
      </c>
      <c r="L50" s="3">
        <v>18.07746586</v>
      </c>
      <c r="M50" s="3">
        <v>26.31080541</v>
      </c>
      <c r="N50" s="3">
        <v>5.8588185169999996</v>
      </c>
      <c r="O50" s="3">
        <v>25.276547619999999</v>
      </c>
      <c r="P50" s="3">
        <v>25.451834590000001</v>
      </c>
      <c r="Q50" s="3">
        <v>0.492401586</v>
      </c>
      <c r="R50" s="3">
        <v>25.240253169999999</v>
      </c>
      <c r="S50" s="3">
        <v>25.333912139999999</v>
      </c>
      <c r="T50" s="3">
        <v>0.32554100000000002</v>
      </c>
      <c r="U50" s="3">
        <v>25.26254303</v>
      </c>
      <c r="V50" s="3">
        <v>26.780685689999999</v>
      </c>
      <c r="W50" s="3">
        <v>7.2699419000000001E-2</v>
      </c>
      <c r="X50" s="3">
        <v>4.8507364999999997E-2</v>
      </c>
      <c r="Y50" s="3">
        <v>0.26176212300000001</v>
      </c>
      <c r="Z50" s="3">
        <v>4.7741598000000003E-2</v>
      </c>
      <c r="AA50" s="3">
        <v>0.42874614500000002</v>
      </c>
      <c r="AB50">
        <v>206</v>
      </c>
      <c r="AC50">
        <v>269</v>
      </c>
      <c r="AD50" s="1">
        <v>42664.743055555555</v>
      </c>
    </row>
    <row r="51" spans="4:30" x14ac:dyDescent="0.25">
      <c r="D51" s="14">
        <v>399.99945810000003</v>
      </c>
      <c r="E51">
        <v>150</v>
      </c>
      <c r="F51" s="3">
        <v>45.621406210000004</v>
      </c>
      <c r="G51" s="3">
        <v>34.751425410000003</v>
      </c>
      <c r="H51" s="3">
        <v>4.5470864479999999</v>
      </c>
      <c r="I51" s="3">
        <v>55.329501380000004</v>
      </c>
      <c r="J51" s="3">
        <v>2.0550177930000002</v>
      </c>
      <c r="K51" s="3">
        <v>35.393707900000003</v>
      </c>
      <c r="L51" s="3">
        <v>18.532069929999999</v>
      </c>
      <c r="M51" s="3">
        <v>26.31777593</v>
      </c>
      <c r="N51" s="3">
        <v>5.7641549660000004</v>
      </c>
      <c r="O51" s="3">
        <v>25.276059239999999</v>
      </c>
      <c r="P51" s="3">
        <v>25.453815169999999</v>
      </c>
      <c r="Q51" s="3">
        <v>0.49280920700000003</v>
      </c>
      <c r="R51" s="3">
        <v>25.24384521</v>
      </c>
      <c r="S51" s="3">
        <v>25.310579860000001</v>
      </c>
      <c r="T51" s="3">
        <v>0.32565334499999998</v>
      </c>
      <c r="U51" s="3">
        <v>25.262060139999999</v>
      </c>
      <c r="V51" s="3">
        <v>26.845637790000001</v>
      </c>
      <c r="W51" s="3">
        <v>5.2427504E-2</v>
      </c>
      <c r="X51" s="3">
        <v>2.3264835000000001E-2</v>
      </c>
      <c r="Y51" s="3">
        <v>0.32116349999999999</v>
      </c>
      <c r="Z51" s="3">
        <v>2.2502010999999999E-2</v>
      </c>
      <c r="AA51" s="3">
        <v>0.408837852</v>
      </c>
      <c r="AB51">
        <v>208</v>
      </c>
      <c r="AC51">
        <v>196</v>
      </c>
      <c r="AD51" s="1">
        <v>42664.765972222223</v>
      </c>
    </row>
    <row r="52" spans="4:30" x14ac:dyDescent="0.25">
      <c r="D52" s="14">
        <v>399.99965170000002</v>
      </c>
      <c r="E52">
        <v>300</v>
      </c>
      <c r="F52" s="3">
        <v>19.26899659</v>
      </c>
      <c r="G52" s="3">
        <v>34.988934409999999</v>
      </c>
      <c r="H52" s="3">
        <v>4.0313012759999998</v>
      </c>
      <c r="I52" s="3">
        <v>55.346902720000003</v>
      </c>
      <c r="J52" s="3">
        <v>1.55289769</v>
      </c>
      <c r="K52" s="3">
        <v>36.333893969999998</v>
      </c>
      <c r="L52" s="3">
        <v>17.101876829999998</v>
      </c>
      <c r="M52" s="3">
        <v>26.323228069999999</v>
      </c>
      <c r="N52" s="3">
        <v>5.7445921379999998</v>
      </c>
      <c r="O52" s="3">
        <v>25.276829859999999</v>
      </c>
      <c r="P52" s="3">
        <v>25.450971719999998</v>
      </c>
      <c r="Q52" s="3">
        <v>0.49470651700000001</v>
      </c>
      <c r="R52" s="3">
        <v>25.242114310000002</v>
      </c>
      <c r="S52" s="3">
        <v>25.294768210000001</v>
      </c>
      <c r="T52" s="3">
        <v>0.32562217199999999</v>
      </c>
      <c r="U52" s="3">
        <v>25.26185941</v>
      </c>
      <c r="V52" s="3">
        <v>26.8866291</v>
      </c>
      <c r="W52" s="3">
        <v>8.8404077999999997E-2</v>
      </c>
      <c r="X52" s="3">
        <v>3.2162578999999997E-2</v>
      </c>
      <c r="Y52" s="3">
        <v>0.40487408899999999</v>
      </c>
      <c r="Z52" s="3">
        <v>3.2326027E-2</v>
      </c>
      <c r="AA52" s="3">
        <v>0.39196835899999999</v>
      </c>
      <c r="AB52">
        <v>210</v>
      </c>
      <c r="AC52">
        <v>197</v>
      </c>
      <c r="AD52" s="1">
        <v>42664.788888888892</v>
      </c>
    </row>
    <row r="53" spans="4:30" x14ac:dyDescent="0.25">
      <c r="D53" s="14">
        <v>400.00059870000001</v>
      </c>
      <c r="E53">
        <v>100</v>
      </c>
      <c r="F53" s="3">
        <v>88.922977900000006</v>
      </c>
      <c r="G53" s="3">
        <v>34.416924450000003</v>
      </c>
      <c r="H53" s="3">
        <v>5.4289283450000001</v>
      </c>
      <c r="I53" s="3">
        <v>60.416990239999997</v>
      </c>
      <c r="J53" s="3">
        <v>3.477420103</v>
      </c>
      <c r="K53" s="3">
        <v>37.226097449999997</v>
      </c>
      <c r="L53" s="3">
        <v>16.19771686</v>
      </c>
      <c r="M53" s="3">
        <v>26.384920520000001</v>
      </c>
      <c r="N53" s="3">
        <v>5.7628385519999998</v>
      </c>
      <c r="O53" s="3">
        <v>25.286960140000001</v>
      </c>
      <c r="P53" s="3">
        <v>25.458031340000002</v>
      </c>
      <c r="Q53" s="3">
        <v>0.493085828</v>
      </c>
      <c r="R53" s="3">
        <v>25.2512191</v>
      </c>
      <c r="S53" s="3">
        <v>25.361194789999999</v>
      </c>
      <c r="T53" s="3">
        <v>0.32486358599999998</v>
      </c>
      <c r="U53" s="3">
        <v>25.272630070000002</v>
      </c>
      <c r="V53" s="3">
        <v>26.94045976</v>
      </c>
      <c r="W53" s="3">
        <v>9.2415006999999993E-2</v>
      </c>
      <c r="X53" s="3">
        <v>4.8046055999999997E-2</v>
      </c>
      <c r="Y53" s="3">
        <v>0.23395563999999999</v>
      </c>
      <c r="Z53" s="3">
        <v>4.7360486E-2</v>
      </c>
      <c r="AA53" s="3">
        <v>0.421106221</v>
      </c>
      <c r="AB53">
        <v>212</v>
      </c>
      <c r="AC53">
        <v>269</v>
      </c>
      <c r="AD53" s="1">
        <v>42664.820138888892</v>
      </c>
    </row>
    <row r="54" spans="4:30" x14ac:dyDescent="0.25">
      <c r="D54" s="14">
        <v>399.99889400000001</v>
      </c>
      <c r="E54">
        <v>150</v>
      </c>
      <c r="F54" s="3">
        <v>49.861048930000003</v>
      </c>
      <c r="G54" s="3">
        <v>34.457919240000003</v>
      </c>
      <c r="H54" s="3">
        <v>4.9929687239999998</v>
      </c>
      <c r="I54" s="3">
        <v>60.437535140000001</v>
      </c>
      <c r="J54" s="3">
        <v>2.6340077590000002</v>
      </c>
      <c r="K54" s="3">
        <v>39.029172029999998</v>
      </c>
      <c r="L54" s="3">
        <v>17.670209660000001</v>
      </c>
      <c r="M54" s="3">
        <v>26.434263000000001</v>
      </c>
      <c r="N54" s="3">
        <v>5.8010736209999996</v>
      </c>
      <c r="O54" s="3">
        <v>25.286401380000001</v>
      </c>
      <c r="P54" s="3">
        <v>25.4616291</v>
      </c>
      <c r="Q54" s="3">
        <v>0.49367455199999999</v>
      </c>
      <c r="R54" s="3">
        <v>25.252504999999999</v>
      </c>
      <c r="S54" s="3">
        <v>25.33624</v>
      </c>
      <c r="T54" s="3">
        <v>0.32506975900000001</v>
      </c>
      <c r="U54" s="3">
        <v>25.269005450000002</v>
      </c>
      <c r="V54" s="3">
        <v>27.016973069999999</v>
      </c>
      <c r="W54" s="3">
        <v>5.3029601000000003E-2</v>
      </c>
      <c r="X54" s="3">
        <v>2.1440541E-2</v>
      </c>
      <c r="Y54" s="3">
        <v>0.25459345999999999</v>
      </c>
      <c r="Z54" s="3">
        <v>2.1281936000000001E-2</v>
      </c>
      <c r="AA54" s="3">
        <v>0.42357903299999999</v>
      </c>
      <c r="AB54">
        <v>214</v>
      </c>
      <c r="AC54">
        <v>196</v>
      </c>
      <c r="AD54" s="1">
        <v>42664.843055555553</v>
      </c>
    </row>
    <row r="55" spans="4:30" x14ac:dyDescent="0.25">
      <c r="D55" s="14">
        <v>399.99903510000001</v>
      </c>
      <c r="E55">
        <v>300</v>
      </c>
      <c r="F55" s="3">
        <v>21.01601617</v>
      </c>
      <c r="G55" s="3">
        <v>34.70866848</v>
      </c>
      <c r="H55" s="3">
        <v>4.4014683449999996</v>
      </c>
      <c r="I55" s="3">
        <v>60.450535070000001</v>
      </c>
      <c r="J55" s="3">
        <v>2.256035276</v>
      </c>
      <c r="K55" s="3">
        <v>39.894236139999997</v>
      </c>
      <c r="L55" s="3">
        <v>17.345481970000002</v>
      </c>
      <c r="M55" s="3">
        <v>26.471129860000001</v>
      </c>
      <c r="N55" s="3">
        <v>5.7694873449999999</v>
      </c>
      <c r="O55" s="3">
        <v>25.28425807</v>
      </c>
      <c r="P55" s="3">
        <v>25.458329930000001</v>
      </c>
      <c r="Q55" s="3">
        <v>0.49548199999999998</v>
      </c>
      <c r="R55" s="3">
        <v>25.25155548</v>
      </c>
      <c r="S55" s="3">
        <v>25.324139760000001</v>
      </c>
      <c r="T55" s="3">
        <v>0.32526937900000003</v>
      </c>
      <c r="U55" s="3">
        <v>25.26695986</v>
      </c>
      <c r="V55" s="3">
        <v>27.05145169</v>
      </c>
      <c r="W55" s="3">
        <v>8.6053565999999998E-2</v>
      </c>
      <c r="X55" s="3">
        <v>3.1483762999999998E-2</v>
      </c>
      <c r="Y55" s="3">
        <v>0.30346805100000002</v>
      </c>
      <c r="Z55" s="3">
        <v>3.1666313000000001E-2</v>
      </c>
      <c r="AA55" s="3">
        <v>0.38648502800000001</v>
      </c>
      <c r="AB55">
        <v>216</v>
      </c>
      <c r="AC55">
        <v>197</v>
      </c>
      <c r="AD55" s="1">
        <v>42664.865972222222</v>
      </c>
    </row>
    <row r="56" spans="4:30" x14ac:dyDescent="0.25">
      <c r="D56" s="14">
        <v>399.99844250000001</v>
      </c>
      <c r="E56">
        <v>100</v>
      </c>
      <c r="F56" s="3">
        <v>97.011098340000004</v>
      </c>
      <c r="G56" s="3">
        <v>33.934692099999999</v>
      </c>
      <c r="H56" s="3">
        <v>5.9114611379999999</v>
      </c>
      <c r="I56" s="3">
        <v>65.419337659999997</v>
      </c>
      <c r="J56" s="3">
        <v>4.1126641030000002</v>
      </c>
      <c r="K56" s="3">
        <v>40.774702789999999</v>
      </c>
      <c r="L56" s="3">
        <v>16.828866619999999</v>
      </c>
      <c r="M56" s="3">
        <v>26.557266169999998</v>
      </c>
      <c r="N56" s="3">
        <v>5.8368962069999997</v>
      </c>
      <c r="O56" s="3">
        <v>25.289087309999999</v>
      </c>
      <c r="P56" s="3">
        <v>25.462513520000002</v>
      </c>
      <c r="Q56" s="3">
        <v>0.49287296600000002</v>
      </c>
      <c r="R56" s="3">
        <v>25.252640719999999</v>
      </c>
      <c r="S56" s="3">
        <v>25.380343719999999</v>
      </c>
      <c r="T56" s="3">
        <v>0.32554210300000003</v>
      </c>
      <c r="U56" s="3">
        <v>25.278994789999999</v>
      </c>
      <c r="V56" s="3">
        <v>27.10165859</v>
      </c>
      <c r="W56" s="3">
        <v>9.2844994E-2</v>
      </c>
      <c r="X56" s="3">
        <v>4.7809019000000001E-2</v>
      </c>
      <c r="Y56" s="3">
        <v>0.17194408</v>
      </c>
      <c r="Z56" s="3">
        <v>4.8757275000000003E-2</v>
      </c>
      <c r="AA56" s="3">
        <v>0.42564307400000001</v>
      </c>
      <c r="AB56">
        <v>218</v>
      </c>
      <c r="AC56">
        <v>268</v>
      </c>
      <c r="AD56" s="1">
        <v>42664.897222222222</v>
      </c>
    </row>
    <row r="57" spans="4:30" x14ac:dyDescent="0.25">
      <c r="D57" s="14">
        <v>400.00031469999999</v>
      </c>
      <c r="E57">
        <v>150</v>
      </c>
      <c r="F57" s="3">
        <v>54.271553689999998</v>
      </c>
      <c r="G57" s="3">
        <v>34.324208409999997</v>
      </c>
      <c r="H57" s="3">
        <v>5.436949448</v>
      </c>
      <c r="I57" s="3">
        <v>65.3954059</v>
      </c>
      <c r="J57" s="3">
        <v>3.0757607930000002</v>
      </c>
      <c r="K57" s="3">
        <v>42.588177340000001</v>
      </c>
      <c r="L57" s="3">
        <v>18.84913697</v>
      </c>
      <c r="M57" s="3">
        <v>26.605792860000001</v>
      </c>
      <c r="N57" s="3">
        <v>5.7878780689999996</v>
      </c>
      <c r="O57" s="3">
        <v>25.28422007</v>
      </c>
      <c r="P57" s="3">
        <v>25.46307234</v>
      </c>
      <c r="Q57" s="3">
        <v>0.49366399999999999</v>
      </c>
      <c r="R57" s="3">
        <v>25.25642259</v>
      </c>
      <c r="S57" s="3">
        <v>25.35288714</v>
      </c>
      <c r="T57" s="3">
        <v>0.32548493099999998</v>
      </c>
      <c r="U57" s="3">
        <v>25.273872619999999</v>
      </c>
      <c r="V57" s="3">
        <v>27.17619917</v>
      </c>
      <c r="W57" s="3">
        <v>5.0547604000000003E-2</v>
      </c>
      <c r="X57" s="3">
        <v>1.9639710000000001E-2</v>
      </c>
      <c r="Y57" s="3">
        <v>0.20698608600000001</v>
      </c>
      <c r="Z57" s="3">
        <v>1.9446861999999999E-2</v>
      </c>
      <c r="AA57" s="3">
        <v>0.35772665399999998</v>
      </c>
      <c r="AB57">
        <v>220</v>
      </c>
      <c r="AC57">
        <v>197</v>
      </c>
      <c r="AD57" s="1">
        <v>42664.920138888891</v>
      </c>
    </row>
    <row r="58" spans="4:30" x14ac:dyDescent="0.25">
      <c r="D58" s="14">
        <v>399.99745430000002</v>
      </c>
      <c r="E58">
        <v>300</v>
      </c>
      <c r="F58" s="3">
        <v>23.29772079</v>
      </c>
      <c r="G58" s="3">
        <v>34.479697450000003</v>
      </c>
      <c r="H58" s="3">
        <v>4.8032886550000002</v>
      </c>
      <c r="I58" s="3">
        <v>64.817916069999995</v>
      </c>
      <c r="J58" s="3">
        <v>2.2426942759999999</v>
      </c>
      <c r="K58" s="3">
        <v>43.448552790000001</v>
      </c>
      <c r="L58" s="3">
        <v>18.19543183</v>
      </c>
      <c r="M58" s="3">
        <v>26.62871814</v>
      </c>
      <c r="N58" s="3">
        <v>5.7651976549999997</v>
      </c>
      <c r="O58" s="3">
        <v>25.287730759999999</v>
      </c>
      <c r="P58" s="3">
        <v>25.463848410000001</v>
      </c>
      <c r="Q58" s="3">
        <v>0.49606072400000001</v>
      </c>
      <c r="R58" s="3">
        <v>25.257963589999999</v>
      </c>
      <c r="S58" s="3">
        <v>25.32991848</v>
      </c>
      <c r="T58" s="3">
        <v>0.32545765500000001</v>
      </c>
      <c r="U58" s="3">
        <v>25.274550829999999</v>
      </c>
      <c r="V58" s="3">
        <v>27.215679829999999</v>
      </c>
      <c r="W58" s="3">
        <v>8.2998960999999996E-2</v>
      </c>
      <c r="X58" s="3">
        <v>3.1817355999999998E-2</v>
      </c>
      <c r="Y58" s="3">
        <v>0.28019643700000002</v>
      </c>
      <c r="Z58" s="3">
        <v>3.1578547999999998E-2</v>
      </c>
      <c r="AA58" s="3">
        <v>0.36503447100000003</v>
      </c>
      <c r="AB58">
        <v>222</v>
      </c>
      <c r="AC58">
        <v>197</v>
      </c>
      <c r="AD58" s="1">
        <v>42664.943055555559</v>
      </c>
    </row>
    <row r="59" spans="4:30" x14ac:dyDescent="0.25">
      <c r="D59" s="14">
        <v>399.95262730000002</v>
      </c>
      <c r="E59">
        <v>100</v>
      </c>
      <c r="F59" s="3">
        <v>100</v>
      </c>
      <c r="G59" s="3">
        <v>33.931061409999998</v>
      </c>
      <c r="H59" s="3">
        <v>5.9142908969999999</v>
      </c>
      <c r="I59" s="3">
        <v>64.131764829999995</v>
      </c>
      <c r="J59" s="3">
        <v>3.9742796550000001</v>
      </c>
      <c r="K59" s="3">
        <v>41.454921480000003</v>
      </c>
      <c r="L59" s="3">
        <v>17.054054900000001</v>
      </c>
      <c r="M59" s="3">
        <v>26.62110466</v>
      </c>
      <c r="N59" s="3">
        <v>5.853963931</v>
      </c>
      <c r="O59" s="3">
        <v>25.289190340000001</v>
      </c>
      <c r="P59" s="3">
        <v>25.460581789999999</v>
      </c>
      <c r="Q59" s="3">
        <v>0.49269344799999998</v>
      </c>
      <c r="R59" s="3">
        <v>25.251170170000002</v>
      </c>
      <c r="S59" s="3">
        <v>25.373984239999999</v>
      </c>
      <c r="T59" s="3">
        <v>0.32550827599999999</v>
      </c>
      <c r="U59" s="3">
        <v>25.273671830000001</v>
      </c>
      <c r="V59" s="3">
        <v>27.125133519999999</v>
      </c>
      <c r="W59" s="3">
        <v>6.7818246999999998E-2</v>
      </c>
      <c r="X59" s="3">
        <v>4.0622273E-2</v>
      </c>
      <c r="Y59" s="3">
        <v>0.18408387200000001</v>
      </c>
      <c r="Z59" s="3">
        <v>3.6892322999999998E-2</v>
      </c>
      <c r="AA59" s="3">
        <v>0.422786942</v>
      </c>
      <c r="AB59">
        <v>224</v>
      </c>
      <c r="AC59">
        <v>268</v>
      </c>
      <c r="AD59" s="1">
        <v>42664.974305555559</v>
      </c>
    </row>
    <row r="60" spans="4:30" x14ac:dyDescent="0.25">
      <c r="D60" s="14">
        <v>399.99815410000002</v>
      </c>
      <c r="E60">
        <v>150</v>
      </c>
      <c r="F60" s="3">
        <v>60.336017339999998</v>
      </c>
      <c r="G60" s="3">
        <v>33.907038100000001</v>
      </c>
      <c r="H60" s="3">
        <v>5.861964586</v>
      </c>
      <c r="I60" s="3">
        <v>69.363214760000005</v>
      </c>
      <c r="J60" s="3">
        <v>3.470625241</v>
      </c>
      <c r="K60" s="3">
        <v>46.018769030000001</v>
      </c>
      <c r="L60" s="3">
        <v>20.324220690000001</v>
      </c>
      <c r="M60" s="3">
        <v>26.58348883</v>
      </c>
      <c r="N60" s="3">
        <v>5.7904975170000004</v>
      </c>
      <c r="O60" s="3">
        <v>25.279895450000001</v>
      </c>
      <c r="P60" s="3">
        <v>25.4613631</v>
      </c>
      <c r="Q60" s="3">
        <v>0.49333624100000001</v>
      </c>
      <c r="R60" s="3">
        <v>25.246547240000002</v>
      </c>
      <c r="S60" s="3">
        <v>25.355133720000001</v>
      </c>
      <c r="T60" s="3">
        <v>0.32587062100000003</v>
      </c>
      <c r="U60" s="3">
        <v>25.26375303</v>
      </c>
      <c r="V60" s="3">
        <v>27.31516521</v>
      </c>
      <c r="W60" s="3">
        <v>4.8473455999999998E-2</v>
      </c>
      <c r="X60" s="3">
        <v>1.5517334000000001E-2</v>
      </c>
      <c r="Y60" s="3">
        <v>0.20251961199999999</v>
      </c>
      <c r="Z60" s="3">
        <v>1.9600814000000001E-2</v>
      </c>
      <c r="AA60" s="3">
        <v>0.33636821</v>
      </c>
      <c r="AB60">
        <v>226</v>
      </c>
      <c r="AC60">
        <v>197</v>
      </c>
      <c r="AD60" s="1">
        <v>42664.99722222222</v>
      </c>
    </row>
    <row r="61" spans="4:30" x14ac:dyDescent="0.25">
      <c r="D61" s="14">
        <v>399.99973899999998</v>
      </c>
      <c r="E61">
        <v>300</v>
      </c>
      <c r="F61" s="3">
        <v>25.51787672</v>
      </c>
      <c r="G61" s="3">
        <v>33.990102929999999</v>
      </c>
      <c r="H61" s="3">
        <v>5.1820173790000004</v>
      </c>
      <c r="I61" s="3">
        <v>69.406141689999998</v>
      </c>
      <c r="J61" s="3">
        <v>2.673269897</v>
      </c>
      <c r="K61" s="3">
        <v>46.935381100000001</v>
      </c>
      <c r="L61" s="3">
        <v>21.349914829999999</v>
      </c>
      <c r="M61" s="3">
        <v>26.527789169999998</v>
      </c>
      <c r="N61" s="3">
        <v>5.7924378279999997</v>
      </c>
      <c r="O61" s="3">
        <v>25.275413619999998</v>
      </c>
      <c r="P61" s="3">
        <v>25.45987628</v>
      </c>
      <c r="Q61" s="3">
        <v>0.495048759</v>
      </c>
      <c r="R61" s="3">
        <v>25.24471883</v>
      </c>
      <c r="S61" s="3">
        <v>25.329598279999999</v>
      </c>
      <c r="T61" s="3">
        <v>0.32502193099999999</v>
      </c>
      <c r="U61" s="3">
        <v>25.264073209999999</v>
      </c>
      <c r="V61" s="3">
        <v>27.362259519999999</v>
      </c>
      <c r="W61" s="3">
        <v>7.9773334000000001E-2</v>
      </c>
      <c r="X61" s="3">
        <v>3.0666067000000002E-2</v>
      </c>
      <c r="Y61" s="3">
        <v>0.262043629</v>
      </c>
      <c r="Z61" s="3">
        <v>3.0190154E-2</v>
      </c>
      <c r="AA61" s="3">
        <v>0.33001328099999999</v>
      </c>
      <c r="AB61">
        <v>228</v>
      </c>
      <c r="AC61">
        <v>197</v>
      </c>
      <c r="AD61" s="1">
        <v>42665.020138888889</v>
      </c>
    </row>
    <row r="62" spans="4:30" x14ac:dyDescent="0.25">
      <c r="D62" s="14">
        <v>399.99323659999999</v>
      </c>
      <c r="E62">
        <v>300</v>
      </c>
      <c r="F62" s="3">
        <v>10</v>
      </c>
      <c r="G62" s="3">
        <v>38.051547239999998</v>
      </c>
      <c r="H62" s="3">
        <v>0</v>
      </c>
      <c r="I62" s="3">
        <v>2.155272793</v>
      </c>
      <c r="J62" s="3">
        <v>-2.0341422759999999</v>
      </c>
      <c r="K62" s="3">
        <v>-1.614352448</v>
      </c>
      <c r="L62" s="3">
        <v>15.81377286</v>
      </c>
      <c r="M62" s="3">
        <v>26.431456279999999</v>
      </c>
      <c r="N62" s="3">
        <v>5.7614405169999996</v>
      </c>
      <c r="O62" s="3">
        <v>25.268788409999999</v>
      </c>
      <c r="P62" s="3">
        <v>25.440737760000001</v>
      </c>
      <c r="Q62" s="3">
        <v>0.492079241</v>
      </c>
      <c r="R62" s="3">
        <v>25.241359970000001</v>
      </c>
      <c r="S62" s="3">
        <v>25.187985210000001</v>
      </c>
      <c r="T62" s="3">
        <v>0.32388175899999999</v>
      </c>
      <c r="U62" s="3">
        <v>25.258099210000001</v>
      </c>
      <c r="V62" s="3">
        <v>25.204903170000001</v>
      </c>
      <c r="W62" s="3">
        <v>9.4602963330000005</v>
      </c>
      <c r="X62" s="3">
        <v>1.9861527290000001</v>
      </c>
      <c r="Y62" s="3">
        <v>0.82005080100000005</v>
      </c>
      <c r="Z62" s="3">
        <v>212.8986544</v>
      </c>
      <c r="AA62" s="3">
        <v>0.45048790300000002</v>
      </c>
      <c r="AB62">
        <v>229</v>
      </c>
      <c r="AC62">
        <v>179</v>
      </c>
      <c r="AD62" s="1">
        <v>42665.040972222225</v>
      </c>
    </row>
    <row r="63" spans="4:30" x14ac:dyDescent="0.25">
      <c r="D63" s="14">
        <v>277.61201</v>
      </c>
      <c r="E63">
        <v>300</v>
      </c>
      <c r="F63" s="3">
        <v>10</v>
      </c>
      <c r="G63" s="3">
        <v>6.4903711380000004</v>
      </c>
      <c r="H63" s="3">
        <v>0</v>
      </c>
      <c r="I63" s="3">
        <v>-1.8593100000000001E-3</v>
      </c>
      <c r="J63" s="3">
        <v>-2.7674156550000002</v>
      </c>
      <c r="K63" s="3">
        <v>-1.830051517</v>
      </c>
      <c r="L63" s="3">
        <v>-0.36048317200000002</v>
      </c>
      <c r="M63" s="3">
        <v>26.126955209999998</v>
      </c>
      <c r="N63" s="3">
        <v>5.7425383099999996</v>
      </c>
      <c r="O63" s="3">
        <v>25.262814410000001</v>
      </c>
      <c r="P63" s="3">
        <v>25.394071969999999</v>
      </c>
      <c r="Q63" s="3">
        <v>0.49226844800000003</v>
      </c>
      <c r="R63" s="3">
        <v>25.2385549</v>
      </c>
      <c r="S63" s="3">
        <v>25.165196659999999</v>
      </c>
      <c r="T63" s="3">
        <v>0.32345444800000001</v>
      </c>
      <c r="U63" s="3">
        <v>25.24687286</v>
      </c>
      <c r="V63" s="3">
        <v>25.185521900000001</v>
      </c>
      <c r="W63" s="3">
        <v>0</v>
      </c>
      <c r="X63" s="3">
        <v>8.354394804</v>
      </c>
      <c r="Y63" s="3">
        <v>0.615221146</v>
      </c>
      <c r="Z63" s="3">
        <v>0.39689961000000001</v>
      </c>
      <c r="AA63" s="3">
        <v>1.093725864</v>
      </c>
      <c r="AB63">
        <v>230</v>
      </c>
      <c r="AC63">
        <v>359</v>
      </c>
      <c r="AD63" s="1">
        <v>42665.082638888889</v>
      </c>
    </row>
    <row r="64" spans="4:30" x14ac:dyDescent="0.25">
      <c r="D64" s="14">
        <v>149.9993039</v>
      </c>
      <c r="E64">
        <v>100</v>
      </c>
      <c r="F64" s="3">
        <v>10</v>
      </c>
      <c r="G64" s="3">
        <v>9.3737762409999998</v>
      </c>
      <c r="H64" s="3">
        <v>0</v>
      </c>
      <c r="I64" s="3">
        <v>2.1507601030000001</v>
      </c>
      <c r="J64" s="3">
        <v>-2.043632621</v>
      </c>
      <c r="K64" s="3">
        <v>-1.7246244829999999</v>
      </c>
      <c r="L64" s="3">
        <v>-18.388598340000001</v>
      </c>
      <c r="M64" s="3">
        <v>25.702910719999998</v>
      </c>
      <c r="N64" s="3">
        <v>5.7607238619999999</v>
      </c>
      <c r="O64" s="3">
        <v>25.264664759999999</v>
      </c>
      <c r="P64" s="3">
        <v>25.34987572</v>
      </c>
      <c r="Q64" s="3">
        <v>0.49253665499999999</v>
      </c>
      <c r="R64" s="3">
        <v>25.227702900000001</v>
      </c>
      <c r="S64" s="3">
        <v>25.174528930000001</v>
      </c>
      <c r="T64" s="3">
        <v>0.32259982799999998</v>
      </c>
      <c r="U64" s="3">
        <v>25.242868550000001</v>
      </c>
      <c r="V64" s="3">
        <v>25.184105689999999</v>
      </c>
      <c r="W64" s="3">
        <v>0</v>
      </c>
      <c r="X64" s="3">
        <v>0.36539104</v>
      </c>
      <c r="Y64" s="3">
        <v>0.61851782300000002</v>
      </c>
      <c r="Z64" s="3">
        <v>0.41622984000000002</v>
      </c>
      <c r="AA64" s="3">
        <v>6.8052395670000001</v>
      </c>
      <c r="AB64">
        <v>2</v>
      </c>
      <c r="AC64">
        <v>719</v>
      </c>
      <c r="AD64" s="1">
        <v>42665.845138888886</v>
      </c>
    </row>
    <row r="65" spans="4:30" x14ac:dyDescent="0.25">
      <c r="D65" s="14">
        <v>149.9993408</v>
      </c>
      <c r="E65">
        <v>100</v>
      </c>
      <c r="F65" s="3">
        <v>10</v>
      </c>
      <c r="G65" s="3">
        <v>9.3745011030000001</v>
      </c>
      <c r="H65" s="3">
        <v>0</v>
      </c>
      <c r="I65" s="3">
        <v>2.1505834830000001</v>
      </c>
      <c r="J65" s="3">
        <v>-2.129557862</v>
      </c>
      <c r="K65" s="3">
        <v>-1.8467004140000001</v>
      </c>
      <c r="L65" s="3">
        <v>-15.749237620000001</v>
      </c>
      <c r="M65" s="3">
        <v>25.657571409999999</v>
      </c>
      <c r="N65" s="3">
        <v>5.7130116209999997</v>
      </c>
      <c r="O65" s="3">
        <v>25.259547999999999</v>
      </c>
      <c r="P65" s="3">
        <v>25.350586620000001</v>
      </c>
      <c r="Q65" s="3">
        <v>0.49249310299999999</v>
      </c>
      <c r="R65" s="3">
        <v>25.229694139999999</v>
      </c>
      <c r="S65" s="3">
        <v>25.175044589999999</v>
      </c>
      <c r="T65" s="3">
        <v>0.323633069</v>
      </c>
      <c r="U65" s="3">
        <v>25.245217929999999</v>
      </c>
      <c r="V65" s="3">
        <v>25.181891929999999</v>
      </c>
      <c r="W65" s="3">
        <v>0</v>
      </c>
      <c r="X65" s="3">
        <v>1.5526800000000001E-3</v>
      </c>
      <c r="Y65" s="3">
        <v>0.600832967</v>
      </c>
      <c r="Z65" s="3">
        <v>0.39065482000000001</v>
      </c>
      <c r="AA65" s="3">
        <v>6.9100549889999998</v>
      </c>
      <c r="AB65">
        <v>3</v>
      </c>
      <c r="AC65">
        <v>359</v>
      </c>
      <c r="AD65" s="1">
        <v>42665.886805555558</v>
      </c>
    </row>
    <row r="66" spans="4:30" x14ac:dyDescent="0.25">
      <c r="D66" s="14">
        <v>149.99974750000001</v>
      </c>
      <c r="E66">
        <v>100</v>
      </c>
      <c r="F66" s="3">
        <v>19.828049450000002</v>
      </c>
      <c r="G66" s="3">
        <v>8.8026646900000003</v>
      </c>
      <c r="H66" s="3">
        <v>0.99751599999999996</v>
      </c>
      <c r="I66" s="3">
        <v>14.91150266</v>
      </c>
      <c r="J66" s="3">
        <v>-1.0098566899999999</v>
      </c>
      <c r="K66" s="3">
        <v>7.208120793</v>
      </c>
      <c r="L66" s="3">
        <v>-15.37213824</v>
      </c>
      <c r="M66" s="3">
        <v>25.643179719999999</v>
      </c>
      <c r="N66" s="3">
        <v>5.7100575170000001</v>
      </c>
      <c r="O66" s="3">
        <v>25.261658659999998</v>
      </c>
      <c r="P66" s="3">
        <v>25.35486238</v>
      </c>
      <c r="Q66" s="3">
        <v>0.49235882800000003</v>
      </c>
      <c r="R66" s="3">
        <v>25.228798999999999</v>
      </c>
      <c r="S66" s="3">
        <v>25.20708986</v>
      </c>
      <c r="T66" s="3">
        <v>0.32336248299999998</v>
      </c>
      <c r="U66" s="3">
        <v>25.238994340000001</v>
      </c>
      <c r="V66" s="3">
        <v>25.579528759999999</v>
      </c>
      <c r="W66" s="3">
        <v>7.2322136999999995E-2</v>
      </c>
      <c r="X66" s="3">
        <v>7.8311432E-2</v>
      </c>
      <c r="Y66" s="3">
        <v>0.60474254900000002</v>
      </c>
      <c r="Z66" s="3">
        <v>0.149920569</v>
      </c>
      <c r="AA66" s="3">
        <v>6.9374347939999996</v>
      </c>
      <c r="AB66">
        <v>5</v>
      </c>
      <c r="AC66">
        <v>267</v>
      </c>
      <c r="AD66" s="1">
        <v>42665.918055555558</v>
      </c>
    </row>
    <row r="67" spans="4:30" x14ac:dyDescent="0.25">
      <c r="D67" s="14">
        <v>149.99945600000001</v>
      </c>
      <c r="E67">
        <v>150</v>
      </c>
      <c r="F67" s="3">
        <v>11.035309659999999</v>
      </c>
      <c r="G67" s="3">
        <v>8.8361665519999999</v>
      </c>
      <c r="H67" s="3">
        <v>0.87393455200000003</v>
      </c>
      <c r="I67" s="3">
        <v>14.92569724</v>
      </c>
      <c r="J67" s="3">
        <v>-1.2454974139999999</v>
      </c>
      <c r="K67" s="3">
        <v>7.5258346209999996</v>
      </c>
      <c r="L67" s="3">
        <v>-16.115515899999998</v>
      </c>
      <c r="M67" s="3">
        <v>25.64043783</v>
      </c>
      <c r="N67" s="3">
        <v>5.7351003790000004</v>
      </c>
      <c r="O67" s="3">
        <v>25.259982099999998</v>
      </c>
      <c r="P67" s="3">
        <v>25.351101969999998</v>
      </c>
      <c r="Q67" s="3">
        <v>0.49329810299999999</v>
      </c>
      <c r="R67" s="3">
        <v>25.231186309999998</v>
      </c>
      <c r="S67" s="3">
        <v>25.20177245</v>
      </c>
      <c r="T67" s="3">
        <v>0.32374886200000003</v>
      </c>
      <c r="U67" s="3">
        <v>25.243107240000001</v>
      </c>
      <c r="V67" s="3">
        <v>25.596367449999999</v>
      </c>
      <c r="W67" s="3">
        <v>4.9078268000000001E-2</v>
      </c>
      <c r="X67" s="3">
        <v>2.085364E-2</v>
      </c>
      <c r="Y67" s="3">
        <v>0.62195051400000001</v>
      </c>
      <c r="Z67" s="3">
        <v>6.1019405999999998E-2</v>
      </c>
      <c r="AA67" s="3">
        <v>6.863676302</v>
      </c>
      <c r="AB67">
        <v>7</v>
      </c>
      <c r="AC67">
        <v>196</v>
      </c>
      <c r="AD67" s="1">
        <v>42665.940972222219</v>
      </c>
    </row>
    <row r="68" spans="4:30" x14ac:dyDescent="0.25">
      <c r="D68" s="14">
        <v>149.99985380000001</v>
      </c>
      <c r="E68">
        <v>100</v>
      </c>
      <c r="F68" s="3">
        <v>27.663180449999999</v>
      </c>
      <c r="G68" s="3">
        <v>8.5459636210000003</v>
      </c>
      <c r="H68" s="3">
        <v>1.4010172409999999</v>
      </c>
      <c r="I68" s="3">
        <v>19.906341619999999</v>
      </c>
      <c r="J68" s="3">
        <v>-0.430985966</v>
      </c>
      <c r="K68" s="3">
        <v>10.64568717</v>
      </c>
      <c r="L68" s="3">
        <v>-17.927301929999999</v>
      </c>
      <c r="M68" s="3">
        <v>25.64531131</v>
      </c>
      <c r="N68" s="3">
        <v>5.7047686210000004</v>
      </c>
      <c r="O68" s="3">
        <v>25.264415069999998</v>
      </c>
      <c r="P68" s="3">
        <v>25.350597449999999</v>
      </c>
      <c r="Q68" s="3">
        <v>0.49227475900000001</v>
      </c>
      <c r="R68" s="3">
        <v>25.227078970000001</v>
      </c>
      <c r="S68" s="3">
        <v>25.222363720000001</v>
      </c>
      <c r="T68" s="3">
        <v>0.32338324099999999</v>
      </c>
      <c r="U68" s="3">
        <v>25.245575970000001</v>
      </c>
      <c r="V68" s="3">
        <v>25.738876860000001</v>
      </c>
      <c r="W68" s="3">
        <v>8.7815096999999995E-2</v>
      </c>
      <c r="X68" s="3">
        <v>3.7083376000000001E-2</v>
      </c>
      <c r="Y68" s="3">
        <v>0.651792924</v>
      </c>
      <c r="Z68" s="3">
        <v>6.1308665999999998E-2</v>
      </c>
      <c r="AA68" s="3">
        <v>6.5645781870000004</v>
      </c>
      <c r="AB68">
        <v>9</v>
      </c>
      <c r="AC68">
        <v>269</v>
      </c>
      <c r="AD68" s="1">
        <v>42665.972222222219</v>
      </c>
    </row>
    <row r="69" spans="4:30" x14ac:dyDescent="0.25">
      <c r="D69" s="14">
        <v>150.00054040000001</v>
      </c>
      <c r="E69">
        <v>150</v>
      </c>
      <c r="F69" s="3">
        <v>15.38931052</v>
      </c>
      <c r="G69" s="3">
        <v>8.6362707590000003</v>
      </c>
      <c r="H69" s="3">
        <v>1.223109724</v>
      </c>
      <c r="I69" s="3">
        <v>19.917451310000001</v>
      </c>
      <c r="J69" s="3">
        <v>-0.854408379</v>
      </c>
      <c r="K69" s="3">
        <v>11.17885076</v>
      </c>
      <c r="L69" s="3">
        <v>-14.460617239999999</v>
      </c>
      <c r="M69" s="3">
        <v>25.629641379999999</v>
      </c>
      <c r="N69" s="3">
        <v>5.7435303449999999</v>
      </c>
      <c r="O69" s="3">
        <v>25.260649409999999</v>
      </c>
      <c r="P69" s="3">
        <v>25.355383280000002</v>
      </c>
      <c r="Q69" s="3">
        <v>0.49226682799999999</v>
      </c>
      <c r="R69" s="3">
        <v>25.228022970000001</v>
      </c>
      <c r="S69" s="3">
        <v>25.210459239999999</v>
      </c>
      <c r="T69" s="3">
        <v>0.32324320699999998</v>
      </c>
      <c r="U69" s="3">
        <v>25.24351952</v>
      </c>
      <c r="V69" s="3">
        <v>25.760741240000002</v>
      </c>
      <c r="W69" s="3">
        <v>4.4023476999999998E-2</v>
      </c>
      <c r="X69" s="3">
        <v>2.0985579000000001E-2</v>
      </c>
      <c r="Y69" s="3">
        <v>0.55809849</v>
      </c>
      <c r="Z69" s="3">
        <v>3.8318921999999998E-2</v>
      </c>
      <c r="AA69" s="3">
        <v>6.9286973830000003</v>
      </c>
      <c r="AB69">
        <v>11</v>
      </c>
      <c r="AC69">
        <v>197</v>
      </c>
      <c r="AD69" s="1">
        <v>42665.995138888888</v>
      </c>
    </row>
    <row r="70" spans="4:30" x14ac:dyDescent="0.25">
      <c r="D70" s="14">
        <v>149.9999321</v>
      </c>
      <c r="E70">
        <v>100</v>
      </c>
      <c r="F70" s="3">
        <v>35.30201769</v>
      </c>
      <c r="G70" s="3">
        <v>8.2604243450000006</v>
      </c>
      <c r="H70" s="3">
        <v>1.794247586</v>
      </c>
      <c r="I70" s="3">
        <v>24.919104789999999</v>
      </c>
      <c r="J70" s="3">
        <v>-0.139728517</v>
      </c>
      <c r="K70" s="3">
        <v>14.26778914</v>
      </c>
      <c r="L70" s="3">
        <v>-16.517915760000001</v>
      </c>
      <c r="M70" s="3">
        <v>25.63666186</v>
      </c>
      <c r="N70" s="3">
        <v>5.7735526549999996</v>
      </c>
      <c r="O70" s="3">
        <v>25.262315170000001</v>
      </c>
      <c r="P70" s="3">
        <v>25.35196479</v>
      </c>
      <c r="Q70" s="3">
        <v>0.49356369</v>
      </c>
      <c r="R70" s="3">
        <v>25.228701279999999</v>
      </c>
      <c r="S70" s="3">
        <v>25.231506549999999</v>
      </c>
      <c r="T70" s="3">
        <v>0.323256759</v>
      </c>
      <c r="U70" s="3">
        <v>25.24084466</v>
      </c>
      <c r="V70" s="3">
        <v>25.894873</v>
      </c>
      <c r="W70" s="3">
        <v>3.8702331E-2</v>
      </c>
      <c r="X70" s="3">
        <v>3.2017072000000001E-2</v>
      </c>
      <c r="Y70" s="3">
        <v>0.61178506499999996</v>
      </c>
      <c r="Z70" s="3">
        <v>5.0116079000000001E-2</v>
      </c>
      <c r="AA70" s="3">
        <v>6.9925973700000004</v>
      </c>
      <c r="AB70">
        <v>13</v>
      </c>
      <c r="AC70">
        <v>269</v>
      </c>
      <c r="AD70" s="1">
        <v>42666.026388888888</v>
      </c>
    </row>
    <row r="71" spans="4:30" x14ac:dyDescent="0.25">
      <c r="D71" s="14">
        <v>149.99942490000001</v>
      </c>
      <c r="E71">
        <v>150</v>
      </c>
      <c r="F71" s="3">
        <v>19.64858731</v>
      </c>
      <c r="G71" s="3">
        <v>8.4507492759999998</v>
      </c>
      <c r="H71" s="3">
        <v>1.5679926550000001</v>
      </c>
      <c r="I71" s="3">
        <v>24.936767549999999</v>
      </c>
      <c r="J71" s="3">
        <v>-0.55975279300000003</v>
      </c>
      <c r="K71" s="3">
        <v>14.908178550000001</v>
      </c>
      <c r="L71" s="3">
        <v>-18.075150789999999</v>
      </c>
      <c r="M71" s="3">
        <v>25.633080379999999</v>
      </c>
      <c r="N71" s="3">
        <v>5.7617679309999996</v>
      </c>
      <c r="O71" s="3">
        <v>25.262760069999999</v>
      </c>
      <c r="P71" s="3">
        <v>25.348654969999998</v>
      </c>
      <c r="Q71" s="3">
        <v>0.49222100000000002</v>
      </c>
      <c r="R71" s="3">
        <v>25.230763169999999</v>
      </c>
      <c r="S71" s="3">
        <v>25.221658380000001</v>
      </c>
      <c r="T71" s="3">
        <v>0.32316769000000001</v>
      </c>
      <c r="U71" s="3">
        <v>25.242467000000001</v>
      </c>
      <c r="V71" s="3">
        <v>25.92561714</v>
      </c>
      <c r="W71" s="3">
        <v>4.5453108999999998E-2</v>
      </c>
      <c r="X71" s="3">
        <v>2.1559247E-2</v>
      </c>
      <c r="Y71" s="3">
        <v>0.61189432499999996</v>
      </c>
      <c r="Z71" s="3">
        <v>3.4102594999999999E-2</v>
      </c>
      <c r="AA71" s="3">
        <v>7.1182653440000001</v>
      </c>
      <c r="AB71">
        <v>15</v>
      </c>
      <c r="AC71">
        <v>197</v>
      </c>
      <c r="AD71" s="1">
        <v>42666.049305555556</v>
      </c>
    </row>
    <row r="72" spans="4:30" x14ac:dyDescent="0.25">
      <c r="D72" s="14">
        <v>150.00074359999999</v>
      </c>
      <c r="E72">
        <v>100</v>
      </c>
      <c r="F72" s="3">
        <v>42.829191100000003</v>
      </c>
      <c r="G72" s="3">
        <v>8.0774974480000008</v>
      </c>
      <c r="H72" s="3">
        <v>2.1638281720000001</v>
      </c>
      <c r="I72" s="3">
        <v>29.938558690000001</v>
      </c>
      <c r="J72" s="3">
        <v>0.341873172</v>
      </c>
      <c r="K72" s="3">
        <v>17.70885414</v>
      </c>
      <c r="L72" s="3">
        <v>-16.94046741</v>
      </c>
      <c r="M72" s="3">
        <v>25.637909029999999</v>
      </c>
      <c r="N72" s="3">
        <v>5.7366799999999998</v>
      </c>
      <c r="O72" s="3">
        <v>25.2662111</v>
      </c>
      <c r="P72" s="3">
        <v>25.354612759999998</v>
      </c>
      <c r="Q72" s="3">
        <v>0.49292362099999998</v>
      </c>
      <c r="R72" s="3">
        <v>25.22893466</v>
      </c>
      <c r="S72" s="3">
        <v>25.24573341</v>
      </c>
      <c r="T72" s="3">
        <v>0.323384483</v>
      </c>
      <c r="U72" s="3">
        <v>25.241604169999999</v>
      </c>
      <c r="V72" s="3">
        <v>26.0486729</v>
      </c>
      <c r="W72" s="3">
        <v>3.6810101999999997E-2</v>
      </c>
      <c r="X72" s="3">
        <v>2.943053E-2</v>
      </c>
      <c r="Y72" s="3">
        <v>2.03174184</v>
      </c>
      <c r="Z72" s="3">
        <v>3.9434797000000001E-2</v>
      </c>
      <c r="AA72" s="3">
        <v>7.2373118999999999</v>
      </c>
      <c r="AB72">
        <v>17</v>
      </c>
      <c r="AC72">
        <v>269</v>
      </c>
      <c r="AD72" s="1">
        <v>42666.080555555556</v>
      </c>
    </row>
    <row r="73" spans="4:30" x14ac:dyDescent="0.25">
      <c r="D73" s="14">
        <v>149.99922979999999</v>
      </c>
      <c r="E73">
        <v>150</v>
      </c>
      <c r="F73" s="3">
        <v>23.756537900000001</v>
      </c>
      <c r="G73" s="3">
        <v>8.2196984830000002</v>
      </c>
      <c r="H73" s="3">
        <v>1.902264379</v>
      </c>
      <c r="I73" s="3">
        <v>29.9613361</v>
      </c>
      <c r="J73" s="3">
        <v>0.10287300000000001</v>
      </c>
      <c r="K73" s="3">
        <v>18.456787760000001</v>
      </c>
      <c r="L73" s="3">
        <v>-17.181733099999999</v>
      </c>
      <c r="M73" s="3">
        <v>25.636225970000002</v>
      </c>
      <c r="N73" s="3">
        <v>5.7279719309999999</v>
      </c>
      <c r="O73" s="3">
        <v>25.265028170000001</v>
      </c>
      <c r="P73" s="3">
        <v>25.353174790000001</v>
      </c>
      <c r="Q73" s="3">
        <v>0.49274882800000003</v>
      </c>
      <c r="R73" s="3">
        <v>25.22749662</v>
      </c>
      <c r="S73" s="3">
        <v>25.237686660000001</v>
      </c>
      <c r="T73" s="3">
        <v>0.32269462100000001</v>
      </c>
      <c r="U73" s="3">
        <v>25.242065480000001</v>
      </c>
      <c r="V73" s="3">
        <v>26.084688589999999</v>
      </c>
      <c r="W73" s="3">
        <v>4.7027771000000003E-2</v>
      </c>
      <c r="X73" s="3">
        <v>2.1704899E-2</v>
      </c>
      <c r="Y73" s="3">
        <v>0.66544731700000004</v>
      </c>
      <c r="Z73" s="3">
        <v>2.9903405000000001E-2</v>
      </c>
      <c r="AA73" s="3">
        <v>7.3596700320000004</v>
      </c>
      <c r="AB73">
        <v>19</v>
      </c>
      <c r="AC73">
        <v>196</v>
      </c>
      <c r="AD73" s="1">
        <v>42666.103472222225</v>
      </c>
    </row>
    <row r="74" spans="4:30" x14ac:dyDescent="0.25">
      <c r="D74" s="14">
        <v>150.00013509999999</v>
      </c>
      <c r="E74">
        <v>100</v>
      </c>
      <c r="F74" s="3">
        <v>50.501511379999997</v>
      </c>
      <c r="G74" s="3">
        <v>7.8203807239999996</v>
      </c>
      <c r="H74" s="3">
        <v>2.582756931</v>
      </c>
      <c r="I74" s="3">
        <v>34.98495793</v>
      </c>
      <c r="J74" s="3">
        <v>0.98315068999999999</v>
      </c>
      <c r="K74" s="3">
        <v>20.950197620000001</v>
      </c>
      <c r="L74" s="3">
        <v>-15.423759479999999</v>
      </c>
      <c r="M74" s="3">
        <v>25.636463719999998</v>
      </c>
      <c r="N74" s="3">
        <v>5.7766570340000003</v>
      </c>
      <c r="O74" s="3">
        <v>25.259336279999999</v>
      </c>
      <c r="P74" s="3">
        <v>25.351688070000002</v>
      </c>
      <c r="Q74" s="3">
        <v>0.49288817200000001</v>
      </c>
      <c r="R74" s="3">
        <v>25.228581930000001</v>
      </c>
      <c r="S74" s="3">
        <v>25.264284790000001</v>
      </c>
      <c r="T74" s="3">
        <v>0.32280434499999999</v>
      </c>
      <c r="U74" s="3">
        <v>25.246373720000001</v>
      </c>
      <c r="V74" s="3">
        <v>26.199679410000002</v>
      </c>
      <c r="W74" s="3">
        <v>3.5487808000000003E-2</v>
      </c>
      <c r="X74" s="3">
        <v>2.7911884000000001E-2</v>
      </c>
      <c r="Y74" s="3">
        <v>0.84414252999999995</v>
      </c>
      <c r="Z74" s="3">
        <v>3.8440069E-2</v>
      </c>
      <c r="AA74" s="3">
        <v>6.6221538510000002</v>
      </c>
      <c r="AB74">
        <v>21</v>
      </c>
      <c r="AC74">
        <v>268</v>
      </c>
      <c r="AD74" s="1">
        <v>42666.134722222225</v>
      </c>
    </row>
    <row r="75" spans="4:30" x14ac:dyDescent="0.25">
      <c r="D75" s="14">
        <v>150.00024199999999</v>
      </c>
      <c r="E75">
        <v>150</v>
      </c>
      <c r="F75" s="3">
        <v>28.006472209999998</v>
      </c>
      <c r="G75" s="3">
        <v>8.0084542410000008</v>
      </c>
      <c r="H75" s="3">
        <v>2.248783655</v>
      </c>
      <c r="I75" s="3">
        <v>35.000228100000001</v>
      </c>
      <c r="J75" s="3">
        <v>0.13096772400000001</v>
      </c>
      <c r="K75" s="3">
        <v>21.962372720000001</v>
      </c>
      <c r="L75" s="3">
        <v>-14.35357372</v>
      </c>
      <c r="M75" s="3">
        <v>25.640154859999999</v>
      </c>
      <c r="N75" s="3">
        <v>5.7554447590000004</v>
      </c>
      <c r="O75" s="3">
        <v>25.261333069999999</v>
      </c>
      <c r="P75" s="3">
        <v>25.356354589999999</v>
      </c>
      <c r="Q75" s="3">
        <v>0.49283334499999998</v>
      </c>
      <c r="R75" s="3">
        <v>25.233270000000001</v>
      </c>
      <c r="S75" s="3">
        <v>25.24451797</v>
      </c>
      <c r="T75" s="3">
        <v>0.32252720699999998</v>
      </c>
      <c r="U75" s="3">
        <v>25.242808830000001</v>
      </c>
      <c r="V75" s="3">
        <v>26.241211100000001</v>
      </c>
      <c r="W75" s="3">
        <v>4.1294002000000003E-2</v>
      </c>
      <c r="X75" s="3">
        <v>2.0732947000000002E-2</v>
      </c>
      <c r="Y75" s="3">
        <v>1.942104372</v>
      </c>
      <c r="Z75" s="3">
        <v>2.7938553000000001E-2</v>
      </c>
      <c r="AA75" s="3">
        <v>6.8911534269999999</v>
      </c>
      <c r="AB75">
        <v>23</v>
      </c>
      <c r="AC75">
        <v>197</v>
      </c>
      <c r="AD75" s="1">
        <v>42666.157638888886</v>
      </c>
    </row>
    <row r="76" spans="4:30" x14ac:dyDescent="0.25">
      <c r="D76" s="14">
        <v>150.00049509999999</v>
      </c>
      <c r="E76">
        <v>100</v>
      </c>
      <c r="F76" s="3">
        <v>58.066780000000001</v>
      </c>
      <c r="G76" s="3">
        <v>7.6444334830000003</v>
      </c>
      <c r="H76" s="3">
        <v>2.9794038619999998</v>
      </c>
      <c r="I76" s="3">
        <v>40.023945140000002</v>
      </c>
      <c r="J76" s="3">
        <v>1.2959658970000001</v>
      </c>
      <c r="K76" s="3">
        <v>24.426575100000001</v>
      </c>
      <c r="L76" s="3">
        <v>-17.452402589999998</v>
      </c>
      <c r="M76" s="3">
        <v>25.635862339999999</v>
      </c>
      <c r="N76" s="3">
        <v>5.7271900340000004</v>
      </c>
      <c r="O76" s="3">
        <v>25.267540409999999</v>
      </c>
      <c r="P76" s="3">
        <v>25.355323550000001</v>
      </c>
      <c r="Q76" s="3">
        <v>0.492158759</v>
      </c>
      <c r="R76" s="3">
        <v>25.224127169999999</v>
      </c>
      <c r="S76" s="3">
        <v>25.26953717</v>
      </c>
      <c r="T76" s="3">
        <v>0.32295313799999997</v>
      </c>
      <c r="U76" s="3">
        <v>25.245982860000002</v>
      </c>
      <c r="V76" s="3">
        <v>26.353629000000002</v>
      </c>
      <c r="W76" s="3">
        <v>3.3721387999999998E-2</v>
      </c>
      <c r="X76" s="3">
        <v>2.6099368000000001E-2</v>
      </c>
      <c r="Y76" s="3">
        <v>0.53138726700000005</v>
      </c>
      <c r="Z76" s="3">
        <v>3.3116370999999999E-2</v>
      </c>
      <c r="AA76" s="3">
        <v>6.5145040009999997</v>
      </c>
      <c r="AB76">
        <v>25</v>
      </c>
      <c r="AC76">
        <v>269</v>
      </c>
      <c r="AD76" s="1">
        <v>42666.189583333333</v>
      </c>
    </row>
    <row r="77" spans="4:30" x14ac:dyDescent="0.25">
      <c r="D77" s="14">
        <v>150.00059239999999</v>
      </c>
      <c r="E77">
        <v>150</v>
      </c>
      <c r="F77" s="3">
        <v>32.325191930000003</v>
      </c>
      <c r="G77" s="3">
        <v>7.7729247929999996</v>
      </c>
      <c r="H77" s="3">
        <v>2.6068274140000001</v>
      </c>
      <c r="I77" s="3">
        <v>40.043019379999997</v>
      </c>
      <c r="J77" s="3">
        <v>0.70624517200000003</v>
      </c>
      <c r="K77" s="3">
        <v>25.770381969999999</v>
      </c>
      <c r="L77" s="3">
        <v>-16.384883689999999</v>
      </c>
      <c r="M77" s="3">
        <v>25.634231029999999</v>
      </c>
      <c r="N77" s="3">
        <v>5.7089327589999996</v>
      </c>
      <c r="O77" s="3">
        <v>25.26242366</v>
      </c>
      <c r="P77" s="3">
        <v>25.35274076</v>
      </c>
      <c r="Q77" s="3">
        <v>0.49208286200000001</v>
      </c>
      <c r="R77" s="3">
        <v>25.22946645</v>
      </c>
      <c r="S77" s="3">
        <v>25.25722021</v>
      </c>
      <c r="T77" s="3">
        <v>0.32319893100000002</v>
      </c>
      <c r="U77" s="3">
        <v>25.242656830000001</v>
      </c>
      <c r="V77" s="3">
        <v>26.409274929999999</v>
      </c>
      <c r="W77" s="3">
        <v>4.0251250000000002E-2</v>
      </c>
      <c r="X77" s="3">
        <v>2.0468888000000001E-2</v>
      </c>
      <c r="Y77" s="3">
        <v>0.83351457299999998</v>
      </c>
      <c r="Z77" s="3">
        <v>2.4455034E-2</v>
      </c>
      <c r="AA77" s="3">
        <v>6.8228606349999996</v>
      </c>
      <c r="AB77">
        <v>27</v>
      </c>
      <c r="AC77">
        <v>194</v>
      </c>
      <c r="AD77" s="1">
        <v>42666.211805555555</v>
      </c>
    </row>
    <row r="78" spans="4:30" x14ac:dyDescent="0.25">
      <c r="D78" s="14">
        <v>149.99995050000001</v>
      </c>
      <c r="E78">
        <v>100</v>
      </c>
      <c r="F78" s="3">
        <v>73.209219239999996</v>
      </c>
      <c r="G78" s="3">
        <v>7.1774584480000003</v>
      </c>
      <c r="H78" s="3">
        <v>3.789014103</v>
      </c>
      <c r="I78" s="3">
        <v>50.093192029999997</v>
      </c>
      <c r="J78" s="3">
        <v>2.1585416899999998</v>
      </c>
      <c r="K78" s="3">
        <v>31.42757117</v>
      </c>
      <c r="L78" s="3">
        <v>-17.5489341</v>
      </c>
      <c r="M78" s="3">
        <v>25.655266480000002</v>
      </c>
      <c r="N78" s="3">
        <v>5.8497736209999998</v>
      </c>
      <c r="O78" s="3">
        <v>25.265109760000001</v>
      </c>
      <c r="P78" s="3">
        <v>25.353164069999998</v>
      </c>
      <c r="Q78" s="3">
        <v>0.49193869000000001</v>
      </c>
      <c r="R78" s="3">
        <v>25.225717029999998</v>
      </c>
      <c r="S78" s="3">
        <v>25.295999999999999</v>
      </c>
      <c r="T78" s="3">
        <v>0.32301369000000002</v>
      </c>
      <c r="U78" s="3">
        <v>25.245565070000001</v>
      </c>
      <c r="V78" s="3">
        <v>26.664697830000001</v>
      </c>
      <c r="W78" s="3">
        <v>4.1057081000000002E-2</v>
      </c>
      <c r="X78" s="3">
        <v>3.3482219000000001E-2</v>
      </c>
      <c r="Y78" s="3">
        <v>0.30603046</v>
      </c>
      <c r="Z78" s="3">
        <v>3.8218559999999999E-2</v>
      </c>
      <c r="AA78" s="3">
        <v>6.5641828689999997</v>
      </c>
      <c r="AB78">
        <v>29</v>
      </c>
      <c r="AC78">
        <v>268</v>
      </c>
      <c r="AD78" s="1">
        <v>42666.243055555555</v>
      </c>
    </row>
    <row r="79" spans="4:30" x14ac:dyDescent="0.25">
      <c r="D79" s="14">
        <v>149.9993791</v>
      </c>
      <c r="E79">
        <v>150</v>
      </c>
      <c r="F79" s="3">
        <v>40.831655929999997</v>
      </c>
      <c r="G79" s="3">
        <v>7.3241801029999998</v>
      </c>
      <c r="H79" s="3">
        <v>3.3097368970000001</v>
      </c>
      <c r="I79" s="3">
        <v>50.119172310000003</v>
      </c>
      <c r="J79" s="3">
        <v>1.351651586</v>
      </c>
      <c r="K79" s="3">
        <v>32.974746760000002</v>
      </c>
      <c r="L79" s="3">
        <v>-13.8997349</v>
      </c>
      <c r="M79" s="3">
        <v>25.672665970000001</v>
      </c>
      <c r="N79" s="3">
        <v>5.786707034</v>
      </c>
      <c r="O79" s="3">
        <v>25.26061679</v>
      </c>
      <c r="P79" s="3">
        <v>25.356777860000001</v>
      </c>
      <c r="Q79" s="3">
        <v>0.49181079300000002</v>
      </c>
      <c r="R79" s="3">
        <v>25.22984069</v>
      </c>
      <c r="S79" s="3">
        <v>25.276129789999999</v>
      </c>
      <c r="T79" s="3">
        <v>0.32268917200000002</v>
      </c>
      <c r="U79" s="3">
        <v>25.242662240000001</v>
      </c>
      <c r="V79" s="3">
        <v>26.732481379999999</v>
      </c>
      <c r="W79" s="3">
        <v>3.8319976999999998E-2</v>
      </c>
      <c r="X79" s="3">
        <v>1.9951173999999999E-2</v>
      </c>
      <c r="Y79" s="3">
        <v>0.41019388800000001</v>
      </c>
      <c r="Z79" s="3">
        <v>2.0384490000000002E-2</v>
      </c>
      <c r="AA79" s="3">
        <v>7.2573016810000004</v>
      </c>
      <c r="AB79">
        <v>31</v>
      </c>
      <c r="AC79">
        <v>197</v>
      </c>
      <c r="AD79" s="1">
        <v>42666.265972222223</v>
      </c>
    </row>
    <row r="80" spans="4:30" x14ac:dyDescent="0.25">
      <c r="D80" s="14">
        <v>149.9998952</v>
      </c>
      <c r="E80">
        <v>300</v>
      </c>
      <c r="F80" s="3">
        <v>17.116299000000001</v>
      </c>
      <c r="G80" s="3">
        <v>7.6667754830000003</v>
      </c>
      <c r="H80" s="3">
        <v>2.7612712070000001</v>
      </c>
      <c r="I80" s="3">
        <v>50.142568140000002</v>
      </c>
      <c r="J80" s="3">
        <v>1.1770312759999999</v>
      </c>
      <c r="K80" s="3">
        <v>33.81949324</v>
      </c>
      <c r="L80" s="3">
        <v>-15.02801438</v>
      </c>
      <c r="M80" s="3">
        <v>25.66773641</v>
      </c>
      <c r="N80" s="3">
        <v>5.7433064829999996</v>
      </c>
      <c r="O80" s="3">
        <v>25.26208183</v>
      </c>
      <c r="P80" s="3">
        <v>25.354965549999999</v>
      </c>
      <c r="Q80" s="3">
        <v>0.49271541400000002</v>
      </c>
      <c r="R80" s="3">
        <v>25.227572689999999</v>
      </c>
      <c r="S80" s="3">
        <v>25.269135760000001</v>
      </c>
      <c r="T80" s="3">
        <v>0.32306099999999999</v>
      </c>
      <c r="U80" s="3">
        <v>25.246308519999999</v>
      </c>
      <c r="V80" s="3">
        <v>26.772467070000001</v>
      </c>
      <c r="W80" s="3">
        <v>6.0772906000000002E-2</v>
      </c>
      <c r="X80" s="3">
        <v>3.2149275999999997E-2</v>
      </c>
      <c r="Y80" s="3">
        <v>0.59605022200000002</v>
      </c>
      <c r="Z80" s="3">
        <v>3.2065071000000001E-2</v>
      </c>
      <c r="AA80" s="3">
        <v>7.7162345779999999</v>
      </c>
      <c r="AB80">
        <v>33</v>
      </c>
      <c r="AC80">
        <v>197</v>
      </c>
      <c r="AD80" s="1">
        <v>42666.288888888892</v>
      </c>
    </row>
    <row r="81" spans="4:30" x14ac:dyDescent="0.25">
      <c r="D81" s="14">
        <v>149.999617</v>
      </c>
      <c r="E81">
        <v>100</v>
      </c>
      <c r="F81" s="3">
        <v>80.870054830000001</v>
      </c>
      <c r="G81" s="3">
        <v>6.9341993789999998</v>
      </c>
      <c r="H81" s="3">
        <v>4.1867016550000002</v>
      </c>
      <c r="I81" s="3">
        <v>55.202596829999997</v>
      </c>
      <c r="J81" s="3">
        <v>2.509255966</v>
      </c>
      <c r="K81" s="3">
        <v>34.753384859999997</v>
      </c>
      <c r="L81" s="3">
        <v>-16.648070659999998</v>
      </c>
      <c r="M81" s="3">
        <v>25.68999097</v>
      </c>
      <c r="N81" s="3">
        <v>5.8290868969999998</v>
      </c>
      <c r="O81" s="3">
        <v>25.264800279999999</v>
      </c>
      <c r="P81" s="3">
        <v>25.354547620000002</v>
      </c>
      <c r="Q81" s="3">
        <v>0.49228413799999998</v>
      </c>
      <c r="R81" s="3">
        <v>25.232021970000002</v>
      </c>
      <c r="S81" s="3">
        <v>25.312310830000001</v>
      </c>
      <c r="T81" s="3">
        <v>0.32206431000000002</v>
      </c>
      <c r="U81" s="3">
        <v>25.249043310000001</v>
      </c>
      <c r="V81" s="3">
        <v>26.82080221</v>
      </c>
      <c r="W81" s="3">
        <v>6.8931129999999993E-2</v>
      </c>
      <c r="X81" s="3">
        <v>4.9109676999999997E-2</v>
      </c>
      <c r="Y81" s="3">
        <v>0.28898092199999997</v>
      </c>
      <c r="Z81" s="3">
        <v>4.871528E-2</v>
      </c>
      <c r="AA81" s="3">
        <v>7.7276207149999996</v>
      </c>
      <c r="AB81">
        <v>35</v>
      </c>
      <c r="AC81">
        <v>269</v>
      </c>
      <c r="AD81" s="1">
        <v>42666.320138888892</v>
      </c>
    </row>
    <row r="82" spans="4:30" x14ac:dyDescent="0.25">
      <c r="D82" s="14">
        <v>150.000091</v>
      </c>
      <c r="E82">
        <v>150</v>
      </c>
      <c r="F82" s="3">
        <v>44.924815240000001</v>
      </c>
      <c r="G82" s="3">
        <v>7.139465414</v>
      </c>
      <c r="H82" s="3">
        <v>3.6659144480000001</v>
      </c>
      <c r="I82" s="3">
        <v>55.20453466</v>
      </c>
      <c r="J82" s="3">
        <v>1.9084351719999999</v>
      </c>
      <c r="K82" s="3">
        <v>36.454818930000002</v>
      </c>
      <c r="L82" s="3">
        <v>-13.44892862</v>
      </c>
      <c r="M82" s="3">
        <v>25.706807550000001</v>
      </c>
      <c r="N82" s="3">
        <v>5.7381181379999999</v>
      </c>
      <c r="O82" s="3">
        <v>25.259781239999999</v>
      </c>
      <c r="P82" s="3">
        <v>25.357553790000001</v>
      </c>
      <c r="Q82" s="3">
        <v>0.49210086199999997</v>
      </c>
      <c r="R82" s="3">
        <v>25.228788099999999</v>
      </c>
      <c r="S82" s="3">
        <v>25.292185549999999</v>
      </c>
      <c r="T82" s="3">
        <v>0.32296358600000002</v>
      </c>
      <c r="U82" s="3">
        <v>25.243329689999999</v>
      </c>
      <c r="V82" s="3">
        <v>26.887372790000001</v>
      </c>
      <c r="W82" s="3">
        <v>3.6250216000000002E-2</v>
      </c>
      <c r="X82" s="3">
        <v>1.9948202000000002E-2</v>
      </c>
      <c r="Y82" s="3">
        <v>0.33115123299999999</v>
      </c>
      <c r="Z82" s="3">
        <v>2.0354952999999999E-2</v>
      </c>
      <c r="AA82" s="3">
        <v>7.0329712649999996</v>
      </c>
      <c r="AB82">
        <v>37</v>
      </c>
      <c r="AC82">
        <v>197</v>
      </c>
      <c r="AD82" s="1">
        <v>42666.343055555553</v>
      </c>
    </row>
    <row r="83" spans="4:30" x14ac:dyDescent="0.25">
      <c r="D83" s="14">
        <v>149.9993523</v>
      </c>
      <c r="E83">
        <v>300</v>
      </c>
      <c r="F83" s="3">
        <v>18.822410340000001</v>
      </c>
      <c r="G83" s="3">
        <v>7.4930095520000002</v>
      </c>
      <c r="H83" s="3">
        <v>3.0612975859999998</v>
      </c>
      <c r="I83" s="3">
        <v>55.243580100000003</v>
      </c>
      <c r="J83" s="3">
        <v>1.4271172409999999</v>
      </c>
      <c r="K83" s="3">
        <v>37.541643860000001</v>
      </c>
      <c r="L83" s="3">
        <v>-13.08892193</v>
      </c>
      <c r="M83" s="3">
        <v>25.691649829999999</v>
      </c>
      <c r="N83" s="3">
        <v>5.8138585520000001</v>
      </c>
      <c r="O83" s="3">
        <v>25.26079597</v>
      </c>
      <c r="P83" s="3">
        <v>25.359751339999999</v>
      </c>
      <c r="Q83" s="3">
        <v>0.49293951699999999</v>
      </c>
      <c r="R83" s="3">
        <v>25.229314519999999</v>
      </c>
      <c r="S83" s="3">
        <v>25.278614999999999</v>
      </c>
      <c r="T83" s="3">
        <v>0.32323020699999999</v>
      </c>
      <c r="U83" s="3">
        <v>25.244230340000001</v>
      </c>
      <c r="V83" s="3">
        <v>26.935145139999999</v>
      </c>
      <c r="W83" s="3">
        <v>0.23880420999999999</v>
      </c>
      <c r="X83" s="3">
        <v>3.2263201999999998E-2</v>
      </c>
      <c r="Y83" s="3">
        <v>0.41975153799999998</v>
      </c>
      <c r="Z83" s="3">
        <v>3.1717658000000003E-2</v>
      </c>
      <c r="AA83" s="3">
        <v>7.5563662210000002</v>
      </c>
      <c r="AB83">
        <v>39</v>
      </c>
      <c r="AC83">
        <v>197</v>
      </c>
      <c r="AD83" s="1">
        <v>42666.365972222222</v>
      </c>
    </row>
    <row r="84" spans="4:30" x14ac:dyDescent="0.25">
      <c r="D84" s="14">
        <v>149.99967799999999</v>
      </c>
      <c r="E84">
        <v>100</v>
      </c>
      <c r="F84" s="3">
        <v>88.235293999999996</v>
      </c>
      <c r="G84" s="3">
        <v>6.725989931</v>
      </c>
      <c r="H84" s="3">
        <v>4.5845726549999997</v>
      </c>
      <c r="I84" s="3">
        <v>60.312388519999999</v>
      </c>
      <c r="J84" s="3">
        <v>3.1045603100000001</v>
      </c>
      <c r="K84" s="3">
        <v>38.346261859999998</v>
      </c>
      <c r="L84" s="3">
        <v>-15.77194379</v>
      </c>
      <c r="M84" s="3">
        <v>25.73709341</v>
      </c>
      <c r="N84" s="3">
        <v>5.7726911029999997</v>
      </c>
      <c r="O84" s="3">
        <v>25.269010860000002</v>
      </c>
      <c r="P84" s="3">
        <v>25.36023969</v>
      </c>
      <c r="Q84" s="3">
        <v>0.49238272399999999</v>
      </c>
      <c r="R84" s="3">
        <v>25.22882062</v>
      </c>
      <c r="S84" s="3">
        <v>25.327791449999999</v>
      </c>
      <c r="T84" s="3">
        <v>0.32319989700000001</v>
      </c>
      <c r="U84" s="3">
        <v>25.245945070000001</v>
      </c>
      <c r="V84" s="3">
        <v>26.972793450000001</v>
      </c>
      <c r="W84" s="3">
        <v>0.111884949</v>
      </c>
      <c r="X84" s="3">
        <v>4.8565748999999998E-2</v>
      </c>
      <c r="Y84" s="3">
        <v>0.24040694500000001</v>
      </c>
      <c r="Z84" s="3">
        <v>4.7230341000000002E-2</v>
      </c>
      <c r="AA84" s="3">
        <v>7.3442907249999996</v>
      </c>
      <c r="AB84">
        <v>41</v>
      </c>
      <c r="AC84">
        <v>269</v>
      </c>
      <c r="AD84" s="1">
        <v>42666.397222222222</v>
      </c>
    </row>
    <row r="85" spans="4:30" x14ac:dyDescent="0.25">
      <c r="D85" s="14">
        <v>149.9998143</v>
      </c>
      <c r="E85">
        <v>150</v>
      </c>
      <c r="F85" s="3">
        <v>49.056927719999997</v>
      </c>
      <c r="G85" s="3">
        <v>6.9047574479999998</v>
      </c>
      <c r="H85" s="3">
        <v>4.0326414829999999</v>
      </c>
      <c r="I85" s="3">
        <v>60.337607239999997</v>
      </c>
      <c r="J85" s="3">
        <v>2.3514499999999998</v>
      </c>
      <c r="K85" s="3">
        <v>40.10461162</v>
      </c>
      <c r="L85" s="3">
        <v>-14.8890709</v>
      </c>
      <c r="M85" s="3">
        <v>25.73565331</v>
      </c>
      <c r="N85" s="3">
        <v>5.7613346209999996</v>
      </c>
      <c r="O85" s="3">
        <v>25.265961409999999</v>
      </c>
      <c r="P85" s="3">
        <v>25.359984659999999</v>
      </c>
      <c r="Q85" s="3">
        <v>0.49238717199999998</v>
      </c>
      <c r="R85" s="3">
        <v>25.2306709</v>
      </c>
      <c r="S85" s="3">
        <v>25.306494000000001</v>
      </c>
      <c r="T85" s="3">
        <v>0.323165172</v>
      </c>
      <c r="U85" s="3">
        <v>25.247784410000001</v>
      </c>
      <c r="V85" s="3">
        <v>27.053085790000001</v>
      </c>
      <c r="W85" s="3">
        <v>5.5073245E-2</v>
      </c>
      <c r="X85" s="3">
        <v>2.1637442999999999E-2</v>
      </c>
      <c r="Y85" s="3">
        <v>0.28973567900000002</v>
      </c>
      <c r="Z85" s="3">
        <v>2.1398008E-2</v>
      </c>
      <c r="AA85" s="3">
        <v>6.9105260370000003</v>
      </c>
      <c r="AB85">
        <v>43</v>
      </c>
      <c r="AC85">
        <v>197</v>
      </c>
      <c r="AD85" s="1">
        <v>42666.420138888891</v>
      </c>
    </row>
    <row r="86" spans="4:30" x14ac:dyDescent="0.25">
      <c r="D86" s="14">
        <v>149.99942490000001</v>
      </c>
      <c r="E86">
        <v>300</v>
      </c>
      <c r="F86" s="3">
        <v>20.540911000000001</v>
      </c>
      <c r="G86" s="3">
        <v>7.3125875169999999</v>
      </c>
      <c r="H86" s="3">
        <v>3.3337342759999999</v>
      </c>
      <c r="I86" s="3">
        <v>60.353509930000001</v>
      </c>
      <c r="J86" s="3">
        <v>1.414894069</v>
      </c>
      <c r="K86" s="3">
        <v>41.019059380000002</v>
      </c>
      <c r="L86" s="3">
        <v>-15.123621999999999</v>
      </c>
      <c r="M86" s="3">
        <v>25.751117829999998</v>
      </c>
      <c r="N86" s="3">
        <v>5.6944138620000002</v>
      </c>
      <c r="O86" s="3">
        <v>25.26509879</v>
      </c>
      <c r="P86" s="3">
        <v>25.357987860000001</v>
      </c>
      <c r="Q86" s="3">
        <v>0.49283420700000002</v>
      </c>
      <c r="R86" s="3">
        <v>25.236606900000002</v>
      </c>
      <c r="S86" s="3">
        <v>25.284789759999999</v>
      </c>
      <c r="T86" s="3">
        <v>0.32333620699999999</v>
      </c>
      <c r="U86" s="3">
        <v>25.24779521</v>
      </c>
      <c r="V86" s="3">
        <v>27.093037209999999</v>
      </c>
      <c r="W86" s="3">
        <v>0.209660611</v>
      </c>
      <c r="X86" s="3">
        <v>3.2400206000000001E-2</v>
      </c>
      <c r="Y86" s="3">
        <v>0.40913502899999998</v>
      </c>
      <c r="Z86" s="3">
        <v>3.2799953999999999E-2</v>
      </c>
      <c r="AA86" s="3">
        <v>6.6051570740000001</v>
      </c>
      <c r="AB86">
        <v>45</v>
      </c>
      <c r="AC86">
        <v>197</v>
      </c>
      <c r="AD86" s="1">
        <v>42666.443055555559</v>
      </c>
    </row>
    <row r="87" spans="4:30" x14ac:dyDescent="0.25">
      <c r="D87" s="14">
        <v>150.0004836</v>
      </c>
      <c r="E87">
        <v>100</v>
      </c>
      <c r="F87" s="3">
        <v>95.749487790000003</v>
      </c>
      <c r="G87" s="3">
        <v>6.4102447930000004</v>
      </c>
      <c r="H87" s="3">
        <v>4.987257241</v>
      </c>
      <c r="I87" s="3">
        <v>65.414948140000007</v>
      </c>
      <c r="J87" s="3">
        <v>3.8056465519999998</v>
      </c>
      <c r="K87" s="3">
        <v>41.862097970000001</v>
      </c>
      <c r="L87" s="3">
        <v>-15.64965055</v>
      </c>
      <c r="M87" s="3">
        <v>25.779270929999999</v>
      </c>
      <c r="N87" s="3">
        <v>5.71061569</v>
      </c>
      <c r="O87" s="3">
        <v>25.272597480000002</v>
      </c>
      <c r="P87" s="3">
        <v>25.363582170000001</v>
      </c>
      <c r="Q87" s="3">
        <v>0.49271493100000002</v>
      </c>
      <c r="R87" s="3">
        <v>25.233090969999999</v>
      </c>
      <c r="S87" s="3">
        <v>25.351210550000001</v>
      </c>
      <c r="T87" s="3">
        <v>0.32320855199999998</v>
      </c>
      <c r="U87" s="3">
        <v>25.253606340000001</v>
      </c>
      <c r="V87" s="3">
        <v>27.13667014</v>
      </c>
      <c r="W87" s="3">
        <v>8.2332007999999998E-2</v>
      </c>
      <c r="X87" s="3">
        <v>4.8386626000000002E-2</v>
      </c>
      <c r="Y87" s="3">
        <v>0.22639633100000001</v>
      </c>
      <c r="Z87" s="3">
        <v>4.6672792999999997E-2</v>
      </c>
      <c r="AA87" s="3">
        <v>6.8798285989999997</v>
      </c>
      <c r="AB87">
        <v>47</v>
      </c>
      <c r="AC87">
        <v>269</v>
      </c>
      <c r="AD87" s="1">
        <v>42666.474305555559</v>
      </c>
    </row>
    <row r="88" spans="4:30" x14ac:dyDescent="0.25">
      <c r="D88" s="14">
        <v>150.0005299</v>
      </c>
      <c r="E88">
        <v>150</v>
      </c>
      <c r="F88" s="3">
        <v>53.224850760000002</v>
      </c>
      <c r="G88" s="3">
        <v>6.732923897</v>
      </c>
      <c r="H88" s="3">
        <v>4.382975793</v>
      </c>
      <c r="I88" s="3">
        <v>65.441253860000003</v>
      </c>
      <c r="J88" s="3">
        <v>2.705545345</v>
      </c>
      <c r="K88" s="3">
        <v>43.686166999999998</v>
      </c>
      <c r="L88" s="3">
        <v>-17.06406097</v>
      </c>
      <c r="M88" s="3">
        <v>25.794031789999998</v>
      </c>
      <c r="N88" s="3">
        <v>5.7638179660000004</v>
      </c>
      <c r="O88" s="3">
        <v>25.268289339999999</v>
      </c>
      <c r="P88" s="3">
        <v>25.356696410000001</v>
      </c>
      <c r="Q88" s="3">
        <v>0.492761897</v>
      </c>
      <c r="R88" s="3">
        <v>25.23324272</v>
      </c>
      <c r="S88" s="3">
        <v>25.319375520000001</v>
      </c>
      <c r="T88" s="3">
        <v>0.32351434499999998</v>
      </c>
      <c r="U88" s="3">
        <v>25.247692239999999</v>
      </c>
      <c r="V88" s="3">
        <v>27.21144503</v>
      </c>
      <c r="W88" s="3">
        <v>3.6768800999999997E-2</v>
      </c>
      <c r="X88" s="3">
        <v>1.9670983999999999E-2</v>
      </c>
      <c r="Y88" s="3">
        <v>0.24015097899999999</v>
      </c>
      <c r="Z88" s="3">
        <v>1.9923255000000001E-2</v>
      </c>
      <c r="AA88" s="3">
        <v>6.6134298930000002</v>
      </c>
      <c r="AB88">
        <v>49</v>
      </c>
      <c r="AC88">
        <v>197</v>
      </c>
      <c r="AD88" s="1">
        <v>42666.49722222222</v>
      </c>
    </row>
    <row r="89" spans="4:30" x14ac:dyDescent="0.25">
      <c r="D89" s="14">
        <v>149.9993533</v>
      </c>
      <c r="E89">
        <v>300</v>
      </c>
      <c r="F89" s="3">
        <v>22.23201869</v>
      </c>
      <c r="G89" s="3">
        <v>7.1104258969999998</v>
      </c>
      <c r="H89" s="3">
        <v>3.6252398970000002</v>
      </c>
      <c r="I89" s="3">
        <v>65.457891380000007</v>
      </c>
      <c r="J89" s="3">
        <v>2.2408138279999998</v>
      </c>
      <c r="K89" s="3">
        <v>44.830297170000001</v>
      </c>
      <c r="L89" s="3">
        <v>-14.729961169999999</v>
      </c>
      <c r="M89" s="3">
        <v>25.817485139999999</v>
      </c>
      <c r="N89" s="3">
        <v>5.7615935519999999</v>
      </c>
      <c r="O89" s="3">
        <v>25.26518007</v>
      </c>
      <c r="P89" s="3">
        <v>25.359805619999999</v>
      </c>
      <c r="Q89" s="3">
        <v>0.49488655199999998</v>
      </c>
      <c r="R89" s="3">
        <v>25.233839620000001</v>
      </c>
      <c r="S89" s="3">
        <v>25.30665145</v>
      </c>
      <c r="T89" s="3">
        <v>0.32337758599999999</v>
      </c>
      <c r="U89" s="3">
        <v>25.250068720000002</v>
      </c>
      <c r="V89" s="3">
        <v>27.265546929999999</v>
      </c>
      <c r="W89" s="3">
        <v>0.18945890800000001</v>
      </c>
      <c r="X89" s="3">
        <v>3.1470049E-2</v>
      </c>
      <c r="Y89" s="3">
        <v>0.26339216599999998</v>
      </c>
      <c r="Z89" s="3">
        <v>3.1327625999999997E-2</v>
      </c>
      <c r="AA89" s="3">
        <v>6.6894963860000001</v>
      </c>
      <c r="AB89">
        <v>51</v>
      </c>
      <c r="AC89">
        <v>197</v>
      </c>
      <c r="AD89" s="1">
        <v>42666.520138888889</v>
      </c>
    </row>
    <row r="90" spans="4:30" x14ac:dyDescent="0.25">
      <c r="D90" s="14">
        <v>211.58025599999999</v>
      </c>
      <c r="E90">
        <v>100</v>
      </c>
      <c r="F90" s="3">
        <v>100</v>
      </c>
      <c r="G90" s="3">
        <v>20.093202210000001</v>
      </c>
      <c r="H90" s="3">
        <v>5.6647365519999999</v>
      </c>
      <c r="I90" s="3">
        <v>66.707089210000007</v>
      </c>
      <c r="J90" s="3">
        <v>3.7030556899999998</v>
      </c>
      <c r="K90" s="3">
        <v>41.936059479999997</v>
      </c>
      <c r="L90" s="3">
        <v>-12.44262166</v>
      </c>
      <c r="M90" s="3">
        <v>25.91769472</v>
      </c>
      <c r="N90" s="3">
        <v>5.7328278279999996</v>
      </c>
      <c r="O90" s="3">
        <v>25.276667</v>
      </c>
      <c r="P90" s="3">
        <v>25.376333689999999</v>
      </c>
      <c r="Q90" s="3">
        <v>0.49230755199999998</v>
      </c>
      <c r="R90" s="3">
        <v>25.234235760000001</v>
      </c>
      <c r="S90" s="3">
        <v>25.350375</v>
      </c>
      <c r="T90" s="3">
        <v>0.32353979300000002</v>
      </c>
      <c r="U90" s="3">
        <v>25.255234340000001</v>
      </c>
      <c r="V90" s="3">
        <v>27.140731070000001</v>
      </c>
      <c r="W90" s="3">
        <v>8.9137136000000006E-2</v>
      </c>
      <c r="X90" s="3">
        <v>4.1660232999999998E-2</v>
      </c>
      <c r="Y90" s="3">
        <v>0.19747920999999999</v>
      </c>
      <c r="Z90" s="3">
        <v>3.7019802999999997E-2</v>
      </c>
      <c r="AA90" s="3">
        <v>7.7107661219999999</v>
      </c>
      <c r="AB90">
        <v>53</v>
      </c>
      <c r="AC90">
        <v>269</v>
      </c>
      <c r="AD90" s="1">
        <v>42666.551388888889</v>
      </c>
    </row>
    <row r="91" spans="4:30" x14ac:dyDescent="0.25">
      <c r="D91" s="14">
        <v>173.49378960000001</v>
      </c>
      <c r="E91">
        <v>150</v>
      </c>
      <c r="F91" s="3">
        <v>57.481709449999997</v>
      </c>
      <c r="G91" s="3">
        <v>1.6040081719999999</v>
      </c>
      <c r="H91" s="3">
        <v>4.9590464829999998</v>
      </c>
      <c r="I91" s="3">
        <v>70.564052829999994</v>
      </c>
      <c r="J91" s="3">
        <v>3.2733181029999998</v>
      </c>
      <c r="K91" s="3">
        <v>47.247425139999997</v>
      </c>
      <c r="L91" s="3">
        <v>-12.72161841</v>
      </c>
      <c r="M91" s="3">
        <v>25.9727499</v>
      </c>
      <c r="N91" s="3">
        <v>5.7909625519999999</v>
      </c>
      <c r="O91" s="3">
        <v>25.278055999999999</v>
      </c>
      <c r="P91" s="3">
        <v>25.377196550000001</v>
      </c>
      <c r="Q91" s="3">
        <v>0.49298982800000002</v>
      </c>
      <c r="R91" s="3">
        <v>25.239238480000001</v>
      </c>
      <c r="S91" s="3">
        <v>25.342040449999999</v>
      </c>
      <c r="T91" s="3">
        <v>0.32332337900000002</v>
      </c>
      <c r="U91" s="3">
        <v>25.256970689999999</v>
      </c>
      <c r="V91" s="3">
        <v>27.379937689999998</v>
      </c>
      <c r="W91" s="3">
        <v>4.6466416000000003E-2</v>
      </c>
      <c r="X91" s="3">
        <v>1.7480334E-2</v>
      </c>
      <c r="Y91" s="3">
        <v>0.186908399</v>
      </c>
      <c r="Z91" s="3">
        <v>1.7895444999999999E-2</v>
      </c>
      <c r="AA91" s="3">
        <v>7.1052991680000002</v>
      </c>
      <c r="AB91">
        <v>55</v>
      </c>
      <c r="AC91">
        <v>197</v>
      </c>
      <c r="AD91" s="1">
        <v>42666.574305555558</v>
      </c>
    </row>
    <row r="92" spans="4:30" x14ac:dyDescent="0.25">
      <c r="D92" s="14">
        <v>152.2034511</v>
      </c>
      <c r="E92">
        <v>300</v>
      </c>
      <c r="F92" s="3">
        <v>24.242349619999999</v>
      </c>
      <c r="G92" s="3">
        <v>1.187334069</v>
      </c>
      <c r="H92" s="3">
        <v>3.9394680339999999</v>
      </c>
      <c r="I92" s="3">
        <v>70.232622030000002</v>
      </c>
      <c r="J92" s="3">
        <v>2.9489861030000002</v>
      </c>
      <c r="K92" s="3">
        <v>48.899736969999999</v>
      </c>
      <c r="L92" s="3">
        <v>-10.279501829999999</v>
      </c>
      <c r="M92" s="3">
        <v>25.998937479999999</v>
      </c>
      <c r="N92" s="3">
        <v>5.7966443449999998</v>
      </c>
      <c r="O92" s="3">
        <v>25.268935030000002</v>
      </c>
      <c r="P92" s="3">
        <v>25.37415245</v>
      </c>
      <c r="Q92" s="3">
        <v>0.495027828</v>
      </c>
      <c r="R92" s="3">
        <v>25.23776269</v>
      </c>
      <c r="S92" s="3">
        <v>25.33055869</v>
      </c>
      <c r="T92" s="3">
        <v>0.32343813799999999</v>
      </c>
      <c r="U92" s="3">
        <v>25.252228379999998</v>
      </c>
      <c r="V92" s="3">
        <v>27.448468590000001</v>
      </c>
      <c r="W92" s="3">
        <v>0.17389318200000001</v>
      </c>
      <c r="X92" s="3">
        <v>3.1820715999999999E-2</v>
      </c>
      <c r="Y92" s="3">
        <v>0.235543736</v>
      </c>
      <c r="Z92" s="3">
        <v>3.0088386000000002E-2</v>
      </c>
      <c r="AA92" s="3">
        <v>6.7026181469999999</v>
      </c>
      <c r="AB92">
        <v>57</v>
      </c>
      <c r="AC92">
        <v>197</v>
      </c>
      <c r="AD92" s="1">
        <v>42666.597222222219</v>
      </c>
    </row>
    <row r="93" spans="4:30" x14ac:dyDescent="0.25">
      <c r="D93" s="14">
        <v>152.3042734</v>
      </c>
      <c r="E93">
        <v>300</v>
      </c>
      <c r="F93" s="3">
        <v>10</v>
      </c>
      <c r="G93" s="3">
        <v>6.7596825860000003</v>
      </c>
      <c r="H93" s="3">
        <v>0</v>
      </c>
      <c r="I93" s="3">
        <v>2.1539504479999998</v>
      </c>
      <c r="J93" s="3">
        <v>-2.0301045169999998</v>
      </c>
      <c r="K93" s="3">
        <v>-1.5587851029999999</v>
      </c>
      <c r="L93" s="3">
        <v>-18.683670930000002</v>
      </c>
      <c r="M93" s="3">
        <v>25.970841620000002</v>
      </c>
      <c r="N93" s="3">
        <v>5.7394441379999996</v>
      </c>
      <c r="O93" s="3">
        <v>25.26909766</v>
      </c>
      <c r="P93" s="3">
        <v>25.355236690000002</v>
      </c>
      <c r="Q93" s="3">
        <v>0.49277658600000002</v>
      </c>
      <c r="R93" s="3">
        <v>25.234452789999999</v>
      </c>
      <c r="S93" s="3">
        <v>25.182819760000001</v>
      </c>
      <c r="T93" s="3">
        <v>0.32178993099999997</v>
      </c>
      <c r="U93" s="3">
        <v>25.243633620000001</v>
      </c>
      <c r="V93" s="3">
        <v>25.192711209999999</v>
      </c>
      <c r="W93" s="3">
        <v>0</v>
      </c>
      <c r="X93" s="3">
        <v>1.203896938</v>
      </c>
      <c r="Y93" s="3">
        <v>0.61458948199999996</v>
      </c>
      <c r="Z93" s="3">
        <v>4.6039911179999997</v>
      </c>
      <c r="AA93" s="3">
        <v>7.098044024</v>
      </c>
      <c r="AB93">
        <v>58</v>
      </c>
      <c r="AC93">
        <v>177</v>
      </c>
      <c r="AD93" s="1">
        <v>42666.618055555555</v>
      </c>
    </row>
    <row r="94" spans="4:30" x14ac:dyDescent="0.25">
      <c r="D94" s="14">
        <v>250.0009355</v>
      </c>
      <c r="E94">
        <v>100</v>
      </c>
      <c r="F94" s="3">
        <v>10</v>
      </c>
      <c r="G94" s="3">
        <v>19.120707719999999</v>
      </c>
      <c r="H94" s="3">
        <v>0</v>
      </c>
      <c r="I94" s="3">
        <v>2.155591276</v>
      </c>
      <c r="J94" s="3">
        <v>-2.1617731720000002</v>
      </c>
      <c r="K94" s="3">
        <v>-1.6659607590000001</v>
      </c>
      <c r="L94" s="3">
        <v>-6.0782145520000004</v>
      </c>
      <c r="M94" s="3">
        <v>25.764458279999999</v>
      </c>
      <c r="N94" s="3">
        <v>5.8041096210000003</v>
      </c>
      <c r="O94" s="3">
        <v>25.264436790000001</v>
      </c>
      <c r="P94" s="3">
        <v>25.38051183</v>
      </c>
      <c r="Q94" s="3">
        <v>0.49294275900000001</v>
      </c>
      <c r="R94" s="3">
        <v>25.2364441</v>
      </c>
      <c r="S94" s="3">
        <v>25.18031852</v>
      </c>
      <c r="T94" s="3">
        <v>0.32237106900000001</v>
      </c>
      <c r="U94" s="3">
        <v>25.244838099999999</v>
      </c>
      <c r="V94" s="3">
        <v>25.189678140000002</v>
      </c>
      <c r="W94" s="3">
        <v>0</v>
      </c>
      <c r="X94" s="3">
        <v>2.4721169999999998E-3</v>
      </c>
      <c r="Y94" s="3">
        <v>0.65492255499999996</v>
      </c>
      <c r="Z94" s="3">
        <v>0.40571194900000002</v>
      </c>
      <c r="AA94" s="3">
        <v>7.7076397889999999</v>
      </c>
      <c r="AB94">
        <v>59</v>
      </c>
      <c r="AC94">
        <v>719</v>
      </c>
      <c r="AD94" s="1">
        <v>42666.70208333333</v>
      </c>
    </row>
    <row r="95" spans="4:30" x14ac:dyDescent="0.25">
      <c r="D95" s="14">
        <v>249.99919600000001</v>
      </c>
      <c r="E95">
        <v>100</v>
      </c>
      <c r="F95" s="3">
        <v>10</v>
      </c>
      <c r="G95" s="3">
        <v>19.107722899999999</v>
      </c>
      <c r="H95" s="3">
        <v>0</v>
      </c>
      <c r="I95" s="3">
        <v>2.1642873790000001</v>
      </c>
      <c r="J95" s="3">
        <v>-2.1814369309999999</v>
      </c>
      <c r="K95" s="3">
        <v>-1.6290064829999999</v>
      </c>
      <c r="L95" s="3">
        <v>-6.3516626550000002</v>
      </c>
      <c r="M95" s="3">
        <v>25.758056310000001</v>
      </c>
      <c r="N95" s="3">
        <v>5.8114249659999997</v>
      </c>
      <c r="O95" s="3">
        <v>25.265945169999998</v>
      </c>
      <c r="P95" s="3">
        <v>25.38134762</v>
      </c>
      <c r="Q95" s="3">
        <v>0.49223524099999999</v>
      </c>
      <c r="R95" s="3">
        <v>25.23680221</v>
      </c>
      <c r="S95" s="3">
        <v>25.180150309999998</v>
      </c>
      <c r="T95" s="3">
        <v>0.32203662100000002</v>
      </c>
      <c r="U95" s="3">
        <v>25.245679030000002</v>
      </c>
      <c r="V95" s="3">
        <v>25.1917291</v>
      </c>
      <c r="W95" s="3">
        <v>0</v>
      </c>
      <c r="X95" s="3">
        <v>2.4467180000000001E-3</v>
      </c>
      <c r="Y95" s="3">
        <v>0.58968476000000003</v>
      </c>
      <c r="Z95" s="3">
        <v>0.404805048</v>
      </c>
      <c r="AA95" s="3">
        <v>6.65296661</v>
      </c>
      <c r="AB95">
        <v>60</v>
      </c>
      <c r="AC95">
        <v>359</v>
      </c>
      <c r="AD95" s="1">
        <v>42666.743750000001</v>
      </c>
    </row>
    <row r="96" spans="4:30" x14ac:dyDescent="0.25">
      <c r="D96" s="14">
        <v>250.00073459999999</v>
      </c>
      <c r="E96">
        <v>100</v>
      </c>
      <c r="F96" s="3">
        <v>19.997524339999998</v>
      </c>
      <c r="G96" s="3">
        <v>18.078671830000001</v>
      </c>
      <c r="H96" s="3">
        <v>1.257684241</v>
      </c>
      <c r="I96" s="3">
        <v>15.04294855</v>
      </c>
      <c r="J96" s="3">
        <v>-0.71834996600000001</v>
      </c>
      <c r="K96" s="3">
        <v>6.9922256210000002</v>
      </c>
      <c r="L96" s="3">
        <v>-4.3710122409999999</v>
      </c>
      <c r="M96" s="3">
        <v>25.811881589999999</v>
      </c>
      <c r="N96" s="3">
        <v>5.8056954479999998</v>
      </c>
      <c r="O96" s="3">
        <v>25.268218690000001</v>
      </c>
      <c r="P96" s="3">
        <v>25.38860786</v>
      </c>
      <c r="Q96" s="3">
        <v>0.49135827599999998</v>
      </c>
      <c r="R96" s="3">
        <v>25.236536279999999</v>
      </c>
      <c r="S96" s="3">
        <v>25.222233549999999</v>
      </c>
      <c r="T96" s="3">
        <v>0.32196227599999999</v>
      </c>
      <c r="U96" s="3">
        <v>25.25267869</v>
      </c>
      <c r="V96" s="3">
        <v>25.58400576</v>
      </c>
      <c r="W96" s="3">
        <v>3.8672234999999999E-2</v>
      </c>
      <c r="X96" s="3">
        <v>5.5717180999999998E-2</v>
      </c>
      <c r="Y96" s="3">
        <v>0.60705419800000004</v>
      </c>
      <c r="Z96" s="3">
        <v>0.13439105900000001</v>
      </c>
      <c r="AA96" s="3">
        <v>6.2950568520000001</v>
      </c>
      <c r="AB96">
        <v>62</v>
      </c>
      <c r="AC96">
        <v>266</v>
      </c>
      <c r="AD96" s="1">
        <v>42666.775000000001</v>
      </c>
    </row>
    <row r="97" spans="4:30" x14ac:dyDescent="0.25">
      <c r="D97" s="14">
        <v>250.00123640000001</v>
      </c>
      <c r="E97">
        <v>150</v>
      </c>
      <c r="F97" s="3">
        <v>11.143705410000001</v>
      </c>
      <c r="G97" s="3">
        <v>18.17726</v>
      </c>
      <c r="H97" s="3">
        <v>1.1016661720000001</v>
      </c>
      <c r="I97" s="3">
        <v>15.04822379</v>
      </c>
      <c r="J97" s="3">
        <v>-1.114819931</v>
      </c>
      <c r="K97" s="3">
        <v>7.4190765519999999</v>
      </c>
      <c r="L97" s="3">
        <v>-5.6444377589999997</v>
      </c>
      <c r="M97" s="3">
        <v>25.85954748</v>
      </c>
      <c r="N97" s="3">
        <v>5.7743078619999997</v>
      </c>
      <c r="O97" s="3">
        <v>25.27134955</v>
      </c>
      <c r="P97" s="3">
        <v>25.388271280000001</v>
      </c>
      <c r="Q97" s="3">
        <v>0.49226527599999997</v>
      </c>
      <c r="R97" s="3">
        <v>25.236492859999998</v>
      </c>
      <c r="S97" s="3">
        <v>25.211099520000001</v>
      </c>
      <c r="T97" s="3">
        <v>0.32234393099999997</v>
      </c>
      <c r="U97" s="3">
        <v>25.25290107</v>
      </c>
      <c r="V97" s="3">
        <v>25.603139720000001</v>
      </c>
      <c r="W97" s="3">
        <v>4.6862855000000002E-2</v>
      </c>
      <c r="X97" s="3">
        <v>2.1024167999999999E-2</v>
      </c>
      <c r="Y97" s="3">
        <v>0.63765717799999999</v>
      </c>
      <c r="Z97" s="3">
        <v>5.9460585000000003E-2</v>
      </c>
      <c r="AA97" s="3">
        <v>6.9244757090000002</v>
      </c>
      <c r="AB97">
        <v>64</v>
      </c>
      <c r="AC97">
        <v>194</v>
      </c>
      <c r="AD97" s="1">
        <v>42666.79791666667</v>
      </c>
    </row>
    <row r="98" spans="4:30" x14ac:dyDescent="0.25">
      <c r="D98" s="14">
        <v>249.99958910000001</v>
      </c>
      <c r="E98">
        <v>100</v>
      </c>
      <c r="F98" s="3">
        <v>27.873675689999999</v>
      </c>
      <c r="G98" s="3">
        <v>17.70280803</v>
      </c>
      <c r="H98" s="3">
        <v>1.7643969660000001</v>
      </c>
      <c r="I98" s="3">
        <v>20.079955829999999</v>
      </c>
      <c r="J98" s="3">
        <v>-0.45038779299999998</v>
      </c>
      <c r="K98" s="3">
        <v>10.53292276</v>
      </c>
      <c r="L98" s="3">
        <v>-5.1381040000000002</v>
      </c>
      <c r="M98" s="3">
        <v>25.899522860000001</v>
      </c>
      <c r="N98" s="3">
        <v>5.767091862</v>
      </c>
      <c r="O98" s="3">
        <v>25.268815589999999</v>
      </c>
      <c r="P98" s="3">
        <v>25.386535070000001</v>
      </c>
      <c r="Q98" s="3">
        <v>0.49245510300000001</v>
      </c>
      <c r="R98" s="3">
        <v>25.23770841</v>
      </c>
      <c r="S98" s="3">
        <v>25.231381720000002</v>
      </c>
      <c r="T98" s="3">
        <v>0.322966103</v>
      </c>
      <c r="U98" s="3">
        <v>25.249461100000001</v>
      </c>
      <c r="V98" s="3">
        <v>25.73753103</v>
      </c>
      <c r="W98" s="3">
        <v>3.5314931000000001E-2</v>
      </c>
      <c r="X98" s="3">
        <v>3.4742097999999999E-2</v>
      </c>
      <c r="Y98" s="3">
        <v>0.63154609699999997</v>
      </c>
      <c r="Z98" s="3">
        <v>5.9872443999999997E-2</v>
      </c>
      <c r="AA98" s="3">
        <v>7.4139272639999998</v>
      </c>
      <c r="AB98">
        <v>66</v>
      </c>
      <c r="AC98">
        <v>269</v>
      </c>
      <c r="AD98" s="1">
        <v>42666.82916666667</v>
      </c>
    </row>
    <row r="99" spans="4:30" x14ac:dyDescent="0.25">
      <c r="D99" s="14">
        <v>250.00055610000001</v>
      </c>
      <c r="E99">
        <v>150</v>
      </c>
      <c r="F99" s="3">
        <v>15.52310469</v>
      </c>
      <c r="G99" s="3">
        <v>17.858047410000001</v>
      </c>
      <c r="H99" s="3">
        <v>1.5477495859999999</v>
      </c>
      <c r="I99" s="3">
        <v>20.092890659999998</v>
      </c>
      <c r="J99" s="3">
        <v>-0.57553186199999995</v>
      </c>
      <c r="K99" s="3">
        <v>10.949121760000001</v>
      </c>
      <c r="L99" s="3">
        <v>-4.8061852759999999</v>
      </c>
      <c r="M99" s="3">
        <v>25.909626100000001</v>
      </c>
      <c r="N99" s="3">
        <v>5.7945328280000004</v>
      </c>
      <c r="O99" s="3">
        <v>25.268565970000001</v>
      </c>
      <c r="P99" s="3">
        <v>25.388135760000001</v>
      </c>
      <c r="Q99" s="3">
        <v>0.49224717200000001</v>
      </c>
      <c r="R99" s="3">
        <v>25.233839589999999</v>
      </c>
      <c r="S99" s="3">
        <v>25.224420240000001</v>
      </c>
      <c r="T99" s="3">
        <v>0.32218206900000002</v>
      </c>
      <c r="U99" s="3">
        <v>25.251029209999999</v>
      </c>
      <c r="V99" s="3">
        <v>25.759325029999999</v>
      </c>
      <c r="W99" s="3">
        <v>4.4644589999999998E-2</v>
      </c>
      <c r="X99" s="3">
        <v>2.0892867999999998E-2</v>
      </c>
      <c r="Y99" s="3">
        <v>0.60448908000000001</v>
      </c>
      <c r="Z99" s="3">
        <v>4.4355364000000001E-2</v>
      </c>
      <c r="AA99" s="3">
        <v>6.390858691</v>
      </c>
      <c r="AB99">
        <v>68</v>
      </c>
      <c r="AC99">
        <v>196</v>
      </c>
      <c r="AD99" s="1">
        <v>42666.851388888892</v>
      </c>
    </row>
    <row r="100" spans="4:30" x14ac:dyDescent="0.25">
      <c r="D100" s="14">
        <v>249.9995481</v>
      </c>
      <c r="E100">
        <v>100</v>
      </c>
      <c r="F100" s="3">
        <v>35.608331929999999</v>
      </c>
      <c r="G100" s="3">
        <v>17.272693100000001</v>
      </c>
      <c r="H100" s="3">
        <v>2.2651009310000001</v>
      </c>
      <c r="I100" s="3">
        <v>25.119344550000001</v>
      </c>
      <c r="J100" s="3">
        <v>4.2189620999999997E-2</v>
      </c>
      <c r="K100" s="3">
        <v>13.69324948</v>
      </c>
      <c r="L100" s="3">
        <v>-6.3481019999999999</v>
      </c>
      <c r="M100" s="3">
        <v>25.903359689999998</v>
      </c>
      <c r="N100" s="3">
        <v>5.806743</v>
      </c>
      <c r="O100" s="3">
        <v>25.267388589999999</v>
      </c>
      <c r="P100" s="3">
        <v>25.382628140000001</v>
      </c>
      <c r="Q100" s="3">
        <v>0.49310568999999999</v>
      </c>
      <c r="R100" s="3">
        <v>25.236281309999999</v>
      </c>
      <c r="S100" s="3">
        <v>25.244311759999999</v>
      </c>
      <c r="T100" s="3">
        <v>0.32234699999999999</v>
      </c>
      <c r="U100" s="3">
        <v>25.252445340000001</v>
      </c>
      <c r="V100" s="3">
        <v>25.88268403</v>
      </c>
      <c r="W100" s="3">
        <v>3.8361022000000002E-2</v>
      </c>
      <c r="X100" s="3">
        <v>3.3204596000000003E-2</v>
      </c>
      <c r="Y100" s="3">
        <v>19.294258330000002</v>
      </c>
      <c r="Z100" s="3">
        <v>5.0721335999999999E-2</v>
      </c>
      <c r="AA100" s="3">
        <v>6.7531995030000003</v>
      </c>
      <c r="AB100">
        <v>70</v>
      </c>
      <c r="AC100">
        <v>269</v>
      </c>
      <c r="AD100" s="1">
        <v>42666.882638888892</v>
      </c>
    </row>
    <row r="101" spans="4:30" x14ac:dyDescent="0.25">
      <c r="D101" s="14">
        <v>250.0002178</v>
      </c>
      <c r="E101">
        <v>150</v>
      </c>
      <c r="F101" s="3">
        <v>19.855310410000001</v>
      </c>
      <c r="G101" s="3">
        <v>17.508585830000001</v>
      </c>
      <c r="H101" s="3">
        <v>1.9837182760000001</v>
      </c>
      <c r="I101" s="3">
        <v>25.134129309999999</v>
      </c>
      <c r="J101" s="3">
        <v>-0.36239368999999999</v>
      </c>
      <c r="K101" s="3">
        <v>14.47803476</v>
      </c>
      <c r="L101" s="3">
        <v>-8.2335528969999991</v>
      </c>
      <c r="M101" s="3">
        <v>25.903042169999999</v>
      </c>
      <c r="N101" s="3">
        <v>5.7756308279999997</v>
      </c>
      <c r="O101" s="3">
        <v>25.271772760000001</v>
      </c>
      <c r="P101" s="3">
        <v>25.382139760000001</v>
      </c>
      <c r="Q101" s="3">
        <v>0.493439138</v>
      </c>
      <c r="R101" s="3">
        <v>25.233150550000001</v>
      </c>
      <c r="S101" s="3">
        <v>25.229428380000002</v>
      </c>
      <c r="T101" s="3">
        <v>0.32255651699999999</v>
      </c>
      <c r="U101" s="3">
        <v>25.249097549999998</v>
      </c>
      <c r="V101" s="3">
        <v>25.914068520000001</v>
      </c>
      <c r="W101" s="3">
        <v>4.4058622999999998E-2</v>
      </c>
      <c r="X101" s="3">
        <v>2.0815528999999999E-2</v>
      </c>
      <c r="Y101" s="3">
        <v>0.59452406599999996</v>
      </c>
      <c r="Z101" s="3">
        <v>3.4536706E-2</v>
      </c>
      <c r="AA101" s="3">
        <v>6.6878940609999997</v>
      </c>
      <c r="AB101">
        <v>72</v>
      </c>
      <c r="AC101">
        <v>197</v>
      </c>
      <c r="AD101" s="1">
        <v>42666.905555555553</v>
      </c>
    </row>
    <row r="102" spans="4:30" x14ac:dyDescent="0.25">
      <c r="D102" s="14">
        <v>250.0000368</v>
      </c>
      <c r="E102">
        <v>100</v>
      </c>
      <c r="F102" s="3">
        <v>43.139810070000003</v>
      </c>
      <c r="G102" s="3">
        <v>16.942865380000001</v>
      </c>
      <c r="H102" s="3">
        <v>2.7425380339999998</v>
      </c>
      <c r="I102" s="3">
        <v>30.181513549999998</v>
      </c>
      <c r="J102" s="3">
        <v>0.34386048299999999</v>
      </c>
      <c r="K102" s="3">
        <v>16.841367380000001</v>
      </c>
      <c r="L102" s="3">
        <v>-5.5696308620000003</v>
      </c>
      <c r="M102" s="3">
        <v>25.898823719999999</v>
      </c>
      <c r="N102" s="3">
        <v>5.7816519660000001</v>
      </c>
      <c r="O102" s="3">
        <v>25.2723479</v>
      </c>
      <c r="P102" s="3">
        <v>25.38931324</v>
      </c>
      <c r="Q102" s="3">
        <v>0.492971828</v>
      </c>
      <c r="R102" s="3">
        <v>25.236569029999998</v>
      </c>
      <c r="S102" s="3">
        <v>25.25407848</v>
      </c>
      <c r="T102" s="3">
        <v>0.32279055200000001</v>
      </c>
      <c r="U102" s="3">
        <v>25.254724240000002</v>
      </c>
      <c r="V102" s="3">
        <v>26.024407759999999</v>
      </c>
      <c r="W102" s="3">
        <v>6.3962688000000004E-2</v>
      </c>
      <c r="X102" s="3">
        <v>3.0042379000000001E-2</v>
      </c>
      <c r="Y102" s="3">
        <v>1.649620877</v>
      </c>
      <c r="Z102" s="3">
        <v>4.2766776999999999E-2</v>
      </c>
      <c r="AA102" s="3">
        <v>6.4174628120000001</v>
      </c>
      <c r="AB102">
        <v>74</v>
      </c>
      <c r="AC102">
        <v>269</v>
      </c>
      <c r="AD102" s="1">
        <v>42666.936805555553</v>
      </c>
    </row>
    <row r="103" spans="4:30" x14ac:dyDescent="0.25">
      <c r="D103" s="14">
        <v>250.00055982758599</v>
      </c>
      <c r="E103">
        <v>150</v>
      </c>
      <c r="F103" s="3">
        <v>24.0250221034483</v>
      </c>
      <c r="G103" s="3">
        <v>17.186901068965501</v>
      </c>
      <c r="H103" s="3">
        <v>2.4150186896551702</v>
      </c>
      <c r="I103" s="3">
        <v>30.187615206896499</v>
      </c>
      <c r="J103" s="3">
        <v>-3.4306517241379397E-2</v>
      </c>
      <c r="K103" s="3">
        <v>17.853824862069001</v>
      </c>
      <c r="L103" s="3">
        <v>-4.0016582413793103</v>
      </c>
      <c r="M103" s="3">
        <v>25.897269103448298</v>
      </c>
      <c r="N103" s="3">
        <v>5.7243064137930997</v>
      </c>
      <c r="O103" s="3">
        <v>25.268289379310399</v>
      </c>
      <c r="P103" s="3">
        <v>25.3891667586207</v>
      </c>
      <c r="Q103" s="3">
        <v>0.49267489655172397</v>
      </c>
      <c r="R103" s="3">
        <v>25.237344862069001</v>
      </c>
      <c r="S103" s="3">
        <v>25.243454482758601</v>
      </c>
      <c r="T103" s="3">
        <v>0.32211441379310302</v>
      </c>
      <c r="U103" s="3">
        <v>25.248267379310299</v>
      </c>
      <c r="V103" s="3">
        <v>26.064868034482799</v>
      </c>
      <c r="W103" s="3">
        <v>4.4925893888283101E-2</v>
      </c>
      <c r="X103" s="3">
        <v>2.1380304499751999E-2</v>
      </c>
      <c r="Y103" s="3">
        <v>11.8713180908012</v>
      </c>
      <c r="Z103" s="3">
        <v>2.8949414611025199E-2</v>
      </c>
      <c r="AA103" s="3">
        <v>7.7793456568663197</v>
      </c>
      <c r="AB103">
        <v>76</v>
      </c>
      <c r="AC103">
        <v>197</v>
      </c>
      <c r="AD103" s="1">
        <v>42666.960370370369</v>
      </c>
    </row>
    <row r="104" spans="4:30" x14ac:dyDescent="0.25">
      <c r="D104" s="14">
        <v>250.00036527586201</v>
      </c>
      <c r="E104">
        <v>100</v>
      </c>
      <c r="F104" s="3">
        <v>50.915159931034502</v>
      </c>
      <c r="G104" s="3">
        <v>16.561462448275901</v>
      </c>
      <c r="H104" s="3">
        <v>3.2492141724137902</v>
      </c>
      <c r="I104" s="3">
        <v>35.240842724137899</v>
      </c>
      <c r="J104" s="3">
        <v>1.01847962068966</v>
      </c>
      <c r="K104" s="3">
        <v>20.352199241379299</v>
      </c>
      <c r="L104" s="3">
        <v>-5.2339885517241402</v>
      </c>
      <c r="M104" s="3">
        <v>25.8964811724138</v>
      </c>
      <c r="N104" s="3">
        <v>5.7265922068965498</v>
      </c>
      <c r="O104" s="3">
        <v>25.271892137931001</v>
      </c>
      <c r="P104" s="3">
        <v>25.390268310344801</v>
      </c>
      <c r="Q104" s="3">
        <v>0.49234462068965501</v>
      </c>
      <c r="R104" s="3">
        <v>25.236210724137901</v>
      </c>
      <c r="S104" s="3">
        <v>25.272939379310301</v>
      </c>
      <c r="T104" s="3">
        <v>0.32253996551724101</v>
      </c>
      <c r="U104" s="3">
        <v>25.2550172068966</v>
      </c>
      <c r="V104" s="3">
        <v>26.183130931034501</v>
      </c>
      <c r="W104" s="3">
        <v>3.5306644070002897E-2</v>
      </c>
      <c r="X104" s="3">
        <v>2.8283461657548602E-2</v>
      </c>
      <c r="Y104" s="3">
        <v>0.65979070814123897</v>
      </c>
      <c r="Z104" s="3">
        <v>3.8112329442389799E-2</v>
      </c>
      <c r="AA104" s="3">
        <v>7.0580041529633899</v>
      </c>
      <c r="AB104">
        <v>78</v>
      </c>
      <c r="AC104">
        <v>269</v>
      </c>
      <c r="AD104" s="1">
        <v>42666.991631944446</v>
      </c>
    </row>
    <row r="105" spans="4:30" x14ac:dyDescent="0.25">
      <c r="D105" s="14">
        <v>249.99967644827601</v>
      </c>
      <c r="E105">
        <v>150</v>
      </c>
      <c r="F105" s="3">
        <v>28.348229172413799</v>
      </c>
      <c r="G105" s="3">
        <v>16.800435068965498</v>
      </c>
      <c r="H105" s="3">
        <v>2.8542285517241401</v>
      </c>
      <c r="I105" s="3">
        <v>35.2496686551724</v>
      </c>
      <c r="J105" s="3">
        <v>0.50019906896551702</v>
      </c>
      <c r="K105" s="3">
        <v>21.4568166206897</v>
      </c>
      <c r="L105" s="3">
        <v>-5.5947483448275896</v>
      </c>
      <c r="M105" s="3">
        <v>25.914652620689701</v>
      </c>
      <c r="N105" s="3">
        <v>5.73035006896552</v>
      </c>
      <c r="O105" s="3">
        <v>25.270828620689699</v>
      </c>
      <c r="P105" s="3">
        <v>25.387717965517201</v>
      </c>
      <c r="Q105" s="3">
        <v>0.492576344827586</v>
      </c>
      <c r="R105" s="3">
        <v>25.232260689655199</v>
      </c>
      <c r="S105" s="3">
        <v>25.253715034482799</v>
      </c>
      <c r="T105" s="3">
        <v>0.322553172413793</v>
      </c>
      <c r="U105" s="3">
        <v>25.247013965517201</v>
      </c>
      <c r="V105" s="3">
        <v>26.223191551724099</v>
      </c>
      <c r="W105" s="3">
        <v>4.2241058182691603E-2</v>
      </c>
      <c r="X105" s="3">
        <v>2.04344638023683E-2</v>
      </c>
      <c r="Y105" s="3">
        <v>1.3297725299973899</v>
      </c>
      <c r="Z105" s="3">
        <v>2.8483277508835201E-2</v>
      </c>
      <c r="AA105" s="3">
        <v>6.9139747771792699</v>
      </c>
      <c r="AB105">
        <v>80</v>
      </c>
      <c r="AC105">
        <v>197</v>
      </c>
      <c r="AD105" s="1">
        <v>42667.014548611114</v>
      </c>
    </row>
    <row r="106" spans="4:30" x14ac:dyDescent="0.25">
      <c r="D106" s="14">
        <v>249.999407034483</v>
      </c>
      <c r="E106">
        <v>100</v>
      </c>
      <c r="F106" s="3">
        <v>58.593751931034497</v>
      </c>
      <c r="G106" s="3">
        <v>16.095454068965498</v>
      </c>
      <c r="H106" s="3">
        <v>3.7563552068965498</v>
      </c>
      <c r="I106" s="3">
        <v>40.309431344827601</v>
      </c>
      <c r="J106" s="3">
        <v>1.3321940344827601</v>
      </c>
      <c r="K106" s="3">
        <v>23.7580850344828</v>
      </c>
      <c r="L106" s="3">
        <v>-4.9516297931034501</v>
      </c>
      <c r="M106" s="3">
        <v>25.910890965517201</v>
      </c>
      <c r="N106" s="3">
        <v>5.7695067931034503</v>
      </c>
      <c r="O106" s="3">
        <v>25.270910000000001</v>
      </c>
      <c r="P106" s="3">
        <v>25.389394655172399</v>
      </c>
      <c r="Q106" s="3">
        <v>0.49295106896551699</v>
      </c>
      <c r="R106" s="3">
        <v>25.2354457241379</v>
      </c>
      <c r="S106" s="3">
        <v>25.2817293448276</v>
      </c>
      <c r="T106" s="3">
        <v>0.32198748275862099</v>
      </c>
      <c r="U106" s="3">
        <v>25.2478494827586</v>
      </c>
      <c r="V106" s="3">
        <v>26.329399620689699</v>
      </c>
      <c r="W106" s="3">
        <v>3.4941803298770099E-2</v>
      </c>
      <c r="X106" s="3">
        <v>2.71080837832465E-2</v>
      </c>
      <c r="Y106" s="3">
        <v>0.46358447709641099</v>
      </c>
      <c r="Z106" s="3">
        <v>3.1836656541102397E-2</v>
      </c>
      <c r="AA106" s="3">
        <v>7.2265704932213497</v>
      </c>
      <c r="AB106">
        <v>82</v>
      </c>
      <c r="AC106">
        <v>269</v>
      </c>
      <c r="AD106" s="1">
        <v>42667.045810185184</v>
      </c>
    </row>
    <row r="107" spans="4:30" x14ac:dyDescent="0.25">
      <c r="D107" s="14">
        <v>249.99915496551699</v>
      </c>
      <c r="E107">
        <v>150</v>
      </c>
      <c r="F107" s="3">
        <v>32.725843551724097</v>
      </c>
      <c r="G107" s="3">
        <v>16.5304460344828</v>
      </c>
      <c r="H107" s="3">
        <v>3.3027175172413799</v>
      </c>
      <c r="I107" s="3">
        <v>40.302309241379298</v>
      </c>
      <c r="J107" s="3">
        <v>0.79474117241379305</v>
      </c>
      <c r="K107" s="3">
        <v>24.727441241379299</v>
      </c>
      <c r="L107" s="3">
        <v>-6.2961703793103503</v>
      </c>
      <c r="M107" s="3">
        <v>25.900749896551702</v>
      </c>
      <c r="N107" s="3">
        <v>5.7530810344827596</v>
      </c>
      <c r="O107" s="3">
        <v>25.269564413793098</v>
      </c>
      <c r="P107" s="3">
        <v>25.385194758620699</v>
      </c>
      <c r="Q107" s="3">
        <v>0.49195620689655201</v>
      </c>
      <c r="R107" s="3">
        <v>25.236791448275898</v>
      </c>
      <c r="S107" s="3">
        <v>25.2676924137931</v>
      </c>
      <c r="T107" s="3">
        <v>0.32141872413793099</v>
      </c>
      <c r="U107" s="3">
        <v>25.2552885172414</v>
      </c>
      <c r="V107" s="3">
        <v>26.381853482758601</v>
      </c>
      <c r="W107" s="3">
        <v>4.2863163713548001E-2</v>
      </c>
      <c r="X107" s="3">
        <v>2.1397887462542599E-2</v>
      </c>
      <c r="Y107" s="3">
        <v>0.78040729604396797</v>
      </c>
      <c r="Z107" s="3">
        <v>2.51125790247523E-2</v>
      </c>
      <c r="AA107" s="3">
        <v>7.0254482604508297</v>
      </c>
      <c r="AB107">
        <v>84</v>
      </c>
      <c r="AC107">
        <v>197</v>
      </c>
      <c r="AD107" s="1">
        <v>42667.068726851852</v>
      </c>
    </row>
    <row r="108" spans="4:30" x14ac:dyDescent="0.25">
      <c r="D108" s="14">
        <v>250.000138344828</v>
      </c>
      <c r="E108">
        <v>100</v>
      </c>
      <c r="F108" s="3">
        <v>76.071079896551794</v>
      </c>
      <c r="G108" s="3">
        <v>15.545330999999999</v>
      </c>
      <c r="H108" s="3">
        <v>4.7571178275862103</v>
      </c>
      <c r="I108" s="3">
        <v>49.786859448275898</v>
      </c>
      <c r="J108" s="3">
        <v>2.2104607241379299</v>
      </c>
      <c r="K108" s="3">
        <v>30.491204551724099</v>
      </c>
      <c r="L108" s="3">
        <v>-4.9262875862069002</v>
      </c>
      <c r="M108" s="3">
        <v>25.9201685172414</v>
      </c>
      <c r="N108" s="3">
        <v>5.7423220344827604</v>
      </c>
      <c r="O108" s="3">
        <v>25.273112999999999</v>
      </c>
      <c r="P108" s="3">
        <v>25.3911526896552</v>
      </c>
      <c r="Q108" s="3">
        <v>0.49273662068965501</v>
      </c>
      <c r="R108" s="3">
        <v>25.2343877241379</v>
      </c>
      <c r="S108" s="3">
        <v>25.306287862068999</v>
      </c>
      <c r="T108" s="3">
        <v>0.32210513793103501</v>
      </c>
      <c r="U108" s="3">
        <v>25.249243965517199</v>
      </c>
      <c r="V108" s="3">
        <v>26.630782241379301</v>
      </c>
      <c r="W108" s="3">
        <v>3.6743343194818701E-2</v>
      </c>
      <c r="X108" s="3">
        <v>3.1531748837796698E-2</v>
      </c>
      <c r="Y108" s="3">
        <v>0.27890665408135701</v>
      </c>
      <c r="Z108" s="3">
        <v>3.7949339141567798E-2</v>
      </c>
      <c r="AA108" s="3">
        <v>7.3227185695754304</v>
      </c>
      <c r="AB108">
        <v>86</v>
      </c>
      <c r="AC108">
        <v>268</v>
      </c>
      <c r="AD108" s="1">
        <v>42667.099988425929</v>
      </c>
    </row>
    <row r="109" spans="4:30" x14ac:dyDescent="0.25">
      <c r="D109" s="14">
        <v>250.000893034483</v>
      </c>
      <c r="E109">
        <v>150</v>
      </c>
      <c r="F109" s="3">
        <v>42.972532448275899</v>
      </c>
      <c r="G109" s="3">
        <v>15.8389384827586</v>
      </c>
      <c r="H109" s="3">
        <v>4.1850678965517201</v>
      </c>
      <c r="I109" s="3">
        <v>49.483983793103498</v>
      </c>
      <c r="J109" s="3">
        <v>1.80995162068965</v>
      </c>
      <c r="K109" s="3">
        <v>31.744286137930999</v>
      </c>
      <c r="L109" s="3">
        <v>-3.8740792413793099</v>
      </c>
      <c r="M109" s="3">
        <v>25.935052758620699</v>
      </c>
      <c r="N109" s="3">
        <v>5.7432296896551698</v>
      </c>
      <c r="O109" s="3">
        <v>25.265163862068999</v>
      </c>
      <c r="P109" s="3">
        <v>25.386480689655201</v>
      </c>
      <c r="Q109" s="3">
        <v>0.49204751724137902</v>
      </c>
      <c r="R109" s="3">
        <v>25.236932413793099</v>
      </c>
      <c r="S109" s="3">
        <v>25.296124862069</v>
      </c>
      <c r="T109" s="3">
        <v>0.32224920689655201</v>
      </c>
      <c r="U109" s="3">
        <v>25.257372068965498</v>
      </c>
      <c r="V109" s="3">
        <v>26.693266999999999</v>
      </c>
      <c r="W109" s="3">
        <v>4.0044684014305901E-2</v>
      </c>
      <c r="X109" s="3">
        <v>2.1031418636882099E-2</v>
      </c>
      <c r="Y109" s="3">
        <v>0.37292599192801001</v>
      </c>
      <c r="Z109" s="3">
        <v>2.19223871014632E-2</v>
      </c>
      <c r="AA109" s="3">
        <v>7.1129801466339799</v>
      </c>
      <c r="AB109">
        <v>88</v>
      </c>
      <c r="AC109">
        <v>196</v>
      </c>
      <c r="AD109" s="1">
        <v>42667.12290509259</v>
      </c>
    </row>
    <row r="110" spans="4:30" x14ac:dyDescent="0.25">
      <c r="D110" s="14">
        <v>249.99901975862099</v>
      </c>
      <c r="E110">
        <v>300</v>
      </c>
      <c r="F110" s="3">
        <v>17.956379689655201</v>
      </c>
      <c r="G110" s="3">
        <v>16.380778034482798</v>
      </c>
      <c r="H110" s="3">
        <v>3.4219561724137901</v>
      </c>
      <c r="I110" s="3">
        <v>49.523361137930998</v>
      </c>
      <c r="J110" s="3">
        <v>1.19152993103448</v>
      </c>
      <c r="K110" s="3">
        <v>33.095753206896603</v>
      </c>
      <c r="L110" s="3">
        <v>-4.5056706896551697</v>
      </c>
      <c r="M110" s="3">
        <v>25.936367137931001</v>
      </c>
      <c r="N110" s="3">
        <v>5.7522509655172396</v>
      </c>
      <c r="O110" s="3">
        <v>25.2701286551724</v>
      </c>
      <c r="P110" s="3">
        <v>25.389562896551698</v>
      </c>
      <c r="Q110" s="3">
        <v>0.49273779310344801</v>
      </c>
      <c r="R110" s="3">
        <v>25.2358419310345</v>
      </c>
      <c r="S110" s="3">
        <v>25.277779413793098</v>
      </c>
      <c r="T110" s="3">
        <v>0.32208220689655198</v>
      </c>
      <c r="U110" s="3">
        <v>25.248261862069</v>
      </c>
      <c r="V110" s="3">
        <v>26.7464648965517</v>
      </c>
      <c r="W110" s="3">
        <v>6.5849302779836194E-2</v>
      </c>
      <c r="X110" s="3">
        <v>3.1563562438081297E-2</v>
      </c>
      <c r="Y110" s="3">
        <v>0.50984347297633403</v>
      </c>
      <c r="Z110" s="3">
        <v>2.8046487273594999E-2</v>
      </c>
      <c r="AA110" s="3">
        <v>7.3296079638861702</v>
      </c>
      <c r="AB110">
        <v>90</v>
      </c>
      <c r="AC110">
        <v>197</v>
      </c>
      <c r="AD110" s="1">
        <v>42667.145833333336</v>
      </c>
    </row>
    <row r="111" spans="4:30" x14ac:dyDescent="0.25">
      <c r="D111" s="14">
        <v>250.00068465517299</v>
      </c>
      <c r="E111">
        <v>100</v>
      </c>
      <c r="F111" s="3">
        <v>84.902911172413795</v>
      </c>
      <c r="G111" s="3">
        <v>14.912319620689701</v>
      </c>
      <c r="H111" s="3">
        <v>5.2753347586206898</v>
      </c>
      <c r="I111" s="3">
        <v>54.526477793103403</v>
      </c>
      <c r="J111" s="3">
        <v>2.8782308275862101</v>
      </c>
      <c r="K111" s="3">
        <v>33.735812965517198</v>
      </c>
      <c r="L111" s="3">
        <v>-5.6313058965517202</v>
      </c>
      <c r="M111" s="3">
        <v>25.9425959310345</v>
      </c>
      <c r="N111" s="3">
        <v>5.7593678965517201</v>
      </c>
      <c r="O111" s="3">
        <v>25.270134068965501</v>
      </c>
      <c r="P111" s="3">
        <v>25.386990724137899</v>
      </c>
      <c r="Q111" s="3">
        <v>0.493033206896552</v>
      </c>
      <c r="R111" s="3">
        <v>25.2309422068966</v>
      </c>
      <c r="S111" s="3">
        <v>25.321752206896502</v>
      </c>
      <c r="T111" s="3">
        <v>0.32204527586206899</v>
      </c>
      <c r="U111" s="3">
        <v>25.252515827586201</v>
      </c>
      <c r="V111" s="3">
        <v>26.779985344827601</v>
      </c>
      <c r="W111" s="3">
        <v>7.0143911930959799E-2</v>
      </c>
      <c r="X111" s="3">
        <v>4.9190919523791198E-2</v>
      </c>
      <c r="Y111" s="3">
        <v>0.26681772005648702</v>
      </c>
      <c r="Z111" s="3">
        <v>4.8639467785103002E-2</v>
      </c>
      <c r="AA111" s="3">
        <v>6.7559447931267904</v>
      </c>
      <c r="AB111">
        <v>92</v>
      </c>
      <c r="AC111">
        <v>269</v>
      </c>
      <c r="AD111" s="1">
        <v>42667.177083333336</v>
      </c>
    </row>
    <row r="112" spans="4:30" x14ac:dyDescent="0.25">
      <c r="D112" s="14">
        <v>249.99946179310299</v>
      </c>
      <c r="E112">
        <v>150</v>
      </c>
      <c r="F112" s="3">
        <v>47.2948207241379</v>
      </c>
      <c r="G112" s="3">
        <v>15.2300013793103</v>
      </c>
      <c r="H112" s="3">
        <v>4.6519574137930997</v>
      </c>
      <c r="I112" s="3">
        <v>54.570211827586199</v>
      </c>
      <c r="J112" s="3">
        <v>2.0194142068965499</v>
      </c>
      <c r="K112" s="3">
        <v>35.568233586206901</v>
      </c>
      <c r="L112" s="3">
        <v>-6.3156838965517297</v>
      </c>
      <c r="M112" s="3">
        <v>25.959030931034501</v>
      </c>
      <c r="N112" s="3">
        <v>5.7488998965517304</v>
      </c>
      <c r="O112" s="3">
        <v>25.271935448275901</v>
      </c>
      <c r="P112" s="3">
        <v>25.386969172413799</v>
      </c>
      <c r="Q112" s="3">
        <v>0.49210337931034498</v>
      </c>
      <c r="R112" s="3">
        <v>25.238419206896602</v>
      </c>
      <c r="S112" s="3">
        <v>25.305012724137899</v>
      </c>
      <c r="T112" s="3">
        <v>0.32134082758620702</v>
      </c>
      <c r="U112" s="3">
        <v>25.249504517241402</v>
      </c>
      <c r="V112" s="3">
        <v>26.862281724137901</v>
      </c>
      <c r="W112" s="3">
        <v>4.0085163772834699E-2</v>
      </c>
      <c r="X112" s="3">
        <v>2.15645424693264E-2</v>
      </c>
      <c r="Y112" s="3">
        <v>0.313020852737116</v>
      </c>
      <c r="Z112" s="3">
        <v>2.09962704440032E-2</v>
      </c>
      <c r="AA112" s="3">
        <v>7.8397735665365804</v>
      </c>
      <c r="AB112">
        <v>94</v>
      </c>
      <c r="AC112">
        <v>197</v>
      </c>
      <c r="AD112" s="1">
        <v>42667.200011574074</v>
      </c>
    </row>
    <row r="113" spans="4:30" x14ac:dyDescent="0.25">
      <c r="D113" s="14">
        <v>249.99962434482799</v>
      </c>
      <c r="E113">
        <v>300</v>
      </c>
      <c r="F113" s="3">
        <v>19.7282280689655</v>
      </c>
      <c r="G113" s="3">
        <v>16.046707517241401</v>
      </c>
      <c r="H113" s="3">
        <v>3.7914875862069</v>
      </c>
      <c r="I113" s="3">
        <v>54.620839724137902</v>
      </c>
      <c r="J113" s="3">
        <v>1.5745613793103499</v>
      </c>
      <c r="K113" s="3">
        <v>36.649596068965501</v>
      </c>
      <c r="L113" s="3">
        <v>-3.8470740689655201</v>
      </c>
      <c r="M113" s="3">
        <v>25.976798655172399</v>
      </c>
      <c r="N113" s="3">
        <v>5.7270201034482797</v>
      </c>
      <c r="O113" s="3">
        <v>25.2690108275862</v>
      </c>
      <c r="P113" s="3">
        <v>25.390246413793101</v>
      </c>
      <c r="Q113" s="3">
        <v>0.49315593103448302</v>
      </c>
      <c r="R113" s="3">
        <v>25.235906931034499</v>
      </c>
      <c r="S113" s="3">
        <v>25.289168689655199</v>
      </c>
      <c r="T113" s="3">
        <v>0.32049265517241399</v>
      </c>
      <c r="U113" s="3">
        <v>25.253861482758602</v>
      </c>
      <c r="V113" s="3">
        <v>26.918131655172399</v>
      </c>
      <c r="W113" s="3">
        <v>6.4944299175368397E-2</v>
      </c>
      <c r="X113" s="3">
        <v>3.2517114681823001E-2</v>
      </c>
      <c r="Y113" s="3">
        <v>0.39919574407577901</v>
      </c>
      <c r="Z113" s="3">
        <v>3.1499934248475102E-2</v>
      </c>
      <c r="AA113" s="3">
        <v>7.0467072821882004</v>
      </c>
      <c r="AB113">
        <v>96</v>
      </c>
      <c r="AC113">
        <v>197</v>
      </c>
      <c r="AD113" s="1">
        <v>42667.222928240742</v>
      </c>
    </row>
    <row r="114" spans="4:30" x14ac:dyDescent="0.25">
      <c r="D114" s="14">
        <v>249.999752206897</v>
      </c>
      <c r="E114">
        <v>100</v>
      </c>
      <c r="F114" s="3">
        <v>92.452380931034497</v>
      </c>
      <c r="G114" s="3">
        <v>14.3583228275862</v>
      </c>
      <c r="H114" s="3">
        <v>5.7875403793103501</v>
      </c>
      <c r="I114" s="3">
        <v>59.638424413793103</v>
      </c>
      <c r="J114" s="3">
        <v>3.3240038620689698</v>
      </c>
      <c r="K114" s="3">
        <v>37.021681379310301</v>
      </c>
      <c r="L114" s="3">
        <v>-6.82693655172414</v>
      </c>
      <c r="M114" s="3">
        <v>26.062503206896601</v>
      </c>
      <c r="N114" s="3">
        <v>5.7299314827586203</v>
      </c>
      <c r="O114" s="3">
        <v>25.277410344827601</v>
      </c>
      <c r="P114" s="3">
        <v>25.391347965517198</v>
      </c>
      <c r="Q114" s="3">
        <v>0.492202379310345</v>
      </c>
      <c r="R114" s="3">
        <v>25.236520034482801</v>
      </c>
      <c r="S114" s="3">
        <v>25.340586241379299</v>
      </c>
      <c r="T114" s="3">
        <v>0.32141051724137898</v>
      </c>
      <c r="U114" s="3">
        <v>25.257567482758599</v>
      </c>
      <c r="V114" s="3">
        <v>26.935144999999999</v>
      </c>
      <c r="W114" s="3">
        <v>6.9135325687996296E-2</v>
      </c>
      <c r="X114" s="3">
        <v>4.8715765029905003E-2</v>
      </c>
      <c r="Y114" s="3">
        <v>0.21708686181133599</v>
      </c>
      <c r="Z114" s="3">
        <v>4.5639278298082502E-2</v>
      </c>
      <c r="AA114" s="3">
        <v>6.7765295773618401</v>
      </c>
      <c r="AB114">
        <v>98</v>
      </c>
      <c r="AC114">
        <v>269</v>
      </c>
      <c r="AD114" s="1">
        <v>42667.254189814812</v>
      </c>
    </row>
    <row r="115" spans="4:30" x14ac:dyDescent="0.25">
      <c r="D115" s="14">
        <v>250.000791931034</v>
      </c>
      <c r="E115">
        <v>150</v>
      </c>
      <c r="F115" s="3">
        <v>51.571609896551699</v>
      </c>
      <c r="G115" s="3">
        <v>14.9091860689655</v>
      </c>
      <c r="H115" s="3">
        <v>5.1064952758620699</v>
      </c>
      <c r="I115" s="3">
        <v>59.676971172413801</v>
      </c>
      <c r="J115" s="3">
        <v>2.4670792758620701</v>
      </c>
      <c r="K115" s="3">
        <v>38.972342551724097</v>
      </c>
      <c r="L115" s="3">
        <v>-2.1812575862068999</v>
      </c>
      <c r="M115" s="3">
        <v>26.069902827586201</v>
      </c>
      <c r="N115" s="3">
        <v>5.7410329310344803</v>
      </c>
      <c r="O115" s="3">
        <v>25.270508517241399</v>
      </c>
      <c r="P115" s="3">
        <v>25.395727103448301</v>
      </c>
      <c r="Q115" s="3">
        <v>0.49206058620689702</v>
      </c>
      <c r="R115" s="3">
        <v>25.235776724137899</v>
      </c>
      <c r="S115" s="3">
        <v>25.315072620689701</v>
      </c>
      <c r="T115" s="3">
        <v>0.32228155172413803</v>
      </c>
      <c r="U115" s="3">
        <v>25.255093172413801</v>
      </c>
      <c r="V115" s="3">
        <v>27.014405172413799</v>
      </c>
      <c r="W115" s="3">
        <v>3.5546302943877998E-2</v>
      </c>
      <c r="X115" s="3">
        <v>1.9772940600543801E-2</v>
      </c>
      <c r="Y115" s="3">
        <v>0.25117893624877302</v>
      </c>
      <c r="Z115" s="3">
        <v>1.9389843471086E-2</v>
      </c>
      <c r="AA115" s="3">
        <v>6.7117974921324803</v>
      </c>
      <c r="AB115">
        <v>100</v>
      </c>
      <c r="AC115">
        <v>197</v>
      </c>
      <c r="AD115" s="1">
        <v>42667.277118055557</v>
      </c>
    </row>
    <row r="116" spans="4:30" x14ac:dyDescent="0.25">
      <c r="D116" s="14">
        <v>250.00043086206901</v>
      </c>
      <c r="E116">
        <v>300</v>
      </c>
      <c r="F116" s="3">
        <v>21.485991689655201</v>
      </c>
      <c r="G116" s="3">
        <v>15.757499137930999</v>
      </c>
      <c r="H116" s="3">
        <v>4.1475689655172401</v>
      </c>
      <c r="I116" s="3">
        <v>59.723632655172402</v>
      </c>
      <c r="J116" s="3">
        <v>2.0907767586206898</v>
      </c>
      <c r="K116" s="3">
        <v>40.227534241379303</v>
      </c>
      <c r="L116" s="3">
        <v>-3.3293367931034501</v>
      </c>
      <c r="M116" s="3">
        <v>26.0769988965517</v>
      </c>
      <c r="N116" s="3">
        <v>5.7393806551724103</v>
      </c>
      <c r="O116" s="3">
        <v>25.2714255517241</v>
      </c>
      <c r="P116" s="3">
        <v>25.394299965517199</v>
      </c>
      <c r="Q116" s="3">
        <v>0.49395072413793101</v>
      </c>
      <c r="R116" s="3">
        <v>25.240204275862101</v>
      </c>
      <c r="S116" s="3">
        <v>25.308360586206899</v>
      </c>
      <c r="T116" s="3">
        <v>0.32189913793103497</v>
      </c>
      <c r="U116" s="3">
        <v>25.255869103448301</v>
      </c>
      <c r="V116" s="3">
        <v>27.073601724137902</v>
      </c>
      <c r="W116" s="3">
        <v>5.9395377114589698E-2</v>
      </c>
      <c r="X116" s="3">
        <v>3.1642217710650802E-2</v>
      </c>
      <c r="Y116" s="3">
        <v>0.33567721938730499</v>
      </c>
      <c r="Z116" s="3">
        <v>3.1973986621310999E-2</v>
      </c>
      <c r="AA116" s="3">
        <v>6.5599516444534203</v>
      </c>
      <c r="AB116">
        <v>102</v>
      </c>
      <c r="AC116">
        <v>197</v>
      </c>
      <c r="AD116" s="1">
        <v>42667.300034722219</v>
      </c>
    </row>
    <row r="117" spans="4:30" x14ac:dyDescent="0.25">
      <c r="D117" s="14">
        <v>250.05303213793101</v>
      </c>
      <c r="E117">
        <v>100</v>
      </c>
      <c r="F117" s="3">
        <v>99.9913864827586</v>
      </c>
      <c r="G117" s="3">
        <v>14.067631</v>
      </c>
      <c r="H117" s="3">
        <v>6.2620501034482796</v>
      </c>
      <c r="I117" s="3">
        <v>64.345377137930996</v>
      </c>
      <c r="J117" s="3">
        <v>3.79222568965517</v>
      </c>
      <c r="K117" s="3">
        <v>40.381005344827599</v>
      </c>
      <c r="L117" s="3">
        <v>-4.8383053103448299</v>
      </c>
      <c r="M117" s="3">
        <v>26.160714758620699</v>
      </c>
      <c r="N117" s="3">
        <v>5.6999523793103402</v>
      </c>
      <c r="O117" s="3">
        <v>25.280134172413799</v>
      </c>
      <c r="P117" s="3">
        <v>25.398928379310298</v>
      </c>
      <c r="Q117" s="3">
        <v>0.49231475862069002</v>
      </c>
      <c r="R117" s="3">
        <v>25.242309551724102</v>
      </c>
      <c r="S117" s="3">
        <v>25.361059103448301</v>
      </c>
      <c r="T117" s="3">
        <v>0.322419965517241</v>
      </c>
      <c r="U117" s="3">
        <v>25.2651530344828</v>
      </c>
      <c r="V117" s="3">
        <v>27.087114344827601</v>
      </c>
      <c r="W117" s="3">
        <v>6.8094128684496005E-2</v>
      </c>
      <c r="X117" s="3">
        <v>4.81951350247646E-2</v>
      </c>
      <c r="Y117" s="3">
        <v>0.195573353672093</v>
      </c>
      <c r="Z117" s="3">
        <v>4.5869235503533702E-2</v>
      </c>
      <c r="AA117" s="3">
        <v>6.8662942305164698</v>
      </c>
      <c r="AB117">
        <v>104</v>
      </c>
      <c r="AC117">
        <v>269</v>
      </c>
      <c r="AD117" s="1">
        <v>42667.331296296295</v>
      </c>
    </row>
    <row r="118" spans="4:30" x14ac:dyDescent="0.25">
      <c r="D118" s="14">
        <v>250.000503965517</v>
      </c>
      <c r="E118">
        <v>150</v>
      </c>
      <c r="F118" s="3">
        <v>55.779961413793103</v>
      </c>
      <c r="G118" s="3">
        <v>14.546390172413799</v>
      </c>
      <c r="H118" s="3">
        <v>5.5534791724137902</v>
      </c>
      <c r="I118" s="3">
        <v>64.8183227241379</v>
      </c>
      <c r="J118" s="3">
        <v>3.21632768965517</v>
      </c>
      <c r="K118" s="3">
        <v>42.127456689655197</v>
      </c>
      <c r="L118" s="3">
        <v>-4.6909087241379304</v>
      </c>
      <c r="M118" s="3">
        <v>26.194373931034502</v>
      </c>
      <c r="N118" s="3">
        <v>5.8013454482758604</v>
      </c>
      <c r="O118" s="3">
        <v>25.2784250689655</v>
      </c>
      <c r="P118" s="3">
        <v>25.3985920344828</v>
      </c>
      <c r="Q118" s="3">
        <v>0.49257355172413803</v>
      </c>
      <c r="R118" s="3">
        <v>25.239379586206901</v>
      </c>
      <c r="S118" s="3">
        <v>25.340569862069</v>
      </c>
      <c r="T118" s="3">
        <v>0.32146762068965501</v>
      </c>
      <c r="U118" s="3">
        <v>25.271137862069001</v>
      </c>
      <c r="V118" s="3">
        <v>27.175965655172401</v>
      </c>
      <c r="W118" s="3">
        <v>3.6398417605934298E-2</v>
      </c>
      <c r="X118" s="3">
        <v>1.8886577770849799E-2</v>
      </c>
      <c r="Y118" s="3">
        <v>0.20536062817838399</v>
      </c>
      <c r="Z118" s="3">
        <v>2.0309213861448999E-2</v>
      </c>
      <c r="AA118" s="3">
        <v>6.9594111885643102</v>
      </c>
      <c r="AB118">
        <v>106</v>
      </c>
      <c r="AC118">
        <v>197</v>
      </c>
      <c r="AD118" s="1">
        <v>42667.354212962964</v>
      </c>
    </row>
    <row r="119" spans="4:30" x14ac:dyDescent="0.25">
      <c r="D119" s="14">
        <v>250.00038358620699</v>
      </c>
      <c r="E119">
        <v>300</v>
      </c>
      <c r="F119" s="3">
        <v>23.224309241379299</v>
      </c>
      <c r="G119" s="3">
        <v>15.4542297241379</v>
      </c>
      <c r="H119" s="3">
        <v>4.5063569655172397</v>
      </c>
      <c r="I119" s="3">
        <v>64.867706413793101</v>
      </c>
      <c r="J119" s="3">
        <v>2.2281686551724098</v>
      </c>
      <c r="K119" s="3">
        <v>43.791288862069003</v>
      </c>
      <c r="L119" s="3">
        <v>-2.0280310344827601</v>
      </c>
      <c r="M119" s="3">
        <v>26.193743482758599</v>
      </c>
      <c r="N119" s="3">
        <v>5.7612384827586203</v>
      </c>
      <c r="O119" s="3">
        <v>25.281371379310301</v>
      </c>
      <c r="P119" s="3">
        <v>25.407187241379301</v>
      </c>
      <c r="Q119" s="3">
        <v>0.49353862068965498</v>
      </c>
      <c r="R119" s="3">
        <v>25.250171758620699</v>
      </c>
      <c r="S119" s="3">
        <v>25.322224137930998</v>
      </c>
      <c r="T119" s="3">
        <v>0.32167565517241398</v>
      </c>
      <c r="U119" s="3">
        <v>25.262516000000002</v>
      </c>
      <c r="V119" s="3">
        <v>27.240729999999999</v>
      </c>
      <c r="W119" s="3">
        <v>5.9712912751188202E-2</v>
      </c>
      <c r="X119" s="3">
        <v>3.1446908670646499E-2</v>
      </c>
      <c r="Y119" s="3">
        <v>0.26708946526428701</v>
      </c>
      <c r="Z119" s="3">
        <v>3.1180567823378601E-2</v>
      </c>
      <c r="AA119" s="3">
        <v>6.8518498207593597</v>
      </c>
      <c r="AB119">
        <v>108</v>
      </c>
      <c r="AC119">
        <v>197</v>
      </c>
      <c r="AD119" s="1">
        <v>42667.377141203702</v>
      </c>
    </row>
    <row r="120" spans="4:30" x14ac:dyDescent="0.25">
      <c r="D120" s="14">
        <v>250.008033448276</v>
      </c>
      <c r="E120">
        <v>100</v>
      </c>
      <c r="F120" s="3">
        <v>100</v>
      </c>
      <c r="G120" s="3">
        <v>13.9550495517241</v>
      </c>
      <c r="H120" s="3">
        <v>6.2488134482758602</v>
      </c>
      <c r="I120" s="3">
        <v>64.471981448275898</v>
      </c>
      <c r="J120" s="3">
        <v>3.9682693103448301</v>
      </c>
      <c r="K120" s="3">
        <v>40.338696103448299</v>
      </c>
      <c r="L120" s="3">
        <v>-6.6552171034482699</v>
      </c>
      <c r="M120" s="3">
        <v>26.237132586206901</v>
      </c>
      <c r="N120" s="3">
        <v>5.73217962068966</v>
      </c>
      <c r="O120" s="3">
        <v>25.284220000000001</v>
      </c>
      <c r="P120" s="3">
        <v>25.3990912068966</v>
      </c>
      <c r="Q120" s="3">
        <v>0.49254579310344798</v>
      </c>
      <c r="R120" s="3">
        <v>25.2418863103448</v>
      </c>
      <c r="S120" s="3">
        <v>25.365513965517199</v>
      </c>
      <c r="T120" s="3">
        <v>0.32183582758620699</v>
      </c>
      <c r="U120" s="3">
        <v>25.268587586206898</v>
      </c>
      <c r="V120" s="3">
        <v>27.092347724137898</v>
      </c>
      <c r="W120" s="3">
        <v>6.1496047119772898E-2</v>
      </c>
      <c r="X120" s="3">
        <v>3.9280578381569897E-2</v>
      </c>
      <c r="Y120" s="3">
        <v>0.19040569486740699</v>
      </c>
      <c r="Z120" s="3">
        <v>3.5237622857651897E-2</v>
      </c>
      <c r="AA120" s="3">
        <v>7.0988047513253703</v>
      </c>
      <c r="AB120">
        <v>110</v>
      </c>
      <c r="AC120">
        <v>269</v>
      </c>
      <c r="AD120" s="1">
        <v>42667.408402777779</v>
      </c>
    </row>
    <row r="121" spans="4:30" x14ac:dyDescent="0.25">
      <c r="D121" s="14">
        <v>250.00078079310299</v>
      </c>
      <c r="E121">
        <v>150</v>
      </c>
      <c r="F121" s="3">
        <v>59.925615517241297</v>
      </c>
      <c r="G121" s="3">
        <v>14.192852620689701</v>
      </c>
      <c r="H121" s="3">
        <v>6.0104035172413797</v>
      </c>
      <c r="I121" s="3">
        <v>69.944286241379302</v>
      </c>
      <c r="J121" s="3">
        <v>3.3803234482758602</v>
      </c>
      <c r="K121" s="3">
        <v>45.766570000000002</v>
      </c>
      <c r="L121" s="3">
        <v>-4.4468964137931</v>
      </c>
      <c r="M121" s="3">
        <v>26.248389413793099</v>
      </c>
      <c r="N121" s="3">
        <v>5.7029277931034503</v>
      </c>
      <c r="O121" s="3">
        <v>25.278023482758599</v>
      </c>
      <c r="P121" s="3">
        <v>25.398136206896499</v>
      </c>
      <c r="Q121" s="3">
        <v>0.49295458620689703</v>
      </c>
      <c r="R121" s="3">
        <v>25.2475890344828</v>
      </c>
      <c r="S121" s="3">
        <v>25.353777206896599</v>
      </c>
      <c r="T121" s="3">
        <v>0.32175051724137899</v>
      </c>
      <c r="U121" s="3">
        <v>25.2673505172414</v>
      </c>
      <c r="V121" s="3">
        <v>27.333988620689698</v>
      </c>
      <c r="W121" s="3">
        <v>3.2993083117619497E-2</v>
      </c>
      <c r="X121" s="3">
        <v>1.4647174324324301E-2</v>
      </c>
      <c r="Y121" s="3">
        <v>0.181557085116064</v>
      </c>
      <c r="Z121" s="3">
        <v>1.58962343699817E-2</v>
      </c>
      <c r="AA121" s="3">
        <v>7.6036744769857503</v>
      </c>
      <c r="AB121">
        <v>112</v>
      </c>
      <c r="AC121">
        <v>197</v>
      </c>
      <c r="AD121" s="1">
        <v>42667.431319444448</v>
      </c>
    </row>
    <row r="122" spans="4:30" x14ac:dyDescent="0.25">
      <c r="D122" s="14">
        <v>250.00062510344799</v>
      </c>
      <c r="E122">
        <v>300</v>
      </c>
      <c r="F122" s="3">
        <v>25.0626573103448</v>
      </c>
      <c r="G122" s="3">
        <v>15.1564955862069</v>
      </c>
      <c r="H122" s="3">
        <v>4.8962543103448297</v>
      </c>
      <c r="I122" s="3">
        <v>69.989382413793095</v>
      </c>
      <c r="J122" s="3">
        <v>2.89778934482759</v>
      </c>
      <c r="K122" s="3">
        <v>47.483582034482801</v>
      </c>
      <c r="L122" s="3">
        <v>-3.7239354827586202</v>
      </c>
      <c r="M122" s="3">
        <v>26.272075620689701</v>
      </c>
      <c r="N122" s="3">
        <v>5.7630918275862104</v>
      </c>
      <c r="O122" s="3">
        <v>25.2779421034483</v>
      </c>
      <c r="P122" s="3">
        <v>25.399769586206901</v>
      </c>
      <c r="Q122" s="3">
        <v>0.49293113793103399</v>
      </c>
      <c r="R122" s="3">
        <v>25.242531965517198</v>
      </c>
      <c r="S122" s="3">
        <v>25.3342864827586</v>
      </c>
      <c r="T122" s="3">
        <v>0.32184544827586198</v>
      </c>
      <c r="U122" s="3">
        <v>25.2640732413793</v>
      </c>
      <c r="V122" s="3">
        <v>27.407345517241399</v>
      </c>
      <c r="W122" s="3">
        <v>5.5988900741861497E-2</v>
      </c>
      <c r="X122" s="3">
        <v>3.1278126132648E-2</v>
      </c>
      <c r="Y122" s="3">
        <v>0.20661918080483099</v>
      </c>
      <c r="Z122" s="3">
        <v>3.1044047000403901E-2</v>
      </c>
      <c r="AA122" s="3">
        <v>6.7451775796042401</v>
      </c>
      <c r="AB122">
        <v>114</v>
      </c>
      <c r="AC122">
        <v>197</v>
      </c>
      <c r="AD122" s="1">
        <v>42667.454247685186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S43"/>
  <sheetViews>
    <sheetView topLeftCell="A7" zoomScaleNormal="100" workbookViewId="0">
      <selection activeCell="G40" sqref="G40:G43"/>
    </sheetView>
  </sheetViews>
  <sheetFormatPr defaultColWidth="9" defaultRowHeight="15" x14ac:dyDescent="0.25"/>
  <cols>
    <col min="1" max="1" width="13.28515625" style="25" bestFit="1" customWidth="1"/>
    <col min="2" max="8" width="5.5703125" style="7" customWidth="1"/>
    <col min="9" max="9" width="7" style="8" bestFit="1" customWidth="1"/>
    <col min="10" max="11" width="6.42578125" style="8" bestFit="1" customWidth="1"/>
    <col min="12" max="12" width="5.5703125" style="8" customWidth="1"/>
    <col min="13" max="13" width="8.5703125" style="8" bestFit="1" customWidth="1"/>
    <col min="14" max="14" width="10.140625" style="8" bestFit="1" customWidth="1"/>
    <col min="15" max="15" width="12.140625" style="8" bestFit="1" customWidth="1"/>
    <col min="16" max="17" width="5.5703125" style="8" customWidth="1"/>
    <col min="18" max="16384" width="9" style="8"/>
  </cols>
  <sheetData>
    <row r="1" spans="1:19" x14ac:dyDescent="0.25">
      <c r="A1" s="4" t="str">
        <f ca="1">MID(CELL("filename",A1),FIND("]",CELL("filename",A1))+1,255)</f>
        <v>DC-he-ipb1-29b</v>
      </c>
      <c r="B1" s="5" t="s">
        <v>27</v>
      </c>
      <c r="C1" s="6" t="s">
        <v>28</v>
      </c>
      <c r="O1" s="5"/>
    </row>
    <row r="2" spans="1:19" x14ac:dyDescent="0.25">
      <c r="A2" s="4"/>
      <c r="B2" s="5" t="s">
        <v>24</v>
      </c>
      <c r="C2" s="6" t="s">
        <v>29</v>
      </c>
      <c r="O2" s="5"/>
      <c r="P2" s="6"/>
    </row>
    <row r="3" spans="1:19" ht="44.25" customHeight="1" x14ac:dyDescent="0.25">
      <c r="A3" s="9" t="s">
        <v>0</v>
      </c>
      <c r="B3" s="10" t="s">
        <v>3</v>
      </c>
      <c r="C3" s="11" t="s">
        <v>30</v>
      </c>
      <c r="D3" s="10" t="s">
        <v>46</v>
      </c>
      <c r="E3" s="10" t="s">
        <v>32</v>
      </c>
      <c r="F3" s="10" t="s">
        <v>33</v>
      </c>
      <c r="G3" s="10" t="s">
        <v>34</v>
      </c>
      <c r="H3" s="10"/>
      <c r="I3" s="12" t="s">
        <v>35</v>
      </c>
      <c r="J3" s="13" t="s">
        <v>32</v>
      </c>
      <c r="K3" s="13" t="s">
        <v>33</v>
      </c>
      <c r="M3" s="13" t="s">
        <v>36</v>
      </c>
      <c r="N3" s="13" t="s">
        <v>37</v>
      </c>
      <c r="O3" s="13" t="s">
        <v>38</v>
      </c>
      <c r="P3" s="13" t="s">
        <v>33</v>
      </c>
    </row>
    <row r="4" spans="1:19" x14ac:dyDescent="0.25">
      <c r="A4" s="14">
        <v>149.99549318181801</v>
      </c>
      <c r="B4">
        <v>9.3715469999999996</v>
      </c>
      <c r="C4" s="3">
        <v>1.4390322580645201E-4</v>
      </c>
      <c r="I4" s="7">
        <f>A5/100</f>
        <v>1.49999768363636</v>
      </c>
      <c r="J4" s="7">
        <f>E5</f>
        <v>0.49163676459044392</v>
      </c>
      <c r="K4" s="7">
        <f>F5</f>
        <v>-1.3749534725519208E-2</v>
      </c>
      <c r="M4" s="15">
        <v>1.5</v>
      </c>
      <c r="N4" s="7">
        <f>J4</f>
        <v>0.49163676459044392</v>
      </c>
      <c r="O4" s="16">
        <f>N4</f>
        <v>0.49163676459044392</v>
      </c>
      <c r="P4" s="7">
        <f>K4</f>
        <v>-1.3749534725519208E-2</v>
      </c>
      <c r="Q4" s="15"/>
      <c r="R4" s="7"/>
      <c r="S4" s="7"/>
    </row>
    <row r="5" spans="1:19" x14ac:dyDescent="0.25">
      <c r="A5" s="14">
        <v>149.99976836363601</v>
      </c>
      <c r="B5">
        <v>8.2967230000000001</v>
      </c>
      <c r="C5" s="3">
        <v>2.2694627096774198</v>
      </c>
      <c r="D5" s="7">
        <f>$B$4-B5</f>
        <v>1.0748239999999996</v>
      </c>
      <c r="E5" s="7">
        <f>INDEX(LINEST(D5:D7,C5:C7),1)</f>
        <v>0.49163676459044392</v>
      </c>
      <c r="F5" s="7">
        <f>INDEX(LINEST(D5:D7,C5:C7),2)</f>
        <v>-1.3749534725519208E-2</v>
      </c>
      <c r="G5" s="17">
        <f>D5/C5</f>
        <v>0.47360284679573977</v>
      </c>
      <c r="H5" s="17"/>
      <c r="I5" s="7">
        <f>A10/100</f>
        <v>2.0000159254545498</v>
      </c>
      <c r="J5" s="7">
        <f>E10</f>
        <v>0.51685078285366837</v>
      </c>
      <c r="K5" s="7">
        <f>F10</f>
        <v>3.9619084191122145E-2</v>
      </c>
      <c r="M5" s="15">
        <v>2</v>
      </c>
      <c r="N5" s="7">
        <f>J5</f>
        <v>0.51685078285366837</v>
      </c>
      <c r="O5" s="16">
        <f t="shared" ref="O5:O6" si="0">N5</f>
        <v>0.51685078285366837</v>
      </c>
      <c r="P5" s="7">
        <f>K5</f>
        <v>3.9619084191122145E-2</v>
      </c>
      <c r="Q5" s="15"/>
      <c r="R5" s="7"/>
      <c r="S5" s="7"/>
    </row>
    <row r="6" spans="1:19" x14ac:dyDescent="0.25">
      <c r="A6" s="14">
        <v>150.000136090909</v>
      </c>
      <c r="B6">
        <v>7.105156</v>
      </c>
      <c r="C6" s="3">
        <v>4.5404541935483902</v>
      </c>
      <c r="D6" s="7">
        <f t="shared" ref="D6:D7" si="1">$B$4-B6</f>
        <v>2.2663909999999996</v>
      </c>
      <c r="G6" s="17">
        <f t="shared" ref="G6:G7" si="2">D6/C6</f>
        <v>0.49915512928648276</v>
      </c>
      <c r="I6" s="7">
        <f>A15/100</f>
        <v>2.5000171318181801</v>
      </c>
      <c r="J6" s="7">
        <f>E15</f>
        <v>0.54381480016859618</v>
      </c>
      <c r="K6" s="7">
        <f>F15</f>
        <v>-2.0752079767311304E-2</v>
      </c>
      <c r="M6" s="15">
        <v>2.5</v>
      </c>
      <c r="N6" s="7">
        <f>J6</f>
        <v>0.54381480016859618</v>
      </c>
      <c r="O6" s="16">
        <f t="shared" si="0"/>
        <v>0.54381480016859618</v>
      </c>
      <c r="P6" s="7">
        <f>K6</f>
        <v>-2.0752079767311304E-2</v>
      </c>
      <c r="Q6" s="15"/>
      <c r="R6" s="7"/>
      <c r="S6" s="7"/>
    </row>
    <row r="7" spans="1:19" x14ac:dyDescent="0.25">
      <c r="A7" s="14">
        <v>150.00193363636399</v>
      </c>
      <c r="B7">
        <v>5.7084599999999996</v>
      </c>
      <c r="C7" s="3">
        <v>7.5208880967741898</v>
      </c>
      <c r="D7" s="7">
        <f t="shared" si="1"/>
        <v>3.663087</v>
      </c>
      <c r="G7" s="17">
        <f t="shared" si="2"/>
        <v>0.48705511275605168</v>
      </c>
      <c r="I7" s="7">
        <f>A20/100</f>
        <v>3.0000117054545501</v>
      </c>
      <c r="J7" s="7">
        <f>E20</f>
        <v>0.55575524747672289</v>
      </c>
      <c r="K7" s="7">
        <f>F20</f>
        <v>9.8122734486107532E-2</v>
      </c>
      <c r="M7" s="15">
        <v>2.75</v>
      </c>
      <c r="N7" s="18"/>
      <c r="O7" s="19">
        <f>M7^2*$I$15+$J$15*M7+$K$15</f>
        <v>0.55066944396118356</v>
      </c>
      <c r="P7" s="7">
        <f>P6</f>
        <v>-2.0752079767311304E-2</v>
      </c>
      <c r="Q7" s="15"/>
      <c r="R7" s="7"/>
      <c r="S7" s="7"/>
    </row>
    <row r="8" spans="1:19" x14ac:dyDescent="0.25">
      <c r="A8" s="14">
        <v>150.00026500000001</v>
      </c>
      <c r="B8">
        <v>9.3774599999999992</v>
      </c>
      <c r="C8" s="3">
        <v>1.5787096774193501E-4</v>
      </c>
      <c r="G8" s="7">
        <f>AVERAGE(G5:G7)</f>
        <v>0.48660436294609138</v>
      </c>
      <c r="I8" s="7">
        <f>A25/100</f>
        <v>3.4999930645454498</v>
      </c>
      <c r="J8" s="7">
        <f>E25</f>
        <v>0.57418539473575259</v>
      </c>
      <c r="K8" s="7">
        <f>F25</f>
        <v>0.15376608084083587</v>
      </c>
      <c r="M8" s="15">
        <v>3</v>
      </c>
      <c r="N8" s="15">
        <f>J7</f>
        <v>0.55575524747672289</v>
      </c>
      <c r="O8" s="16">
        <f>N8</f>
        <v>0.55575524747672289</v>
      </c>
      <c r="P8" s="7">
        <f>K7</f>
        <v>9.8122734486107532E-2</v>
      </c>
      <c r="Q8" s="15"/>
      <c r="R8" s="7"/>
      <c r="S8" s="7"/>
    </row>
    <row r="9" spans="1:19" x14ac:dyDescent="0.25">
      <c r="A9" s="14">
        <v>199.99915381818201</v>
      </c>
      <c r="B9">
        <v>13.970107</v>
      </c>
      <c r="C9" s="3">
        <v>1.4316129032258099E-4</v>
      </c>
      <c r="I9" s="7">
        <f>A30/100</f>
        <v>4.0000153418181803</v>
      </c>
      <c r="J9" s="7">
        <f>E30</f>
        <v>0.59043911356022083</v>
      </c>
      <c r="K9" s="7">
        <f>F30</f>
        <v>9.1455704637767976E-2</v>
      </c>
      <c r="M9" s="15">
        <v>3.25</v>
      </c>
      <c r="N9" s="18"/>
      <c r="O9" s="19">
        <f>M9^2*$I$15+$J$15*M9+$K$15</f>
        <v>0.56703828665435096</v>
      </c>
      <c r="P9" s="7">
        <f>P8</f>
        <v>9.8122734486107532E-2</v>
      </c>
      <c r="Q9" s="15"/>
      <c r="R9" s="7"/>
      <c r="S9" s="7"/>
    </row>
    <row r="10" spans="1:19" x14ac:dyDescent="0.25">
      <c r="A10" s="14">
        <v>200.001592545455</v>
      </c>
      <c r="B10">
        <v>12.868327000000001</v>
      </c>
      <c r="C10" s="3">
        <v>2.0536415483871</v>
      </c>
      <c r="D10" s="7">
        <f>$B$9-B10</f>
        <v>1.1017799999999998</v>
      </c>
      <c r="E10" s="7">
        <f>INDEX(LINEST(D10:D12,C10:C12),1)</f>
        <v>0.51685078285366837</v>
      </c>
      <c r="F10" s="7">
        <f>INDEX(LINEST(D10:D12,C10:C12),2)</f>
        <v>3.9619084191122145E-2</v>
      </c>
      <c r="G10" s="17">
        <f>D10/C10</f>
        <v>0.53650063754569133</v>
      </c>
      <c r="H10" s="17"/>
      <c r="I10" s="7">
        <f>A35/100</f>
        <v>4.5000108481818195</v>
      </c>
      <c r="J10" s="7">
        <f>E35</f>
        <v>0.58536410306123443</v>
      </c>
      <c r="K10" s="7">
        <f>F35</f>
        <v>8.849143267826598E-2</v>
      </c>
      <c r="M10" s="15">
        <v>3.5</v>
      </c>
      <c r="N10" s="20">
        <f>E25</f>
        <v>0.57418539473575259</v>
      </c>
      <c r="O10" s="21">
        <f>N10</f>
        <v>0.57418539473575259</v>
      </c>
      <c r="P10" s="7">
        <f>L9</f>
        <v>0</v>
      </c>
      <c r="Q10" s="15"/>
      <c r="R10" s="7"/>
      <c r="S10" s="7"/>
    </row>
    <row r="11" spans="1:19" x14ac:dyDescent="0.25">
      <c r="A11" s="14">
        <v>199.99970727272699</v>
      </c>
      <c r="B11">
        <v>11.802486999999999</v>
      </c>
      <c r="C11" s="3">
        <v>4.1197422580645204</v>
      </c>
      <c r="D11" s="7">
        <f>$B$9-B11</f>
        <v>2.1676200000000012</v>
      </c>
      <c r="G11" s="17">
        <f t="shared" ref="G11:G12" si="3">D11/C11</f>
        <v>0.5261542747624125</v>
      </c>
      <c r="I11" s="7">
        <f>A35/100</f>
        <v>4.5000108481818195</v>
      </c>
      <c r="J11" s="7">
        <f>E35</f>
        <v>0.58536410306123443</v>
      </c>
      <c r="K11" s="7">
        <f>F35</f>
        <v>8.849143267826598E-2</v>
      </c>
      <c r="M11" s="15">
        <v>3.75</v>
      </c>
      <c r="N11" s="18"/>
      <c r="O11" s="19">
        <f t="shared" ref="O11" si="4">M11^2*$I$15+$J$15*M11+$K$15</f>
        <v>0.5792096730333085</v>
      </c>
      <c r="P11" s="7">
        <f>L10</f>
        <v>0</v>
      </c>
      <c r="Q11" s="15"/>
      <c r="R11" s="7"/>
      <c r="S11" s="7"/>
    </row>
    <row r="12" spans="1:19" x14ac:dyDescent="0.25">
      <c r="A12" s="14">
        <v>200.002127909091</v>
      </c>
      <c r="B12">
        <v>10.390677999999999</v>
      </c>
      <c r="C12" s="3">
        <v>6.8477278387096803</v>
      </c>
      <c r="D12" s="7">
        <f>$B$9-B12</f>
        <v>3.5794290000000011</v>
      </c>
      <c r="G12" s="17">
        <f t="shared" si="3"/>
        <v>0.52271776628822242</v>
      </c>
      <c r="I12" s="7">
        <f>A40/100</f>
        <v>4.9999965036363605</v>
      </c>
      <c r="J12" s="7">
        <f>E40</f>
        <v>0.59434790825157446</v>
      </c>
      <c r="K12" s="7">
        <f>F40</f>
        <v>-3.659736367797306E-2</v>
      </c>
      <c r="M12" s="15">
        <v>4</v>
      </c>
      <c r="N12" s="15">
        <f>E30</f>
        <v>0.59043911356022083</v>
      </c>
      <c r="O12" s="16">
        <f>N12</f>
        <v>0.59043911356022083</v>
      </c>
      <c r="P12" s="7">
        <f>K8</f>
        <v>0.15376608084083587</v>
      </c>
      <c r="Q12" s="15"/>
      <c r="R12" s="7"/>
      <c r="S12" s="7"/>
    </row>
    <row r="13" spans="1:19" x14ac:dyDescent="0.25">
      <c r="A13" s="14">
        <v>199.99775281818199</v>
      </c>
      <c r="B13">
        <v>13.866393</v>
      </c>
      <c r="C13" s="3">
        <v>1.3964516129032301E-4</v>
      </c>
      <c r="G13" s="7">
        <f>AVERAGE(G10:G12)</f>
        <v>0.52845755953210871</v>
      </c>
      <c r="M13" s="15">
        <v>4.5</v>
      </c>
      <c r="N13" s="20">
        <f>J10</f>
        <v>0.58536410306123443</v>
      </c>
      <c r="O13" s="21">
        <f>N13</f>
        <v>0.58536410306123443</v>
      </c>
      <c r="P13" s="7">
        <f>L9</f>
        <v>0</v>
      </c>
      <c r="Q13" s="15"/>
      <c r="R13" s="7"/>
      <c r="S13" s="7"/>
    </row>
    <row r="14" spans="1:19" x14ac:dyDescent="0.25">
      <c r="A14" s="14">
        <v>249.99756845454499</v>
      </c>
      <c r="B14">
        <v>19.009053000000002</v>
      </c>
      <c r="C14" s="3">
        <v>1.15774193548387E-4</v>
      </c>
      <c r="M14" s="15">
        <v>5</v>
      </c>
      <c r="N14" s="20">
        <f>J12</f>
        <v>0.59434790825157446</v>
      </c>
      <c r="O14" s="21">
        <f>N14</f>
        <v>0.59434790825157446</v>
      </c>
      <c r="P14" s="7">
        <f>L10</f>
        <v>0</v>
      </c>
      <c r="Q14" s="15"/>
      <c r="R14" s="7"/>
      <c r="S14" s="7"/>
    </row>
    <row r="15" spans="1:19" x14ac:dyDescent="0.25">
      <c r="A15" s="14">
        <v>250.00171318181799</v>
      </c>
      <c r="B15">
        <v>18.004276000000001</v>
      </c>
      <c r="C15" s="3">
        <v>1.8549501612903201</v>
      </c>
      <c r="D15" s="7">
        <f>$B$14-B15</f>
        <v>1.0047770000000007</v>
      </c>
      <c r="E15" s="7">
        <f>INDEX(LINEST(D15:D17,C15:C17),1)</f>
        <v>0.54381480016859618</v>
      </c>
      <c r="F15" s="7">
        <f>INDEX(LINEST(D15:D17,C15:C17),2)</f>
        <v>-2.0752079767311304E-2</v>
      </c>
      <c r="G15" s="17">
        <f>D15/C15</f>
        <v>0.54167331336873692</v>
      </c>
      <c r="H15" s="17"/>
      <c r="I15" s="22">
        <f>INDEX(LINEST(J4:J12,I4:I12^{1,2}),1)</f>
        <v>-8.3949126284196922E-3</v>
      </c>
      <c r="J15" s="22">
        <f>INDEX(LINEST(J4:J12,I4:I12^{1,2}),2)</f>
        <v>8.3107161156852946E-2</v>
      </c>
      <c r="K15" s="22">
        <f>INDEX(LINEST(J4:J12,I4:I12^{1,2}),3)</f>
        <v>0.38561127753226188</v>
      </c>
      <c r="M15" s="15">
        <v>5.5</v>
      </c>
      <c r="N15" s="18"/>
      <c r="O15" s="19">
        <f>M15^2*$I$15+$J$15*M15+$K$15</f>
        <v>0.58875455688525746</v>
      </c>
      <c r="P15" s="7">
        <f>L11</f>
        <v>0</v>
      </c>
      <c r="Q15" s="15"/>
      <c r="R15" s="7"/>
      <c r="S15" s="7"/>
    </row>
    <row r="16" spans="1:19" x14ac:dyDescent="0.25">
      <c r="A16" s="14">
        <v>250.00000418181801</v>
      </c>
      <c r="B16">
        <v>17.030066999999999</v>
      </c>
      <c r="C16" s="3">
        <v>3.73130564516129</v>
      </c>
      <c r="D16" s="7">
        <f>$B$14-B16</f>
        <v>1.9789860000000026</v>
      </c>
      <c r="G16" s="17">
        <f t="shared" ref="G16:G17" si="5">D16/C16</f>
        <v>0.53037359792980954</v>
      </c>
      <c r="M16" s="15">
        <v>6</v>
      </c>
      <c r="N16" s="18"/>
      <c r="O16" s="19">
        <f t="shared" ref="O16" si="6">M16^2*$I$15+$J$15*M16+$K$15</f>
        <v>0.58203738985027065</v>
      </c>
      <c r="P16" s="7">
        <f>L12</f>
        <v>0</v>
      </c>
      <c r="Q16" s="15"/>
      <c r="R16" s="7"/>
      <c r="S16" s="7"/>
    </row>
    <row r="17" spans="1:8" x14ac:dyDescent="0.25">
      <c r="A17" s="14">
        <v>250.003044545455</v>
      </c>
      <c r="B17">
        <v>15.631473</v>
      </c>
      <c r="C17" s="3">
        <v>6.2258523548387101</v>
      </c>
      <c r="D17" s="7">
        <f>$B$14-B17</f>
        <v>3.3775800000000018</v>
      </c>
      <c r="G17" s="17">
        <f t="shared" si="5"/>
        <v>0.54250884979226321</v>
      </c>
    </row>
    <row r="18" spans="1:8" x14ac:dyDescent="0.25">
      <c r="A18" s="14">
        <v>249.998334090909</v>
      </c>
      <c r="B18">
        <v>19.013494999999999</v>
      </c>
      <c r="C18" s="3">
        <v>1.2393548387096799E-4</v>
      </c>
      <c r="G18" s="7">
        <f>AVERAGE(G15:G17)</f>
        <v>0.53818525369693659</v>
      </c>
    </row>
    <row r="19" spans="1:8" x14ac:dyDescent="0.25">
      <c r="A19" s="14">
        <v>300.00094890909099</v>
      </c>
      <c r="B19">
        <v>24.762968000000001</v>
      </c>
      <c r="C19" s="3">
        <v>9.6838709677419393E-5</v>
      </c>
    </row>
    <row r="20" spans="1:8" x14ac:dyDescent="0.25">
      <c r="A20" s="14">
        <v>300.00117054545501</v>
      </c>
      <c r="B20">
        <v>23.473032</v>
      </c>
      <c r="C20" s="3">
        <v>2.1706589354838699</v>
      </c>
      <c r="D20" s="7">
        <f>$B$19-B20</f>
        <v>1.2899360000000009</v>
      </c>
      <c r="E20" s="7">
        <f>INDEX(LINEST(D20:D22,C20:C22),1)</f>
        <v>0.55575524747672289</v>
      </c>
      <c r="F20" s="7">
        <f>INDEX(LINEST(D20:D22,C20:C22),2)</f>
        <v>9.8122734486107532E-2</v>
      </c>
      <c r="G20" s="17">
        <f>D20/C20</f>
        <v>0.59426010181210542</v>
      </c>
      <c r="H20" s="17"/>
    </row>
    <row r="21" spans="1:8" x14ac:dyDescent="0.25">
      <c r="A21" s="14">
        <v>300.00028863636402</v>
      </c>
      <c r="B21">
        <v>22.375907999999999</v>
      </c>
      <c r="C21" s="3">
        <v>4.0719415806451602</v>
      </c>
      <c r="D21" s="7">
        <f>$B$19-B21</f>
        <v>2.3870600000000017</v>
      </c>
      <c r="G21" s="17">
        <f t="shared" ref="G21:G22" si="7">D21/C21</f>
        <v>0.58622157335120584</v>
      </c>
    </row>
    <row r="22" spans="1:8" x14ac:dyDescent="0.25">
      <c r="A22" s="14">
        <v>300.00099318181799</v>
      </c>
      <c r="B22">
        <v>21.064492999999999</v>
      </c>
      <c r="C22" s="3">
        <v>6.4988046774193498</v>
      </c>
      <c r="D22" s="7">
        <f>$B$19-B22</f>
        <v>3.698475000000002</v>
      </c>
      <c r="G22" s="17">
        <f t="shared" si="7"/>
        <v>0.56910080908427185</v>
      </c>
    </row>
    <row r="23" spans="1:8" x14ac:dyDescent="0.25">
      <c r="A23" s="14">
        <v>299.999997272727</v>
      </c>
      <c r="B23">
        <v>24.762647999999999</v>
      </c>
      <c r="C23" s="3">
        <v>8.6967741935483898E-5</v>
      </c>
      <c r="G23" s="7">
        <f>AVERAGE(G20:G22)</f>
        <v>0.583194161415861</v>
      </c>
    </row>
    <row r="24" spans="1:8" x14ac:dyDescent="0.25">
      <c r="A24" s="14">
        <v>350.00090718181798</v>
      </c>
      <c r="B24">
        <v>31.051947999999999</v>
      </c>
      <c r="C24" s="3">
        <v>6.3387096774193498E-5</v>
      </c>
    </row>
    <row r="25" spans="1:8" x14ac:dyDescent="0.25">
      <c r="A25" s="14">
        <v>349.99930645454498</v>
      </c>
      <c r="B25">
        <v>31.082318999999998</v>
      </c>
      <c r="C25" s="23">
        <v>2.52</v>
      </c>
      <c r="D25" s="24">
        <v>1.5</v>
      </c>
      <c r="E25" s="7">
        <f>INDEX(LINEST(D25:D27,C25:C27),1)</f>
        <v>0.57418539473575259</v>
      </c>
      <c r="F25" s="7">
        <f>INDEX(LINEST(D26:D27,C26:C27),2)</f>
        <v>0.15376608084083587</v>
      </c>
      <c r="G25" s="17">
        <f>D25/C25</f>
        <v>0.59523809523809523</v>
      </c>
      <c r="H25" s="17"/>
    </row>
    <row r="26" spans="1:8" x14ac:dyDescent="0.25">
      <c r="A26" s="14">
        <v>350.00150645454602</v>
      </c>
      <c r="B26">
        <v>28.857875</v>
      </c>
      <c r="C26" s="3">
        <v>3.65401529032258</v>
      </c>
      <c r="D26" s="7">
        <f>$B$24-B26</f>
        <v>2.1940729999999995</v>
      </c>
      <c r="G26" s="17">
        <f t="shared" ref="G26:G27" si="8">D26/C26</f>
        <v>0.60045534177452897</v>
      </c>
    </row>
    <row r="27" spans="1:8" x14ac:dyDescent="0.25">
      <c r="A27" s="14">
        <v>350.00024154545503</v>
      </c>
      <c r="B27">
        <v>27.632655</v>
      </c>
      <c r="C27" s="3">
        <v>5.8482795806451602</v>
      </c>
      <c r="D27" s="7">
        <f>$B$24-B27</f>
        <v>3.4192929999999997</v>
      </c>
      <c r="G27" s="17">
        <f t="shared" si="8"/>
        <v>0.58466647376369041</v>
      </c>
    </row>
    <row r="28" spans="1:8" x14ac:dyDescent="0.25">
      <c r="A28" s="14">
        <v>349.99948963636399</v>
      </c>
      <c r="B28">
        <v>31.010795999999999</v>
      </c>
      <c r="C28" s="3">
        <v>5.88709677419355E-5</v>
      </c>
      <c r="G28" s="7">
        <f>AVERAGE(G25:G27)</f>
        <v>0.59345330359210491</v>
      </c>
    </row>
    <row r="29" spans="1:8" x14ac:dyDescent="0.25">
      <c r="A29" s="14">
        <v>399.99948945454503</v>
      </c>
      <c r="B29">
        <v>38.091712000000001</v>
      </c>
      <c r="C29" s="3">
        <v>5.4612903225806497E-5</v>
      </c>
    </row>
    <row r="30" spans="1:8" x14ac:dyDescent="0.25">
      <c r="A30" s="14">
        <v>400.00153418181799</v>
      </c>
      <c r="B30">
        <v>36.667316999999997</v>
      </c>
      <c r="C30" s="3">
        <v>2.2782423548387101</v>
      </c>
      <c r="D30" s="7">
        <f>$B$29-B30</f>
        <v>1.4243950000000041</v>
      </c>
      <c r="E30" s="7">
        <f>INDEX(LINEST(D30:D32,C30:C32),1)</f>
        <v>0.59043911356022083</v>
      </c>
      <c r="F30" s="7">
        <f>INDEX(LINEST(D30:D32,C30:C32),2)</f>
        <v>9.1455704637767976E-2</v>
      </c>
      <c r="G30" s="17">
        <f>D30/C30</f>
        <v>0.62521662674507039</v>
      </c>
    </row>
    <row r="31" spans="1:8" x14ac:dyDescent="0.25">
      <c r="A31" s="14">
        <v>400.00072681818199</v>
      </c>
      <c r="B31">
        <v>35.608688999999998</v>
      </c>
      <c r="C31" s="3">
        <v>4.0135423870967699</v>
      </c>
      <c r="D31" s="7">
        <f t="shared" ref="D31:D32" si="9">$B$29-B31</f>
        <v>2.4830230000000029</v>
      </c>
      <c r="G31" s="17">
        <f t="shared" ref="G31:G32" si="10">D31/C31</f>
        <v>0.61866121259432338</v>
      </c>
    </row>
    <row r="32" spans="1:8" x14ac:dyDescent="0.25">
      <c r="A32" s="14">
        <v>400.00069354545502</v>
      </c>
      <c r="B32">
        <v>34.334187</v>
      </c>
      <c r="C32" s="3">
        <v>6.2252990967741901</v>
      </c>
      <c r="D32" s="7">
        <f t="shared" si="9"/>
        <v>3.7575250000000011</v>
      </c>
      <c r="G32" s="17">
        <f t="shared" si="10"/>
        <v>0.60358947282501907</v>
      </c>
    </row>
    <row r="33" spans="1:7" x14ac:dyDescent="0.25">
      <c r="A33" s="14">
        <v>399.998540636364</v>
      </c>
      <c r="B33">
        <v>38.033830000000002</v>
      </c>
      <c r="C33" s="3">
        <v>5.4451612903225803E-5</v>
      </c>
      <c r="G33" s="7">
        <f>AVERAGE(G30:G32)</f>
        <v>0.61582243738813769</v>
      </c>
    </row>
    <row r="34" spans="1:7" x14ac:dyDescent="0.25">
      <c r="A34" s="14">
        <v>449.99777509090899</v>
      </c>
      <c r="B34">
        <v>45.879040000000003</v>
      </c>
      <c r="C34" s="3">
        <v>4.9193548387096802E-5</v>
      </c>
    </row>
    <row r="35" spans="1:7" x14ac:dyDescent="0.25">
      <c r="A35" s="14">
        <v>450.00108481818199</v>
      </c>
      <c r="B35">
        <v>44.567543999999998</v>
      </c>
      <c r="C35" s="3">
        <v>2.1471725806451598</v>
      </c>
      <c r="D35" s="7">
        <f>$B$34-B35</f>
        <v>1.3114960000000053</v>
      </c>
      <c r="E35" s="7">
        <f>INDEX(LINEST(D35:D37,C35:C37),1)</f>
        <v>0.58536410306123443</v>
      </c>
      <c r="F35" s="7">
        <f>INDEX(LINEST(D35:D37,C35:C37),2)</f>
        <v>8.849143267826598E-2</v>
      </c>
      <c r="G35" s="17">
        <f>D35/C35</f>
        <v>0.61080139147731705</v>
      </c>
    </row>
    <row r="36" spans="1:7" x14ac:dyDescent="0.25">
      <c r="A36" s="14">
        <v>449.99985863636402</v>
      </c>
      <c r="B36">
        <v>43.511259000000003</v>
      </c>
      <c r="C36" s="3">
        <v>3.7906927419354801</v>
      </c>
      <c r="D36" s="7">
        <f t="shared" ref="D36:D37" si="11">$B$34-B36</f>
        <v>2.3677810000000008</v>
      </c>
      <c r="G36" s="17">
        <f t="shared" ref="G36:G37" si="12">D36/C36</f>
        <v>0.62463015633154206</v>
      </c>
    </row>
    <row r="37" spans="1:7" x14ac:dyDescent="0.25">
      <c r="A37" s="14">
        <v>449.99996390909098</v>
      </c>
      <c r="B37">
        <v>42.367474000000001</v>
      </c>
      <c r="C37" s="3">
        <v>5.89300825806452</v>
      </c>
      <c r="D37" s="7">
        <f t="shared" si="11"/>
        <v>3.511566000000002</v>
      </c>
      <c r="G37" s="17">
        <f t="shared" si="12"/>
        <v>0.59588682829257211</v>
      </c>
    </row>
    <row r="38" spans="1:7" x14ac:dyDescent="0.25">
      <c r="A38" s="14">
        <v>450.00194754545402</v>
      </c>
      <c r="B38">
        <v>45.828107000000003</v>
      </c>
      <c r="C38" s="3">
        <v>4.6419354838709702E-5</v>
      </c>
      <c r="G38" s="7">
        <f>AVERAGE(G35:G37)</f>
        <v>0.61043945870047711</v>
      </c>
    </row>
    <row r="39" spans="1:7" x14ac:dyDescent="0.25">
      <c r="A39" s="14">
        <v>499.99910109090899</v>
      </c>
      <c r="B39">
        <v>54.623745</v>
      </c>
      <c r="C39" s="3">
        <v>5.2483870967741897E-5</v>
      </c>
    </row>
    <row r="40" spans="1:7" x14ac:dyDescent="0.25">
      <c r="A40" s="14">
        <v>499.99965036363602</v>
      </c>
      <c r="B40">
        <v>53.442424000000003</v>
      </c>
      <c r="C40" s="3">
        <v>2.0644112258064502</v>
      </c>
      <c r="D40" s="7">
        <f>$B$39-B40</f>
        <v>1.181320999999997</v>
      </c>
      <c r="E40" s="7">
        <f>INDEX(LINEST(D40:D42,C40:C42),1)</f>
        <v>0.59434790825157446</v>
      </c>
      <c r="F40" s="7">
        <f>INDEX(LINEST(D40:D42,C40:C42),2)</f>
        <v>-3.659736367797306E-2</v>
      </c>
      <c r="G40" s="17">
        <f>D40/C40</f>
        <v>0.57223143588483483</v>
      </c>
    </row>
    <row r="41" spans="1:7" x14ac:dyDescent="0.25">
      <c r="A41" s="14">
        <v>500.00157018181801</v>
      </c>
      <c r="B41">
        <v>52.472591000000001</v>
      </c>
      <c r="C41" s="3">
        <v>3.6538195483871001</v>
      </c>
      <c r="D41" s="7">
        <f t="shared" ref="D41:D42" si="13">$B$39-B41</f>
        <v>2.1511539999999982</v>
      </c>
      <c r="G41" s="17">
        <f t="shared" ref="G41:G42" si="14">D41/C41</f>
        <v>0.58874117112586444</v>
      </c>
    </row>
    <row r="42" spans="1:7" x14ac:dyDescent="0.25">
      <c r="A42" s="14">
        <v>500.00082109090903</v>
      </c>
      <c r="B42">
        <v>51.281956999999998</v>
      </c>
      <c r="C42" s="3">
        <v>5.6960519999999999</v>
      </c>
      <c r="D42" s="7">
        <f t="shared" si="13"/>
        <v>3.3417880000000011</v>
      </c>
      <c r="G42" s="17">
        <f t="shared" si="14"/>
        <v>0.58668495301658086</v>
      </c>
    </row>
    <row r="43" spans="1:7" x14ac:dyDescent="0.25">
      <c r="G43" s="7">
        <f>AVERAGE(G40:G42)</f>
        <v>0.5825525200090933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43"/>
  <sheetViews>
    <sheetView topLeftCell="A7" zoomScaleNormal="100" workbookViewId="0">
      <selection activeCell="G10" sqref="G10:G13"/>
    </sheetView>
  </sheetViews>
  <sheetFormatPr defaultColWidth="9" defaultRowHeight="15" x14ac:dyDescent="0.25"/>
  <cols>
    <col min="1" max="1" width="15.7109375" style="25" bestFit="1" customWidth="1"/>
    <col min="2" max="2" width="5.5703125" style="7" customWidth="1"/>
    <col min="3" max="3" width="12.28515625" style="7" customWidth="1"/>
    <col min="4" max="4" width="7.7109375" style="7" customWidth="1"/>
    <col min="5" max="6" width="5.5703125" style="7" customWidth="1"/>
    <col min="7" max="7" width="9.85546875" style="7" bestFit="1" customWidth="1"/>
    <col min="8" max="8" width="5.5703125" style="7" customWidth="1"/>
    <col min="9" max="9" width="7" style="8" bestFit="1" customWidth="1"/>
    <col min="10" max="11" width="6.42578125" style="8" bestFit="1" customWidth="1"/>
    <col min="12" max="12" width="5.5703125" style="8" customWidth="1"/>
    <col min="13" max="13" width="8.5703125" style="8" bestFit="1" customWidth="1"/>
    <col min="14" max="14" width="10.140625" style="8" bestFit="1" customWidth="1"/>
    <col min="15" max="15" width="12.140625" style="8" bestFit="1" customWidth="1"/>
    <col min="16" max="17" width="5.5703125" style="8" customWidth="1"/>
    <col min="18" max="16384" width="9" style="8"/>
  </cols>
  <sheetData>
    <row r="1" spans="1:19" x14ac:dyDescent="0.25">
      <c r="A1" s="30" t="str">
        <f ca="1">MID(CELL("filename",A1),FIND("]",CELL("filename",A1))+1,255)</f>
        <v>DC-h2-sri-ipb2-27b</v>
      </c>
      <c r="B1" s="5" t="s">
        <v>27</v>
      </c>
      <c r="C1" s="6" t="s">
        <v>40</v>
      </c>
    </row>
    <row r="2" spans="1:19" x14ac:dyDescent="0.25">
      <c r="A2" s="30"/>
      <c r="B2" s="5" t="s">
        <v>24</v>
      </c>
      <c r="C2" s="6" t="s">
        <v>41</v>
      </c>
      <c r="O2" s="6"/>
      <c r="P2" s="6"/>
    </row>
    <row r="3" spans="1:19" ht="44.25" customHeight="1" x14ac:dyDescent="0.25">
      <c r="A3" s="9" t="s">
        <v>0</v>
      </c>
      <c r="B3" s="10" t="s">
        <v>3</v>
      </c>
      <c r="C3" s="11" t="s">
        <v>30</v>
      </c>
      <c r="D3" s="10" t="s">
        <v>31</v>
      </c>
      <c r="E3" s="10" t="s">
        <v>32</v>
      </c>
      <c r="F3" s="10" t="s">
        <v>33</v>
      </c>
      <c r="G3" s="10" t="s">
        <v>34</v>
      </c>
      <c r="H3" s="10"/>
      <c r="I3" s="12" t="s">
        <v>35</v>
      </c>
      <c r="J3" s="13" t="s">
        <v>32</v>
      </c>
      <c r="K3" s="13" t="s">
        <v>33</v>
      </c>
      <c r="M3" s="13" t="s">
        <v>36</v>
      </c>
      <c r="N3" s="13" t="s">
        <v>37</v>
      </c>
      <c r="O3" s="13" t="s">
        <v>38</v>
      </c>
      <c r="P3" s="13" t="s">
        <v>33</v>
      </c>
    </row>
    <row r="4" spans="1:19" x14ac:dyDescent="0.25">
      <c r="A4" s="14">
        <v>121.458389</v>
      </c>
      <c r="B4">
        <f>B8</f>
        <v>9.3409230000000001</v>
      </c>
      <c r="C4" s="3">
        <v>6.5600000000000001E-4</v>
      </c>
      <c r="I4" s="7">
        <f>A5/100</f>
        <v>1.5001390100000001</v>
      </c>
      <c r="J4" s="7">
        <f>E5</f>
        <v>0.41084043000987536</v>
      </c>
      <c r="K4" s="7">
        <f>F5</f>
        <v>3.16822469613256E-2</v>
      </c>
      <c r="M4" s="15">
        <v>1.5</v>
      </c>
      <c r="N4" s="7">
        <f>J4</f>
        <v>0.41084043000987536</v>
      </c>
      <c r="O4" s="16">
        <f>N4</f>
        <v>0.41084043000987536</v>
      </c>
      <c r="P4" s="7">
        <f>K4</f>
        <v>3.16822469613256E-2</v>
      </c>
      <c r="Q4" s="31">
        <v>0.41335216422290755</v>
      </c>
      <c r="R4" s="7">
        <f t="shared" ref="R4:R16" si="0">O4-Q4</f>
        <v>-2.5117342130321907E-3</v>
      </c>
      <c r="S4" s="7">
        <v>0.49163676459044392</v>
      </c>
    </row>
    <row r="5" spans="1:19" x14ac:dyDescent="0.25">
      <c r="A5" s="14">
        <v>150.013901</v>
      </c>
      <c r="B5">
        <v>7.6454899999999997</v>
      </c>
      <c r="C5" s="3">
        <v>4.081588</v>
      </c>
      <c r="D5" s="7">
        <f>$B$4-B5</f>
        <v>1.6954330000000004</v>
      </c>
      <c r="E5" s="7">
        <f>INDEX(LINEST(D5:D7,C5:C7),1)</f>
        <v>0.41084043000987536</v>
      </c>
      <c r="F5" s="7">
        <f>INDEX(LINEST(D5:D7,C5:C7),2)</f>
        <v>3.16822469613256E-2</v>
      </c>
      <c r="G5" s="17">
        <f>D5/C5</f>
        <v>0.41538562931878487</v>
      </c>
      <c r="H5" s="17"/>
      <c r="I5" s="7">
        <f>A10/100</f>
        <v>2.0000372300000002</v>
      </c>
      <c r="J5" s="7">
        <f>E10</f>
        <v>0.4380935452446082</v>
      </c>
      <c r="K5" s="7">
        <f>F10</f>
        <v>0.14662166096612816</v>
      </c>
      <c r="M5" s="15">
        <v>2</v>
      </c>
      <c r="N5" s="7">
        <f>J5</f>
        <v>0.4380935452446082</v>
      </c>
      <c r="O5" s="16">
        <f t="shared" ref="O5:O6" si="1">N5</f>
        <v>0.4380935452446082</v>
      </c>
      <c r="P5" s="7">
        <f>K5</f>
        <v>0.14662166096612816</v>
      </c>
      <c r="Q5" s="32">
        <v>0.45225118158322425</v>
      </c>
      <c r="R5" s="7">
        <f t="shared" si="0"/>
        <v>-1.4157636338616053E-2</v>
      </c>
      <c r="S5" s="7">
        <v>0.51685078285366837</v>
      </c>
    </row>
    <row r="6" spans="1:19" x14ac:dyDescent="0.25">
      <c r="A6" s="14">
        <v>149.990555</v>
      </c>
      <c r="B6">
        <v>5.9639499999999996</v>
      </c>
      <c r="C6" s="3">
        <v>8.0829489999999993</v>
      </c>
      <c r="D6" s="7">
        <f t="shared" ref="D6:D7" si="2">$B$4-B6</f>
        <v>3.3769730000000004</v>
      </c>
      <c r="G6" s="17">
        <f t="shared" ref="G6:G7" si="3">D6/C6</f>
        <v>0.41778972006380355</v>
      </c>
      <c r="I6" s="7">
        <f>A15/100</f>
        <v>2.4999970999999999</v>
      </c>
      <c r="J6" s="7">
        <f>E15</f>
        <v>0.47839048915851073</v>
      </c>
      <c r="K6" s="7">
        <f>F15</f>
        <v>6.0570896685289366E-2</v>
      </c>
      <c r="M6" s="15">
        <v>2.5</v>
      </c>
      <c r="N6" s="7">
        <f>J6</f>
        <v>0.47839048915851073</v>
      </c>
      <c r="O6" s="16">
        <f t="shared" si="1"/>
        <v>0.47839048915851073</v>
      </c>
      <c r="P6" s="7">
        <f>K6</f>
        <v>6.0570896685289366E-2</v>
      </c>
      <c r="Q6" s="31">
        <v>0.48108908038893228</v>
      </c>
      <c r="R6" s="7">
        <f t="shared" si="0"/>
        <v>-2.6985912304215431E-3</v>
      </c>
      <c r="S6" s="7">
        <v>0.54381480016859618</v>
      </c>
    </row>
    <row r="7" spans="1:19" x14ac:dyDescent="0.25">
      <c r="A7" s="14">
        <v>150.00479100000001</v>
      </c>
      <c r="B7">
        <v>4.0992949999999997</v>
      </c>
      <c r="C7" s="3">
        <v>12.708836</v>
      </c>
      <c r="D7" s="7">
        <f t="shared" si="2"/>
        <v>5.2416280000000004</v>
      </c>
      <c r="G7" s="17">
        <f t="shared" si="3"/>
        <v>0.41243966009160876</v>
      </c>
      <c r="I7" s="7">
        <f>A20/100</f>
        <v>2.9999661300000002</v>
      </c>
      <c r="J7" s="7">
        <f>E20</f>
        <v>0.50850058684966015</v>
      </c>
      <c r="K7" s="7">
        <f>F20</f>
        <v>0.11610757219407075</v>
      </c>
      <c r="M7" s="15">
        <v>2.75</v>
      </c>
      <c r="N7" s="18"/>
      <c r="O7" s="19">
        <f>M7^2*$I$15+$J$15*M7+$K$15</f>
        <v>0.49517471573506122</v>
      </c>
      <c r="P7" s="7">
        <f>P6</f>
        <v>6.0570896685289366E-2</v>
      </c>
      <c r="Q7" s="31">
        <v>0.49486046276504769</v>
      </c>
      <c r="R7" s="7">
        <f t="shared" si="0"/>
        <v>3.1425297001352881E-4</v>
      </c>
      <c r="S7" s="24">
        <v>0.55066944396118356</v>
      </c>
    </row>
    <row r="8" spans="1:19" x14ac:dyDescent="0.25">
      <c r="A8" s="14">
        <v>149.99766500000001</v>
      </c>
      <c r="B8">
        <v>9.3409230000000001</v>
      </c>
      <c r="C8" s="3">
        <v>6.4099999999999997E-4</v>
      </c>
      <c r="G8" s="7">
        <f>AVERAGE(G5:G7)</f>
        <v>0.41520500315806569</v>
      </c>
      <c r="I8" s="7">
        <f>A25/100</f>
        <v>3.5000030500000001</v>
      </c>
      <c r="J8" s="7">
        <f>E25</f>
        <v>0.53696652633833164</v>
      </c>
      <c r="K8" s="7">
        <f>F25</f>
        <v>9.499183190019167E-2</v>
      </c>
      <c r="M8" s="15">
        <v>3</v>
      </c>
      <c r="N8" s="15">
        <f>J7</f>
        <v>0.50850058684966015</v>
      </c>
      <c r="O8" s="16">
        <f>N8</f>
        <v>0.50850058684966015</v>
      </c>
      <c r="P8" s="7">
        <f>K7</f>
        <v>0.11610757219407075</v>
      </c>
      <c r="Q8" s="32">
        <v>0.50072551601274784</v>
      </c>
      <c r="R8" s="7">
        <f t="shared" si="0"/>
        <v>7.7750708369123123E-3</v>
      </c>
      <c r="S8" s="7">
        <v>0.55575524747672289</v>
      </c>
    </row>
    <row r="9" spans="1:19" x14ac:dyDescent="0.25">
      <c r="A9" s="14">
        <v>199.99108899999999</v>
      </c>
      <c r="B9">
        <v>14.025439</v>
      </c>
      <c r="C9" s="3">
        <v>5.6499999999999996E-4</v>
      </c>
      <c r="I9" s="7">
        <f>A30/100</f>
        <v>4.0001550300000002</v>
      </c>
      <c r="J9" s="7">
        <f>E30</f>
        <v>0.55861664491690266</v>
      </c>
      <c r="K9" s="7">
        <f>F30</f>
        <v>0.13793617787468992</v>
      </c>
      <c r="M9" s="15">
        <v>3.25</v>
      </c>
      <c r="N9" s="18"/>
      <c r="O9" s="19">
        <f t="shared" ref="O9:O11" si="4">M9^2*$I$15+$J$15*M9+$K$15</f>
        <v>0.52307930407047754</v>
      </c>
      <c r="P9" s="7">
        <f>P8</f>
        <v>0.11610757219407075</v>
      </c>
      <c r="Q9" s="31">
        <v>0.51860781151880964</v>
      </c>
      <c r="R9" s="7">
        <f t="shared" si="0"/>
        <v>4.4714925516678994E-3</v>
      </c>
      <c r="S9" s="24">
        <v>0.56703828665435096</v>
      </c>
    </row>
    <row r="10" spans="1:19" x14ac:dyDescent="0.25">
      <c r="A10" s="14">
        <v>200.00372300000001</v>
      </c>
      <c r="B10">
        <v>12.266482999999999</v>
      </c>
      <c r="C10" s="3">
        <v>3.7282839999999999</v>
      </c>
      <c r="D10" s="7">
        <f>$B$9-B10</f>
        <v>1.7589560000000013</v>
      </c>
      <c r="E10" s="7">
        <f>INDEX(LINEST(D10:D12,C10:C12),1)</f>
        <v>0.4380935452446082</v>
      </c>
      <c r="F10" s="7">
        <f>INDEX(LINEST(D10:D12,C10:C12),2)</f>
        <v>0.14662166096612816</v>
      </c>
      <c r="G10" s="17">
        <f>D10/C10</f>
        <v>0.47178702051667776</v>
      </c>
      <c r="H10" s="17"/>
      <c r="I10" s="7">
        <f>A35/100</f>
        <v>4.49999904419355</v>
      </c>
      <c r="J10" s="7">
        <f>E35</f>
        <v>0.57693551723153269</v>
      </c>
      <c r="K10" s="7">
        <f>F35</f>
        <v>7.5686849156086922E-2</v>
      </c>
      <c r="M10" s="15">
        <v>3.5</v>
      </c>
      <c r="N10" s="20">
        <f>E25</f>
        <v>0.53696652633833164</v>
      </c>
      <c r="O10" s="21">
        <f>N10</f>
        <v>0.53696652633833164</v>
      </c>
      <c r="P10" s="7">
        <f>L9</f>
        <v>0</v>
      </c>
      <c r="Q10" s="31">
        <v>0.52858377789645616</v>
      </c>
      <c r="R10" s="7">
        <f t="shared" si="0"/>
        <v>8.3827484418754761E-3</v>
      </c>
      <c r="S10" s="7">
        <v>0.57418539473575259</v>
      </c>
    </row>
    <row r="11" spans="1:19" x14ac:dyDescent="0.25">
      <c r="A11" s="14">
        <v>200.005325</v>
      </c>
      <c r="B11">
        <v>10.591348999999999</v>
      </c>
      <c r="C11" s="3">
        <v>7.4192600000000004</v>
      </c>
      <c r="D11" s="7">
        <f>$B$9-B11</f>
        <v>3.4340900000000012</v>
      </c>
      <c r="G11" s="17">
        <f t="shared" ref="G11:G12" si="5">D11/C11</f>
        <v>0.46286152527341018</v>
      </c>
      <c r="I11" s="7">
        <f>A40/100</f>
        <v>5.0000034167741898</v>
      </c>
      <c r="J11" s="7">
        <f>E40</f>
        <v>0.58076372300651835</v>
      </c>
      <c r="K11" s="7">
        <f>F40</f>
        <v>6.861762683996897E-2</v>
      </c>
      <c r="M11" s="15">
        <v>3.75</v>
      </c>
      <c r="N11" s="18"/>
      <c r="O11" s="19">
        <f t="shared" si="4"/>
        <v>0.54643412044061068</v>
      </c>
      <c r="P11" s="7">
        <f>L10</f>
        <v>0</v>
      </c>
      <c r="Q11" s="31">
        <v>0.5372946056079464</v>
      </c>
      <c r="R11" s="7">
        <f t="shared" si="0"/>
        <v>9.1395148326642861E-3</v>
      </c>
      <c r="S11" s="24">
        <v>0.5792096730333085</v>
      </c>
    </row>
    <row r="12" spans="1:19" x14ac:dyDescent="0.25">
      <c r="A12" s="14">
        <v>199.99125699999999</v>
      </c>
      <c r="B12">
        <v>8.5398739999999993</v>
      </c>
      <c r="C12" s="3">
        <v>12.223597</v>
      </c>
      <c r="D12" s="7">
        <f>$B$9-B12</f>
        <v>5.4855650000000011</v>
      </c>
      <c r="G12" s="17">
        <f t="shared" si="5"/>
        <v>0.44876847625130323</v>
      </c>
      <c r="I12" s="7"/>
      <c r="J12" s="7"/>
      <c r="K12" s="7"/>
      <c r="M12" s="15">
        <v>4</v>
      </c>
      <c r="N12" s="15">
        <f>E30</f>
        <v>0.55861664491690266</v>
      </c>
      <c r="O12" s="16">
        <f>N12</f>
        <v>0.55861664491690266</v>
      </c>
      <c r="P12" s="7">
        <f>K8</f>
        <v>9.499183190019167E-2</v>
      </c>
      <c r="Q12" s="32">
        <v>0.5497211533591817</v>
      </c>
      <c r="R12" s="7">
        <f t="shared" si="0"/>
        <v>8.8954915577209581E-3</v>
      </c>
      <c r="S12" s="7">
        <v>0.59043911356022083</v>
      </c>
    </row>
    <row r="13" spans="1:19" x14ac:dyDescent="0.25">
      <c r="A13" s="14">
        <v>200.004257</v>
      </c>
      <c r="B13">
        <v>14.017798000000001</v>
      </c>
      <c r="C13" s="3">
        <v>5.6499999999999996E-4</v>
      </c>
      <c r="G13" s="7">
        <f>AVERAGE(G10:G12)</f>
        <v>0.46113900734713037</v>
      </c>
      <c r="M13" s="15">
        <v>4.5</v>
      </c>
      <c r="N13" s="20">
        <f>J10</f>
        <v>0.57693551723153269</v>
      </c>
      <c r="O13" s="21">
        <f>N13</f>
        <v>0.57693551723153269</v>
      </c>
      <c r="P13" s="7">
        <f>L9</f>
        <v>0</v>
      </c>
      <c r="Q13" s="31">
        <v>0.55583625674547943</v>
      </c>
      <c r="R13" s="7">
        <f t="shared" si="0"/>
        <v>2.1099260486053262E-2</v>
      </c>
      <c r="S13" s="7">
        <v>0.58536410306123443</v>
      </c>
    </row>
    <row r="14" spans="1:19" x14ac:dyDescent="0.25">
      <c r="A14" s="14">
        <v>250.004166</v>
      </c>
      <c r="B14">
        <v>19.078040000000001</v>
      </c>
      <c r="C14" s="3">
        <v>4.8099999999999998E-4</v>
      </c>
      <c r="M14" s="15">
        <v>5</v>
      </c>
      <c r="N14" s="20">
        <f>J11</f>
        <v>0.58076372300651835</v>
      </c>
      <c r="O14" s="21">
        <f>N14</f>
        <v>0.58076372300651835</v>
      </c>
      <c r="P14" s="7">
        <f>L10</f>
        <v>0</v>
      </c>
      <c r="Q14" s="31">
        <v>0.56187166417305323</v>
      </c>
      <c r="R14" s="7">
        <f t="shared" si="0"/>
        <v>1.889205883346512E-2</v>
      </c>
      <c r="S14" s="7">
        <v>0.59434790825157446</v>
      </c>
    </row>
    <row r="15" spans="1:19" x14ac:dyDescent="0.25">
      <c r="A15" s="14">
        <v>249.99970999999999</v>
      </c>
      <c r="B15">
        <v>17.402488999999999</v>
      </c>
      <c r="C15" s="3">
        <v>3.4028</v>
      </c>
      <c r="D15" s="7">
        <f>$B$14-B15</f>
        <v>1.6755510000000022</v>
      </c>
      <c r="E15" s="7">
        <f>INDEX(LINEST(D15:D17,C15:C17),1)</f>
        <v>0.47839048915851073</v>
      </c>
      <c r="F15" s="7">
        <f>INDEX(LINEST(D15:D17,C15:C17),2)</f>
        <v>6.0570896685289366E-2</v>
      </c>
      <c r="G15" s="17">
        <f>D15/C15</f>
        <v>0.49240360879275957</v>
      </c>
      <c r="H15" s="17"/>
      <c r="I15" s="22">
        <f>INDEX(LINEST(J4:J11,I4:I11^{1,2}),1)</f>
        <v>-9.099543930566268E-3</v>
      </c>
      <c r="J15" s="22">
        <f>INDEX(LINEST(J4:J11,I4:I11^{1,2}),2)</f>
        <v>0.11040644025423028</v>
      </c>
      <c r="K15" s="22">
        <f>INDEX(LINEST(J4:J11,I4:I11^{1,2}),3)</f>
        <v>0.26037230601083533</v>
      </c>
      <c r="M15" s="15">
        <v>5.5</v>
      </c>
      <c r="N15" s="18"/>
      <c r="O15" s="19">
        <f>M15^2*$I$15+$J$15*M15+$K$15</f>
        <v>0.59234652350947226</v>
      </c>
      <c r="P15" s="7">
        <f>L11</f>
        <v>0</v>
      </c>
      <c r="Q15" s="31">
        <v>0.56284651693600185</v>
      </c>
      <c r="R15" s="7">
        <f t="shared" si="0"/>
        <v>2.9500006573470405E-2</v>
      </c>
      <c r="S15" s="24">
        <v>0.58875455688525746</v>
      </c>
    </row>
    <row r="16" spans="1:19" x14ac:dyDescent="0.25">
      <c r="A16" s="14">
        <v>250.005157</v>
      </c>
      <c r="B16">
        <v>15.743403000000001</v>
      </c>
      <c r="C16" s="3">
        <v>6.7964669999999998</v>
      </c>
      <c r="D16" s="7">
        <f>$B$14-B16</f>
        <v>3.3346370000000007</v>
      </c>
      <c r="G16" s="17">
        <f t="shared" ref="G16:G17" si="6">D16/C16</f>
        <v>0.49064271186779851</v>
      </c>
      <c r="M16" s="15">
        <v>6</v>
      </c>
      <c r="N16" s="18"/>
      <c r="O16" s="19">
        <f>M16^2*$I$15+$J$15*M16+$K$15</f>
        <v>0.59522736603583137</v>
      </c>
      <c r="P16" s="7">
        <f>L12</f>
        <v>0</v>
      </c>
      <c r="Q16" s="32">
        <v>0.55793113930373617</v>
      </c>
      <c r="R16" s="7">
        <f t="shared" si="0"/>
        <v>3.7296226732095206E-2</v>
      </c>
      <c r="S16" s="24">
        <v>0.58203738985027065</v>
      </c>
    </row>
    <row r="17" spans="1:8" x14ac:dyDescent="0.25">
      <c r="A17" s="14">
        <v>250.013901</v>
      </c>
      <c r="B17">
        <v>13.644028</v>
      </c>
      <c r="C17" s="3">
        <v>11.252846999999999</v>
      </c>
      <c r="D17" s="7">
        <f>$B$14-B17</f>
        <v>5.434012000000001</v>
      </c>
      <c r="G17" s="17">
        <f t="shared" si="6"/>
        <v>0.48290108272155496</v>
      </c>
    </row>
    <row r="18" spans="1:8" x14ac:dyDescent="0.25">
      <c r="A18" s="14">
        <v>250.00830099999999</v>
      </c>
      <c r="B18">
        <v>19.071078</v>
      </c>
      <c r="C18" s="3">
        <v>5.1699999999999999E-4</v>
      </c>
      <c r="G18" s="7">
        <f>AVERAGE(G15:G17)</f>
        <v>0.48864913446070429</v>
      </c>
    </row>
    <row r="19" spans="1:8" x14ac:dyDescent="0.25">
      <c r="A19" s="14">
        <v>299.99020400000001</v>
      </c>
      <c r="B19">
        <v>24.828835000000002</v>
      </c>
      <c r="C19" s="3">
        <v>4.5300000000000001E-4</v>
      </c>
    </row>
    <row r="20" spans="1:8" x14ac:dyDescent="0.25">
      <c r="A20" s="14">
        <v>299.99661300000002</v>
      </c>
      <c r="B20">
        <v>22.675654999999999</v>
      </c>
      <c r="C20" s="3">
        <v>4.0221939999999998</v>
      </c>
      <c r="D20" s="7">
        <f>$B$19-B20</f>
        <v>2.1531800000000025</v>
      </c>
      <c r="E20" s="7">
        <f>INDEX(LINEST(D20:D22,C20:C22),1)</f>
        <v>0.50850058684966015</v>
      </c>
      <c r="F20" s="7">
        <f>INDEX(LINEST(D20:D22,C20:C22),2)</f>
        <v>0.11610757219407075</v>
      </c>
      <c r="G20" s="17">
        <f>D20/C20</f>
        <v>0.53532475062117901</v>
      </c>
      <c r="H20" s="17"/>
    </row>
    <row r="21" spans="1:8" x14ac:dyDescent="0.25">
      <c r="A21" s="14">
        <v>300.00048800000002</v>
      </c>
      <c r="B21">
        <v>20.893549</v>
      </c>
      <c r="C21" s="3">
        <v>7.481738</v>
      </c>
      <c r="D21" s="7">
        <f>$B$19-B21</f>
        <v>3.9352860000000014</v>
      </c>
      <c r="G21" s="17">
        <f t="shared" ref="G21:G22" si="7">D21/C21</f>
        <v>0.52598553972352435</v>
      </c>
    </row>
    <row r="22" spans="1:8" x14ac:dyDescent="0.25">
      <c r="A22" s="14">
        <v>300.00799599999999</v>
      </c>
      <c r="B22">
        <v>18.689443000000001</v>
      </c>
      <c r="C22" s="3">
        <v>11.857958999999999</v>
      </c>
      <c r="D22" s="7">
        <f>$B$19-B22</f>
        <v>6.1393920000000008</v>
      </c>
      <c r="G22" s="17">
        <f t="shared" si="7"/>
        <v>0.51774441115878389</v>
      </c>
    </row>
    <row r="23" spans="1:8" x14ac:dyDescent="0.25">
      <c r="A23" s="14">
        <v>300.00244099999998</v>
      </c>
      <c r="B23">
        <v>24.797450999999999</v>
      </c>
      <c r="C23" s="3">
        <v>4.6099999999999998E-4</v>
      </c>
      <c r="G23" s="7">
        <f>AVERAGE(G20:G22)</f>
        <v>0.52635156716782905</v>
      </c>
    </row>
    <row r="24" spans="1:8" x14ac:dyDescent="0.25">
      <c r="A24" s="14">
        <v>349.99331699999999</v>
      </c>
      <c r="B24">
        <v>31.140346000000001</v>
      </c>
      <c r="C24" s="3">
        <v>4.08E-4</v>
      </c>
    </row>
    <row r="25" spans="1:8" x14ac:dyDescent="0.25">
      <c r="A25" s="14">
        <v>350.00030500000003</v>
      </c>
      <c r="B25">
        <v>29.144012</v>
      </c>
      <c r="C25" s="3">
        <v>3.6259679999999999</v>
      </c>
      <c r="D25" s="7">
        <f>$B$24-B25</f>
        <v>1.9963340000000009</v>
      </c>
      <c r="E25" s="7">
        <f>INDEX(LINEST(D26:D27,C26:C27),1)</f>
        <v>0.53696652633833164</v>
      </c>
      <c r="F25" s="7">
        <f>INDEX(LINEST(D26:D27,C26:C27),2)</f>
        <v>9.499183190019167E-2</v>
      </c>
      <c r="G25" s="17">
        <f>D25/C25</f>
        <v>0.55056580753056872</v>
      </c>
      <c r="H25" s="17"/>
    </row>
    <row r="26" spans="1:8" x14ac:dyDescent="0.25">
      <c r="A26" s="14">
        <v>349.99060100000003</v>
      </c>
      <c r="B26">
        <v>27.409157</v>
      </c>
      <c r="C26" s="3">
        <v>6.7717390000000002</v>
      </c>
      <c r="D26" s="7">
        <f>$B$24-B26</f>
        <v>3.7311890000000005</v>
      </c>
      <c r="G26" s="17">
        <f t="shared" ref="G26:G27" si="8">D26/C26</f>
        <v>0.55099421286024175</v>
      </c>
    </row>
    <row r="27" spans="1:8" x14ac:dyDescent="0.25">
      <c r="A27" s="14">
        <v>349.99945100000002</v>
      </c>
      <c r="B27">
        <v>25.262744999999999</v>
      </c>
      <c r="C27" s="3">
        <v>10.769031</v>
      </c>
      <c r="D27" s="7">
        <f>$B$24-B27</f>
        <v>5.8776010000000021</v>
      </c>
      <c r="G27" s="17">
        <f t="shared" si="8"/>
        <v>0.54578736006981521</v>
      </c>
    </row>
    <row r="28" spans="1:8" x14ac:dyDescent="0.25">
      <c r="A28" s="14">
        <v>349.99423200000001</v>
      </c>
      <c r="B28">
        <v>31.179064</v>
      </c>
      <c r="C28" s="3">
        <v>4.1599999999999997E-4</v>
      </c>
      <c r="G28" s="7">
        <f>AVERAGE(G25:G27)</f>
        <v>0.54911579348687523</v>
      </c>
    </row>
    <row r="29" spans="1:8" x14ac:dyDescent="0.25">
      <c r="A29" s="14">
        <v>399.993561</v>
      </c>
      <c r="B29">
        <v>38.221895000000004</v>
      </c>
      <c r="C29" s="3">
        <v>3.9100000000000002E-4</v>
      </c>
    </row>
    <row r="30" spans="1:8" x14ac:dyDescent="0.25">
      <c r="A30" s="14">
        <v>400.01550300000002</v>
      </c>
      <c r="B30">
        <v>35.714714000000001</v>
      </c>
      <c r="C30" s="3">
        <v>4.243125</v>
      </c>
      <c r="D30" s="7">
        <f>$B$29-B30</f>
        <v>2.5071810000000028</v>
      </c>
      <c r="E30" s="7">
        <f>INDEX(LINEST(D30:D32,C30:C32),1)</f>
        <v>0.55861664491690266</v>
      </c>
      <c r="F30" s="7">
        <f>INDEX(LINEST(D30:D32,C30:C32),2)</f>
        <v>0.13793617787468992</v>
      </c>
      <c r="G30" s="17">
        <f>D30/C30</f>
        <v>0.59088077772867942</v>
      </c>
    </row>
    <row r="31" spans="1:8" x14ac:dyDescent="0.25">
      <c r="A31" s="14">
        <v>400.00503500000002</v>
      </c>
      <c r="B31">
        <v>33.916840000000001</v>
      </c>
      <c r="C31" s="3">
        <v>7.4563709999999999</v>
      </c>
      <c r="D31" s="7">
        <f t="shared" ref="D31:D32" si="9">$B$29-B31</f>
        <v>4.305055000000003</v>
      </c>
      <c r="G31" s="17">
        <f t="shared" ref="G31:G32" si="10">D31/C31</f>
        <v>0.57736598675146433</v>
      </c>
    </row>
    <row r="32" spans="1:8" x14ac:dyDescent="0.25">
      <c r="A32" s="14">
        <v>399.99740600000001</v>
      </c>
      <c r="B32">
        <v>31.681488999999999</v>
      </c>
      <c r="C32" s="3">
        <v>11.462781</v>
      </c>
      <c r="D32" s="7">
        <f t="shared" si="9"/>
        <v>6.5404060000000044</v>
      </c>
      <c r="G32" s="17">
        <f t="shared" si="10"/>
        <v>0.57057759369214189</v>
      </c>
    </row>
    <row r="33" spans="1:7" x14ac:dyDescent="0.25">
      <c r="A33" s="14">
        <v>399.99977251612898</v>
      </c>
      <c r="B33">
        <v>38.182156999999997</v>
      </c>
      <c r="C33" s="3">
        <v>4.0438709677419399E-4</v>
      </c>
      <c r="G33" s="7">
        <f>AVERAGE(G30:G32)</f>
        <v>0.57960811939076196</v>
      </c>
    </row>
    <row r="34" spans="1:7" x14ac:dyDescent="0.25">
      <c r="A34" s="14">
        <v>450.00015464516099</v>
      </c>
      <c r="B34">
        <v>46.020510999999999</v>
      </c>
      <c r="C34" s="3">
        <v>3.6161290322580598E-4</v>
      </c>
    </row>
    <row r="35" spans="1:7" x14ac:dyDescent="0.25">
      <c r="A35" s="14">
        <v>449.999904419355</v>
      </c>
      <c r="B35">
        <v>43.637956000000003</v>
      </c>
      <c r="C35" s="3">
        <v>4.0066363548387098</v>
      </c>
      <c r="D35" s="7">
        <f>$B$34-B35</f>
        <v>2.3825549999999964</v>
      </c>
      <c r="E35" s="7">
        <f>INDEX(LINEST(D35:D37,C35:C37),1)</f>
        <v>0.57693551723153269</v>
      </c>
      <c r="F35" s="7">
        <f>INDEX(LINEST(D35:D37,C35:C37),2)</f>
        <v>7.5686849156086922E-2</v>
      </c>
      <c r="G35" s="17">
        <f>D35/C35</f>
        <v>0.59465216929972875</v>
      </c>
    </row>
    <row r="36" spans="1:7" x14ac:dyDescent="0.25">
      <c r="A36" s="14">
        <v>449.99994093548401</v>
      </c>
      <c r="B36">
        <v>41.868616000000003</v>
      </c>
      <c r="C36" s="3">
        <v>7.0506142258064504</v>
      </c>
      <c r="D36" s="7">
        <f t="shared" ref="D36:D37" si="11">$B$34-B36</f>
        <v>4.1518949999999961</v>
      </c>
      <c r="G36" s="17">
        <f t="shared" ref="G36:G37" si="12">D36/C36</f>
        <v>0.58886997175414202</v>
      </c>
    </row>
    <row r="37" spans="1:7" x14ac:dyDescent="0.25">
      <c r="A37" s="14">
        <v>450.00073241935502</v>
      </c>
      <c r="B37">
        <v>39.681857000000001</v>
      </c>
      <c r="C37" s="3">
        <v>10.8620854193548</v>
      </c>
      <c r="D37" s="7">
        <f t="shared" si="11"/>
        <v>6.3386539999999982</v>
      </c>
      <c r="G37" s="17">
        <f t="shared" si="12"/>
        <v>0.5835577382502769</v>
      </c>
    </row>
    <row r="38" spans="1:7" x14ac:dyDescent="0.25">
      <c r="A38" s="14">
        <v>449.99888367741897</v>
      </c>
      <c r="B38">
        <v>45.952765999999997</v>
      </c>
      <c r="C38" s="3">
        <v>3.5251612903225801E-4</v>
      </c>
      <c r="G38" s="7">
        <f>AVERAGE(G35:G37)</f>
        <v>0.58902662643471582</v>
      </c>
    </row>
    <row r="39" spans="1:7" x14ac:dyDescent="0.25">
      <c r="A39" s="14">
        <v>500.00030522580698</v>
      </c>
      <c r="B39">
        <v>54.551962000000003</v>
      </c>
      <c r="C39" s="3">
        <v>3.4064516129032299E-4</v>
      </c>
    </row>
    <row r="40" spans="1:7" x14ac:dyDescent="0.25">
      <c r="A40" s="14">
        <v>500.00034167741899</v>
      </c>
      <c r="B40">
        <v>52.267781999999997</v>
      </c>
      <c r="C40" s="3">
        <v>3.8097963870967799</v>
      </c>
      <c r="D40" s="7">
        <f>$B$39-B40</f>
        <v>2.2841800000000063</v>
      </c>
      <c r="E40" s="7">
        <f>INDEX(LINEST(D40:D42,C40:C42),1)</f>
        <v>0.58076372300651835</v>
      </c>
      <c r="F40" s="7">
        <f>INDEX(LINEST(D40:D42,C40:C42),2)</f>
        <v>6.861762683996897E-2</v>
      </c>
      <c r="G40" s="17">
        <f>D40/C40</f>
        <v>0.59955435091916931</v>
      </c>
    </row>
    <row r="41" spans="1:7" x14ac:dyDescent="0.25">
      <c r="A41" s="14">
        <v>500.00071864516099</v>
      </c>
      <c r="B41">
        <v>50.590806000000001</v>
      </c>
      <c r="C41" s="3">
        <v>6.7116438709677402</v>
      </c>
      <c r="D41" s="7">
        <f t="shared" ref="D41:D42" si="13">$B$39-B41</f>
        <v>3.9611560000000026</v>
      </c>
      <c r="G41" s="17">
        <f t="shared" ref="G41:G42" si="14">D41/C41</f>
        <v>0.59019162460848063</v>
      </c>
    </row>
    <row r="42" spans="1:7" x14ac:dyDescent="0.25">
      <c r="A42" s="14">
        <v>499.99916032258102</v>
      </c>
      <c r="B42">
        <v>48.470616999999997</v>
      </c>
      <c r="C42" s="3">
        <v>10.3490577419355</v>
      </c>
      <c r="D42" s="7">
        <f t="shared" si="13"/>
        <v>6.081345000000006</v>
      </c>
      <c r="G42" s="17">
        <f t="shared" si="14"/>
        <v>0.58762306208397497</v>
      </c>
    </row>
    <row r="43" spans="1:7" x14ac:dyDescent="0.25">
      <c r="G43" s="7">
        <f>AVERAGE(G40:G42)</f>
        <v>0.59245634587054175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10072016</vt:lpstr>
      <vt:lpstr>10152016</vt:lpstr>
      <vt:lpstr>10212016</vt:lpstr>
      <vt:lpstr>sri-ipb2-0930-10062016</vt:lpstr>
      <vt:lpstr>DC-he-ipb1-29b</vt:lpstr>
      <vt:lpstr>DC-h2-sri-ipb2-27b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2016-11-07T22:11:32Z</dcterms:modified>
</cp:coreProperties>
</file>