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5" yWindow="-180" windowWidth="14265" windowHeight="12540"/>
  </bookViews>
  <sheets>
    <sheet name="sri-ipb2-0930-10262016" sheetId="1" r:id="rId1"/>
  </sheets>
  <calcPr calcId="145621"/>
</workbook>
</file>

<file path=xl/calcChain.xml><?xml version="1.0" encoding="utf-8"?>
<calcChain xmlns="http://schemas.openxmlformats.org/spreadsheetml/2006/main">
  <c r="K18" i="1" l="1"/>
  <c r="B3" i="1" l="1"/>
  <c r="E39" i="1" l="1"/>
  <c r="D39" i="1"/>
  <c r="E34" i="1"/>
  <c r="D34" i="1"/>
  <c r="E29" i="1"/>
  <c r="D29" i="1"/>
  <c r="K29" i="1" s="1"/>
  <c r="L29" i="1" s="1"/>
  <c r="M29" i="1" s="1"/>
  <c r="E24" i="1"/>
  <c r="D24" i="1"/>
  <c r="K23" i="1" s="1"/>
  <c r="E19" i="1"/>
  <c r="D19" i="1"/>
  <c r="L18" i="1" s="1"/>
  <c r="M18" i="1" s="1"/>
  <c r="E14" i="1"/>
  <c r="D14" i="1"/>
  <c r="E9" i="1"/>
  <c r="D9" i="1"/>
  <c r="K9" i="1" s="1"/>
  <c r="L9" i="1" s="1"/>
  <c r="M9" i="1" s="1"/>
  <c r="E4" i="1"/>
  <c r="D4" i="1"/>
  <c r="K4" i="1" s="1"/>
  <c r="L4" i="1" s="1"/>
  <c r="M4" i="1" s="1"/>
  <c r="K13" i="1" l="1"/>
  <c r="L13" i="1" s="1"/>
  <c r="M13" i="1" s="1"/>
  <c r="L23" i="1"/>
  <c r="M23" i="1" s="1"/>
  <c r="K15" i="1"/>
  <c r="L15" i="1" s="1"/>
  <c r="M15" i="1" s="1"/>
  <c r="K25" i="1"/>
  <c r="L25" i="1" s="1"/>
  <c r="M25" i="1" s="1"/>
  <c r="K14" i="1"/>
  <c r="L14" i="1" s="1"/>
  <c r="M14" i="1" s="1"/>
  <c r="K24" i="1"/>
  <c r="L24" i="1" s="1"/>
  <c r="M24" i="1" s="1"/>
  <c r="K20" i="1"/>
  <c r="L20" i="1" s="1"/>
  <c r="M20" i="1" s="1"/>
  <c r="K8" i="1"/>
  <c r="K19" i="1"/>
  <c r="L19" i="1" s="1"/>
  <c r="M19" i="1" s="1"/>
  <c r="K28" i="1"/>
  <c r="K10" i="1"/>
  <c r="L10" i="1" s="1"/>
  <c r="M10" i="1" s="1"/>
  <c r="K30" i="1"/>
  <c r="L30" i="1" s="1"/>
  <c r="M30" i="1" s="1"/>
  <c r="K3" i="1"/>
  <c r="L3" i="1" s="1"/>
  <c r="M3" i="1" s="1"/>
  <c r="K5" i="1"/>
  <c r="L5" i="1" s="1"/>
  <c r="M5" i="1" s="1"/>
  <c r="L8" i="1" l="1"/>
  <c r="M8" i="1" s="1"/>
  <c r="L28" i="1"/>
  <c r="M28" i="1" s="1"/>
</calcChain>
</file>

<file path=xl/sharedStrings.xml><?xml version="1.0" encoding="utf-8"?>
<sst xmlns="http://schemas.openxmlformats.org/spreadsheetml/2006/main" count="43" uniqueCount="41">
  <si>
    <t>Temp</t>
  </si>
  <si>
    <t>QL</t>
  </si>
  <si>
    <t>QF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</si>
  <si>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</si>
  <si>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</si>
  <si>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</si>
  <si>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</si>
  <si>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</si>
  <si>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</si>
  <si>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</si>
  <si>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</si>
  <si>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</si>
  <si>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</si>
  <si>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</si>
  <si>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</si>
  <si>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</si>
  <si>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</si>
  <si>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</si>
  <si>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</si>
  <si>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InT1</t>
  </si>
  <si>
    <t>InT2</t>
  </si>
  <si>
    <t>OutT1</t>
  </si>
  <si>
    <t>OutT2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</si>
  <si>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</si>
  <si>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</si>
  <si>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</si>
  <si>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</si>
  <si>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</si>
  <si>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</si>
  <si>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</si>
  <si>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</si>
  <si>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</si>
  <si>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</si>
  <si>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</si>
  <si>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</si>
  <si>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DC</t>
  </si>
  <si>
    <t>HP(DC)</t>
  </si>
  <si>
    <t>HP-HP(DC)</t>
  </si>
  <si>
    <t>COP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</si>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</sst>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tabSelected="1" workbookViewId="0">
      <selection activeCell="T8" sqref="T8"/>
    </sheetView>
  </sheetViews>
  <sheetFormatPr defaultRowHeight="15" x14ac:dyDescent="0.25"/>
  <cols>
    <col min="1" max="1" width="9.140625" style="2"/>
    <col min="2" max="10" width="9.140625" style="3"/>
    <col min="11" max="11" width="12" style="3" bestFit="1" customWidth="1"/>
    <col min="12" max="13" width="12" style="3" customWidth="1"/>
    <col min="14" max="40" width="9.140625" style="3"/>
  </cols>
  <sheetData>
    <row r="1" spans="1:43" x14ac:dyDescent="0.25">
      <c r="A1" s="2" t="s">
        <v>0</v>
      </c>
      <c r="B1" s="3" t="s">
        <v>3</v>
      </c>
      <c r="C1" s="3" t="s">
        <v>35</v>
      </c>
      <c r="D1" s="3" t="s">
        <v>39</v>
      </c>
      <c r="E1" s="3" t="s">
        <v>40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36</v>
      </c>
      <c r="L1" s="3" t="s">
        <v>37</v>
      </c>
      <c r="M1" s="3" t="s">
        <v>38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0</v>
      </c>
      <c r="F2" s="3">
        <v>150.00074662068999</v>
      </c>
      <c r="G2" s="3">
        <v>100</v>
      </c>
      <c r="H2" s="3">
        <v>10</v>
      </c>
      <c r="I2" s="3">
        <v>9.3700990344827595</v>
      </c>
      <c r="J2" s="3">
        <v>0</v>
      </c>
      <c r="N2" s="3">
        <v>1.5877118275862101</v>
      </c>
      <c r="O2" s="3">
        <v>-2.21029996551724</v>
      </c>
      <c r="P2" s="3">
        <v>-1.4604038965517201</v>
      </c>
      <c r="Q2" s="3">
        <v>-16.3922572758621</v>
      </c>
      <c r="R2" s="3">
        <v>26.045834137930999</v>
      </c>
      <c r="S2" s="3">
        <v>5.8299348620689697</v>
      </c>
      <c r="T2" s="3">
        <v>25.274317551724099</v>
      </c>
      <c r="U2" s="3">
        <v>25.3653727931035</v>
      </c>
      <c r="V2" s="3">
        <v>0.49355993103448298</v>
      </c>
      <c r="W2" s="3">
        <v>25.245706275862101</v>
      </c>
      <c r="X2" s="3">
        <v>25.1882510344828</v>
      </c>
      <c r="Y2" s="3">
        <v>0.31786610344827598</v>
      </c>
      <c r="Z2" s="3">
        <v>25.258283689655201</v>
      </c>
      <c r="AA2" s="3">
        <v>25.211349241379299</v>
      </c>
      <c r="AB2" s="3">
        <v>140.31883503448299</v>
      </c>
      <c r="AC2" s="3">
        <v>140.40703817241399</v>
      </c>
      <c r="AD2" s="3">
        <v>25.5419743793104</v>
      </c>
      <c r="AE2" s="3">
        <v>25.506721172413801</v>
      </c>
      <c r="AF2" s="3">
        <v>2.29383675675136E-2</v>
      </c>
      <c r="AG2" s="3">
        <v>6.7369884704953599E-3</v>
      </c>
      <c r="AH2" s="3">
        <v>0</v>
      </c>
      <c r="AI2" s="3">
        <v>4.3434106773167997E-3</v>
      </c>
      <c r="AJ2" s="3">
        <v>7.6414548171524202E-3</v>
      </c>
      <c r="AK2" s="3">
        <v>0.45272360951082702</v>
      </c>
      <c r="AL2" s="3">
        <v>0.61151096691400697</v>
      </c>
      <c r="AM2" s="3">
        <v>0.41132819992549702</v>
      </c>
      <c r="AN2" s="3">
        <v>7.0736525161812898</v>
      </c>
      <c r="AO2">
        <v>2</v>
      </c>
      <c r="AP2">
        <v>830</v>
      </c>
      <c r="AQ2" s="1">
        <v>42670.672372685185</v>
      </c>
    </row>
    <row r="3" spans="1:43" x14ac:dyDescent="0.25">
      <c r="A3" s="2">
        <v>121.458389</v>
      </c>
      <c r="B3" s="3">
        <f>B7</f>
        <v>9.3409230000000001</v>
      </c>
      <c r="C3" s="3">
        <v>7.4317241379310303E-4</v>
      </c>
      <c r="F3" s="3">
        <v>150.00195993103401</v>
      </c>
      <c r="G3" s="3">
        <v>150</v>
      </c>
      <c r="H3" s="3">
        <v>35.117115655172398</v>
      </c>
      <c r="I3" s="3">
        <v>8.2174168275862094</v>
      </c>
      <c r="J3" s="3">
        <v>2.0398785172413798</v>
      </c>
      <c r="K3" s="3">
        <f>J3*$D$4+$E$4</f>
        <v>8.4707724880213426</v>
      </c>
      <c r="L3" s="3">
        <f>K3-I3</f>
        <v>0.25335566043513325</v>
      </c>
      <c r="M3" s="3">
        <f>1+L3/(I3+J3)</f>
        <v>1.0247000453743289</v>
      </c>
      <c r="N3" s="3">
        <v>29.8871708275862</v>
      </c>
      <c r="O3" s="3">
        <v>0.27968668965517202</v>
      </c>
      <c r="P3" s="3">
        <v>19.236872620689699</v>
      </c>
      <c r="Q3" s="3">
        <v>-14.315493413793099</v>
      </c>
      <c r="R3" s="3">
        <v>26.0911821034483</v>
      </c>
      <c r="S3" s="3">
        <v>5.8522089655172396</v>
      </c>
      <c r="T3" s="3">
        <v>25.2740625517241</v>
      </c>
      <c r="U3" s="3">
        <v>25.369431655172399</v>
      </c>
      <c r="V3" s="3">
        <v>0.49317744827586202</v>
      </c>
      <c r="W3" s="3">
        <v>25.245608448275899</v>
      </c>
      <c r="X3" s="3">
        <v>25.261832310344801</v>
      </c>
      <c r="Y3" s="3">
        <v>0.31912424137931</v>
      </c>
      <c r="Z3" s="3">
        <v>25.266628862068998</v>
      </c>
      <c r="AA3" s="3">
        <v>26.1532852758621</v>
      </c>
      <c r="AB3" s="3">
        <v>140.405793862069</v>
      </c>
      <c r="AC3" s="3">
        <v>140.492553241379</v>
      </c>
      <c r="AD3" s="3">
        <v>25.5508955517241</v>
      </c>
      <c r="AE3" s="3">
        <v>25.515241724137901</v>
      </c>
      <c r="AF3" s="3">
        <v>8.3252400943375604E-2</v>
      </c>
      <c r="AG3" s="3">
        <v>8.87646426436608E-3</v>
      </c>
      <c r="AH3" s="3">
        <v>1.3537509227074199E-2</v>
      </c>
      <c r="AI3" s="3">
        <v>9.9034485532731708E-3</v>
      </c>
      <c r="AJ3" s="3">
        <v>5.9942377877350303E-3</v>
      </c>
      <c r="AK3" s="3">
        <v>3.9030525933932601E-2</v>
      </c>
      <c r="AL3" s="3">
        <v>3.2646786159339598</v>
      </c>
      <c r="AM3" s="3">
        <v>9.8497293571810501E-2</v>
      </c>
      <c r="AN3" s="3">
        <v>7.4595097426612096</v>
      </c>
      <c r="AO3">
        <v>3</v>
      </c>
      <c r="AP3">
        <v>179</v>
      </c>
      <c r="AQ3" s="1">
        <v>42670.693206018521</v>
      </c>
    </row>
    <row r="4" spans="1:43" x14ac:dyDescent="0.25">
      <c r="A4" s="2">
        <v>150.013901</v>
      </c>
      <c r="B4" s="3">
        <v>7.6454899999999997</v>
      </c>
      <c r="C4" s="3">
        <v>4.0813508965517196</v>
      </c>
      <c r="D4" s="3">
        <f>INDEX(LINEST(B4:B6,C4:C6^{1}),1)</f>
        <v>-0.41082546981203838</v>
      </c>
      <c r="E4" s="3">
        <f>INDEX(LINEST(B4:B6,C4:C6^{1}),2)</f>
        <v>9.3088065382265164</v>
      </c>
      <c r="F4" s="3">
        <v>149.99981472413799</v>
      </c>
      <c r="G4" s="3">
        <v>100</v>
      </c>
      <c r="H4" s="3">
        <v>62.777370620689702</v>
      </c>
      <c r="I4" s="3">
        <v>8.0710591724137899</v>
      </c>
      <c r="J4" s="3">
        <v>2.31931031034483</v>
      </c>
      <c r="K4" s="3">
        <f t="shared" ref="K4:K5" si="0">J4*$D$4+$E$4</f>
        <v>8.3559747903391965</v>
      </c>
      <c r="L4" s="3">
        <f t="shared" ref="L4:L5" si="1">K4-I4</f>
        <v>0.28491561792540665</v>
      </c>
      <c r="M4" s="3">
        <f t="shared" ref="M4:M5" si="2">1+L4/(I4+J4)</f>
        <v>1.0274211247634826</v>
      </c>
      <c r="N4" s="3">
        <v>29.9145390344828</v>
      </c>
      <c r="O4" s="3">
        <v>0.94139203448275899</v>
      </c>
      <c r="P4" s="3">
        <v>18.383329034482799</v>
      </c>
      <c r="Q4" s="3">
        <v>-16.0940979655172</v>
      </c>
      <c r="R4" s="3">
        <v>26.2165119310345</v>
      </c>
      <c r="S4" s="3">
        <v>5.8075108965517197</v>
      </c>
      <c r="T4" s="3">
        <v>25.282478206896599</v>
      </c>
      <c r="U4" s="3">
        <v>25.3736260344828</v>
      </c>
      <c r="V4" s="3">
        <v>0.49402648275862099</v>
      </c>
      <c r="W4" s="3">
        <v>25.248771931034501</v>
      </c>
      <c r="X4" s="3">
        <v>25.282863586206901</v>
      </c>
      <c r="Y4" s="3">
        <v>0.319055689655173</v>
      </c>
      <c r="Z4" s="3">
        <v>25.270720137931001</v>
      </c>
      <c r="AA4" s="3">
        <v>26.1200153448276</v>
      </c>
      <c r="AB4" s="3">
        <v>140.48354731034499</v>
      </c>
      <c r="AC4" s="3">
        <v>140.57255610344799</v>
      </c>
      <c r="AD4" s="3">
        <v>25.550735551724099</v>
      </c>
      <c r="AE4" s="3">
        <v>25.511218793103499</v>
      </c>
      <c r="AF4" s="3">
        <v>0.102033459365738</v>
      </c>
      <c r="AG4" s="3">
        <v>8.8857461092646008E-3</v>
      </c>
      <c r="AH4" s="3">
        <v>1.0918770797630199E-2</v>
      </c>
      <c r="AI4" s="3">
        <v>7.6894578165070298E-3</v>
      </c>
      <c r="AJ4" s="3">
        <v>6.8488169972898902E-3</v>
      </c>
      <c r="AK4" s="3">
        <v>1.5653070669828299E-2</v>
      </c>
      <c r="AL4" s="3">
        <v>0.84637115127972296</v>
      </c>
      <c r="AM4" s="3">
        <v>2.5535013447149198E-2</v>
      </c>
      <c r="AN4" s="3">
        <v>7.1214296468266101</v>
      </c>
      <c r="AO4">
        <v>4</v>
      </c>
      <c r="AP4">
        <v>359</v>
      </c>
      <c r="AQ4" s="1">
        <v>42670.734884259262</v>
      </c>
    </row>
    <row r="5" spans="1:43" x14ac:dyDescent="0.25">
      <c r="A5" s="2">
        <v>149.990555</v>
      </c>
      <c r="B5" s="3">
        <v>5.9639499999999996</v>
      </c>
      <c r="C5" s="3">
        <v>8.0809588965517207</v>
      </c>
      <c r="F5" s="3">
        <v>150.00078675862099</v>
      </c>
      <c r="G5" s="3">
        <v>150</v>
      </c>
      <c r="H5" s="3">
        <v>35.036854827586197</v>
      </c>
      <c r="I5" s="3">
        <v>8.20183120689655</v>
      </c>
      <c r="J5" s="3">
        <v>2.0391199310344801</v>
      </c>
      <c r="K5" s="3">
        <f t="shared" si="0"/>
        <v>8.4710841345561843</v>
      </c>
      <c r="L5" s="3">
        <f t="shared" si="1"/>
        <v>0.26925292765963427</v>
      </c>
      <c r="M5" s="3">
        <f t="shared" si="2"/>
        <v>1.0262917891154035</v>
      </c>
      <c r="N5" s="3">
        <v>29.930208620689701</v>
      </c>
      <c r="O5" s="3">
        <v>0.39802075862068997</v>
      </c>
      <c r="P5" s="3">
        <v>19.2275113793104</v>
      </c>
      <c r="Q5" s="3">
        <v>-15.1120206206897</v>
      </c>
      <c r="R5" s="3">
        <v>26.257992551724101</v>
      </c>
      <c r="S5" s="3">
        <v>5.8497178965517298</v>
      </c>
      <c r="T5" s="3">
        <v>25.278658413793099</v>
      </c>
      <c r="U5" s="3">
        <v>25.372866310344801</v>
      </c>
      <c r="V5" s="3">
        <v>0.49279406896551697</v>
      </c>
      <c r="W5" s="3">
        <v>25.245304793103401</v>
      </c>
      <c r="X5" s="3">
        <v>25.263823758620699</v>
      </c>
      <c r="Y5" s="3">
        <v>0.31951131034482799</v>
      </c>
      <c r="Z5" s="3">
        <v>25.265738931034502</v>
      </c>
      <c r="AA5" s="3">
        <v>26.150522689655201</v>
      </c>
      <c r="AB5" s="3">
        <v>140.48497858620701</v>
      </c>
      <c r="AC5" s="3">
        <v>140.577655103448</v>
      </c>
      <c r="AD5" s="3">
        <v>25.548014827586201</v>
      </c>
      <c r="AE5" s="3">
        <v>25.507114999999999</v>
      </c>
      <c r="AF5" s="3">
        <v>8.4965983825875405E-2</v>
      </c>
      <c r="AG5" s="3">
        <v>7.4747949306926903E-3</v>
      </c>
      <c r="AH5" s="3">
        <v>1.08739091147829E-2</v>
      </c>
      <c r="AI5" s="3">
        <v>7.6112687631525698E-3</v>
      </c>
      <c r="AJ5" s="3">
        <v>7.5991100467899001E-3</v>
      </c>
      <c r="AK5" s="3">
        <v>2.2478375866638398E-2</v>
      </c>
      <c r="AL5" s="3">
        <v>1.83204269361478</v>
      </c>
      <c r="AM5" s="3">
        <v>2.8486661021490299E-2</v>
      </c>
      <c r="AN5" s="3">
        <v>6.8179678714779399</v>
      </c>
      <c r="AO5">
        <v>5</v>
      </c>
      <c r="AP5">
        <v>179</v>
      </c>
      <c r="AQ5" s="1">
        <v>42670.75571759259</v>
      </c>
    </row>
    <row r="6" spans="1:43" x14ac:dyDescent="0.25">
      <c r="A6" s="2">
        <v>150.00479100000001</v>
      </c>
      <c r="B6" s="3">
        <v>4.0992949999999997</v>
      </c>
      <c r="C6" s="3">
        <v>12.7087981724138</v>
      </c>
      <c r="F6" s="3">
        <v>149.99863148275901</v>
      </c>
      <c r="G6" s="3">
        <v>100</v>
      </c>
      <c r="H6" s="3">
        <v>10</v>
      </c>
      <c r="I6" s="3">
        <v>9.3051303793103397</v>
      </c>
      <c r="J6" s="3">
        <v>0</v>
      </c>
      <c r="N6" s="3">
        <v>1.5877139310344801</v>
      </c>
      <c r="O6" s="3">
        <v>-1.8208747931034499</v>
      </c>
      <c r="P6" s="3">
        <v>-1.4270433448275901</v>
      </c>
      <c r="Q6" s="3">
        <v>-13.602535</v>
      </c>
      <c r="R6" s="3">
        <v>26.232539310344801</v>
      </c>
      <c r="S6" s="3">
        <v>5.7889447241379299</v>
      </c>
      <c r="T6" s="3">
        <v>25.269396137931</v>
      </c>
      <c r="U6" s="3">
        <v>25.3667728275862</v>
      </c>
      <c r="V6" s="3">
        <v>0.49320844827586202</v>
      </c>
      <c r="W6" s="3">
        <v>25.241403482758599</v>
      </c>
      <c r="X6" s="3">
        <v>25.1951474482759</v>
      </c>
      <c r="Y6" s="3">
        <v>0.31845131034482699</v>
      </c>
      <c r="Z6" s="3">
        <v>25.2566125517241</v>
      </c>
      <c r="AA6" s="3">
        <v>25.2104646896552</v>
      </c>
      <c r="AB6" s="3">
        <v>140.39763303448299</v>
      </c>
      <c r="AC6" s="3">
        <v>140.493074172414</v>
      </c>
      <c r="AD6" s="3">
        <v>25.542208379310299</v>
      </c>
      <c r="AE6" s="3">
        <v>25.5041021034483</v>
      </c>
      <c r="AF6" s="3">
        <v>2.7760676852242601E-2</v>
      </c>
      <c r="AG6" s="3">
        <v>1.00588972356729E-2</v>
      </c>
      <c r="AH6" s="3">
        <v>0</v>
      </c>
      <c r="AI6" s="3">
        <v>1.02060525477014E-2</v>
      </c>
      <c r="AJ6" s="3">
        <v>6.8456933882255801E-3</v>
      </c>
      <c r="AK6" s="3">
        <v>1.17897993202733</v>
      </c>
      <c r="AL6" s="3">
        <v>0.68786828907505704</v>
      </c>
      <c r="AM6" s="3">
        <v>2.5871391619997399</v>
      </c>
      <c r="AN6" s="3">
        <v>7.1833778470356702</v>
      </c>
      <c r="AO6">
        <v>6</v>
      </c>
      <c r="AP6">
        <v>179</v>
      </c>
      <c r="AQ6" s="1">
        <v>42670.776562500003</v>
      </c>
    </row>
    <row r="7" spans="1:43" x14ac:dyDescent="0.25">
      <c r="A7" s="2">
        <v>149.99766500000001</v>
      </c>
      <c r="B7" s="3">
        <v>9.3409230000000001</v>
      </c>
      <c r="C7" s="3">
        <v>6.2455172413793103E-4</v>
      </c>
      <c r="F7" s="3">
        <v>199.99934541379301</v>
      </c>
      <c r="G7" s="3">
        <v>100</v>
      </c>
      <c r="H7" s="3">
        <v>10</v>
      </c>
      <c r="I7" s="3">
        <v>14.0166137586207</v>
      </c>
      <c r="J7" s="3">
        <v>0</v>
      </c>
      <c r="N7" s="3">
        <v>1.5916189655172399</v>
      </c>
      <c r="O7" s="3">
        <v>-2.0723292758620699</v>
      </c>
      <c r="P7" s="3">
        <v>-1.5332685862069</v>
      </c>
      <c r="Q7" s="3">
        <v>-9.1897234482758599</v>
      </c>
      <c r="R7" s="3">
        <v>26.064256137931</v>
      </c>
      <c r="S7" s="3">
        <v>5.8068725172413798</v>
      </c>
      <c r="T7" s="3">
        <v>25.2682024482759</v>
      </c>
      <c r="U7" s="3">
        <v>25.376871000000001</v>
      </c>
      <c r="V7" s="3">
        <v>0.49323</v>
      </c>
      <c r="W7" s="3">
        <v>25.241387275862099</v>
      </c>
      <c r="X7" s="3">
        <v>25.1894610689655</v>
      </c>
      <c r="Y7" s="3">
        <v>0.31870300000000001</v>
      </c>
      <c r="Z7" s="3">
        <v>25.257317862069002</v>
      </c>
      <c r="AA7" s="3">
        <v>25.2073448965517</v>
      </c>
      <c r="AB7" s="3">
        <v>186.71492000000001</v>
      </c>
      <c r="AC7" s="3">
        <v>186.80789237931</v>
      </c>
      <c r="AD7" s="3">
        <v>25.596311103448301</v>
      </c>
      <c r="AE7" s="3">
        <v>25.5568534137931</v>
      </c>
      <c r="AF7" s="3">
        <v>3.1572710710324803E-2</v>
      </c>
      <c r="AG7" s="3">
        <v>9.2060477171191993E-3</v>
      </c>
      <c r="AH7" s="3">
        <v>0</v>
      </c>
      <c r="AI7" s="3">
        <v>7.2180999461261596E-3</v>
      </c>
      <c r="AJ7" s="3">
        <v>5.5780537757115396E-3</v>
      </c>
      <c r="AK7" s="3">
        <v>1.18613345570142E-3</v>
      </c>
      <c r="AL7" s="3">
        <v>0.60985771222951102</v>
      </c>
      <c r="AM7" s="3">
        <v>0.42456670268173102</v>
      </c>
      <c r="AN7" s="3">
        <v>7.2770085411124299</v>
      </c>
      <c r="AO7">
        <v>7</v>
      </c>
      <c r="AP7">
        <v>718</v>
      </c>
      <c r="AQ7" s="1">
        <v>42670.859791666669</v>
      </c>
    </row>
    <row r="8" spans="1:43" x14ac:dyDescent="0.25">
      <c r="A8" s="2">
        <v>199.99108899999999</v>
      </c>
      <c r="B8" s="3">
        <v>14.025439</v>
      </c>
      <c r="C8" s="3">
        <v>5.7831034482758604E-4</v>
      </c>
      <c r="F8" s="3">
        <v>200.00212420689701</v>
      </c>
      <c r="G8" s="3">
        <v>150</v>
      </c>
      <c r="H8" s="3">
        <v>35.831983862069002</v>
      </c>
      <c r="I8" s="3">
        <v>12.570225000000001</v>
      </c>
      <c r="J8" s="3">
        <v>2.2522077241379299</v>
      </c>
      <c r="K8" s="3">
        <f>J8*$D$9+$E$9</f>
        <v>12.892396429382966</v>
      </c>
      <c r="L8" s="3">
        <f>K8-I8</f>
        <v>0.32217142938296561</v>
      </c>
      <c r="M8" s="3">
        <f>1+L8/(I8+J8)</f>
        <v>1.0217353949502714</v>
      </c>
      <c r="N8" s="3">
        <v>29.7277502758621</v>
      </c>
      <c r="O8" s="3">
        <v>9.4443965517241393E-2</v>
      </c>
      <c r="P8" s="3">
        <v>19.015920275862101</v>
      </c>
      <c r="Q8" s="3">
        <v>-10.623654482758599</v>
      </c>
      <c r="R8" s="3">
        <v>26.070402206896599</v>
      </c>
      <c r="S8" s="3">
        <v>5.7647087241379298</v>
      </c>
      <c r="T8" s="3">
        <v>25.276379517241399</v>
      </c>
      <c r="U8" s="3">
        <v>25.382009551724099</v>
      </c>
      <c r="V8" s="3">
        <v>0.49275434482758601</v>
      </c>
      <c r="W8" s="3">
        <v>25.2425538275862</v>
      </c>
      <c r="X8" s="3">
        <v>25.252684034482801</v>
      </c>
      <c r="Y8" s="3">
        <v>0.31867582758620699</v>
      </c>
      <c r="Z8" s="3">
        <v>25.257963586206898</v>
      </c>
      <c r="AA8" s="3">
        <v>26.137214724137898</v>
      </c>
      <c r="AB8" s="3">
        <v>186.73026989655199</v>
      </c>
      <c r="AC8" s="3">
        <v>186.82587931034499</v>
      </c>
      <c r="AD8" s="3">
        <v>25.5969389655172</v>
      </c>
      <c r="AE8" s="3">
        <v>25.556742724137901</v>
      </c>
      <c r="AF8" s="3">
        <v>7.7701060991192394E-2</v>
      </c>
      <c r="AG8" s="3">
        <v>7.9834658082714293E-3</v>
      </c>
      <c r="AH8" s="3">
        <v>1.12531251950698E-2</v>
      </c>
      <c r="AI8" s="3">
        <v>1.04078233686544E-2</v>
      </c>
      <c r="AJ8" s="3">
        <v>6.7043803924981401E-3</v>
      </c>
      <c r="AK8" s="3">
        <v>0.10601156648215999</v>
      </c>
      <c r="AL8" s="3">
        <v>103.640714408565</v>
      </c>
      <c r="AM8" s="3">
        <v>0.16845061931126601</v>
      </c>
      <c r="AN8" s="3">
        <v>6.3871564675642798</v>
      </c>
      <c r="AO8">
        <v>8</v>
      </c>
      <c r="AP8">
        <v>179</v>
      </c>
      <c r="AQ8" s="1">
        <v>42670.880636574075</v>
      </c>
    </row>
    <row r="9" spans="1:43" x14ac:dyDescent="0.25">
      <c r="A9" s="2">
        <v>200.00372300000001</v>
      </c>
      <c r="B9" s="3">
        <v>12.266482999999999</v>
      </c>
      <c r="C9" s="3">
        <v>3.7284570000000001</v>
      </c>
      <c r="D9" s="3">
        <f>INDEX(LINEST(B9:B11,C9:C11^{1}),1)</f>
        <v>-0.43818027502221951</v>
      </c>
      <c r="E9" s="3">
        <f>INDEX(LINEST(B9:B11,C9:C11^{1}),2)</f>
        <v>13.879269429352892</v>
      </c>
      <c r="F9" s="3">
        <v>199.99934655172399</v>
      </c>
      <c r="G9" s="3">
        <v>100</v>
      </c>
      <c r="H9" s="3">
        <v>63.893111724138002</v>
      </c>
      <c r="I9" s="3">
        <v>12.3340933103448</v>
      </c>
      <c r="J9" s="3">
        <v>2.5441855862069001</v>
      </c>
      <c r="K9" s="3">
        <f t="shared" ref="K9:K10" si="3">J9*$D$9+$E$9</f>
        <v>12.764457489481185</v>
      </c>
      <c r="L9" s="3">
        <f t="shared" ref="L9:L10" si="4">K9-I9</f>
        <v>0.43036417913638481</v>
      </c>
      <c r="M9" s="3">
        <f t="shared" ref="M9:M10" si="5">1+L9/(I9+J9)</f>
        <v>1.0289256695702975</v>
      </c>
      <c r="N9" s="3">
        <v>29.7716216551724</v>
      </c>
      <c r="O9" s="3">
        <v>0.62915975862068996</v>
      </c>
      <c r="P9" s="3">
        <v>18.127225586206901</v>
      </c>
      <c r="Q9" s="3">
        <v>-10.6868320344828</v>
      </c>
      <c r="R9" s="3">
        <v>26.130190655172399</v>
      </c>
      <c r="S9" s="3">
        <v>5.7705984137930999</v>
      </c>
      <c r="T9" s="3">
        <v>25.278582310344799</v>
      </c>
      <c r="U9" s="3">
        <v>25.3830947586207</v>
      </c>
      <c r="V9" s="3">
        <v>0.49371103448275899</v>
      </c>
      <c r="W9" s="3">
        <v>25.2447458275862</v>
      </c>
      <c r="X9" s="3">
        <v>25.270334827586201</v>
      </c>
      <c r="Y9" s="3">
        <v>0.31856572413793099</v>
      </c>
      <c r="Z9" s="3">
        <v>25.2604161034483</v>
      </c>
      <c r="AA9" s="3">
        <v>26.0985663103448</v>
      </c>
      <c r="AB9" s="3">
        <v>186.788077034483</v>
      </c>
      <c r="AC9" s="3">
        <v>186.884910448276</v>
      </c>
      <c r="AD9" s="3">
        <v>25.5956642413793</v>
      </c>
      <c r="AE9" s="3">
        <v>25.5564396896552</v>
      </c>
      <c r="AF9" s="3">
        <v>0.13299133725832299</v>
      </c>
      <c r="AG9" s="3">
        <v>8.3463574597053194E-3</v>
      </c>
      <c r="AH9" s="3">
        <v>1.0814508596554299E-2</v>
      </c>
      <c r="AI9" s="3">
        <v>7.1904001171838299E-3</v>
      </c>
      <c r="AJ9" s="3">
        <v>7.7220977364710298E-3</v>
      </c>
      <c r="AK9" s="3">
        <v>1.6005877312214901E-2</v>
      </c>
      <c r="AL9" s="3">
        <v>0.98184392014154698</v>
      </c>
      <c r="AM9" s="3">
        <v>2.8096861210790899E-2</v>
      </c>
      <c r="AN9" s="3">
        <v>7.0474313569455198</v>
      </c>
      <c r="AO9">
        <v>9</v>
      </c>
      <c r="AP9">
        <v>359</v>
      </c>
      <c r="AQ9" s="1">
        <v>42670.922314814816</v>
      </c>
    </row>
    <row r="10" spans="1:43" x14ac:dyDescent="0.25">
      <c r="A10" s="2">
        <v>200.005325</v>
      </c>
      <c r="B10" s="3">
        <v>10.591348999999999</v>
      </c>
      <c r="C10" s="3">
        <v>7.4190313103448302</v>
      </c>
      <c r="F10" s="3">
        <v>199.99961803448301</v>
      </c>
      <c r="G10" s="3">
        <v>150</v>
      </c>
      <c r="H10" s="3">
        <v>35.700730965517202</v>
      </c>
      <c r="I10" s="3">
        <v>12.4800013103448</v>
      </c>
      <c r="J10" s="3">
        <v>2.24742372413793</v>
      </c>
      <c r="K10" s="3">
        <f t="shared" si="3"/>
        <v>12.894492683818672</v>
      </c>
      <c r="L10" s="3">
        <f t="shared" si="4"/>
        <v>0.41449137347387222</v>
      </c>
      <c r="M10" s="3">
        <f t="shared" si="5"/>
        <v>1.02814418491375</v>
      </c>
      <c r="N10" s="3">
        <v>29.787226103448301</v>
      </c>
      <c r="O10" s="3">
        <v>0.27174531034482802</v>
      </c>
      <c r="P10" s="3">
        <v>18.873600724137901</v>
      </c>
      <c r="Q10" s="3">
        <v>-9.7458335517241395</v>
      </c>
      <c r="R10" s="3">
        <v>26.133186689655201</v>
      </c>
      <c r="S10" s="3">
        <v>5.7771472413793097</v>
      </c>
      <c r="T10" s="3">
        <v>25.2745128275862</v>
      </c>
      <c r="U10" s="3">
        <v>25.3806421724138</v>
      </c>
      <c r="V10" s="3">
        <v>0.49379244827586199</v>
      </c>
      <c r="W10" s="3">
        <v>25.2405407586207</v>
      </c>
      <c r="X10" s="3">
        <v>25.255646689655201</v>
      </c>
      <c r="Y10" s="3">
        <v>0.31877296551724099</v>
      </c>
      <c r="Z10" s="3">
        <v>25.259737896551702</v>
      </c>
      <c r="AA10" s="3">
        <v>26.130685448275901</v>
      </c>
      <c r="AB10" s="3">
        <v>186.80227251724099</v>
      </c>
      <c r="AC10" s="3">
        <v>186.896790655172</v>
      </c>
      <c r="AD10" s="3">
        <v>25.595454068965498</v>
      </c>
      <c r="AE10" s="3">
        <v>25.5590542413793</v>
      </c>
      <c r="AF10" s="3">
        <v>8.8783133489927696E-2</v>
      </c>
      <c r="AG10" s="3">
        <v>7.74531508664151E-3</v>
      </c>
      <c r="AH10" s="3">
        <v>1.2846876072892499E-2</v>
      </c>
      <c r="AI10" s="3">
        <v>6.3828234696831502E-3</v>
      </c>
      <c r="AJ10" s="3">
        <v>6.2627253849510999E-3</v>
      </c>
      <c r="AK10" s="3">
        <v>2.2240893613619001E-2</v>
      </c>
      <c r="AL10" s="3">
        <v>3.0455428450458601</v>
      </c>
      <c r="AM10" s="3">
        <v>3.2058587443136402E-2</v>
      </c>
      <c r="AN10" s="3">
        <v>7.3029162160400301</v>
      </c>
      <c r="AO10">
        <v>10</v>
      </c>
      <c r="AP10">
        <v>179</v>
      </c>
      <c r="AQ10" s="1">
        <v>42670.943148148152</v>
      </c>
    </row>
    <row r="11" spans="1:43" x14ac:dyDescent="0.25">
      <c r="A11" s="2">
        <v>199.99125699999999</v>
      </c>
      <c r="B11" s="3">
        <v>8.5398739999999993</v>
      </c>
      <c r="C11" s="3">
        <v>12.222122034482799</v>
      </c>
      <c r="F11" s="3">
        <v>199.99871131034499</v>
      </c>
      <c r="G11" s="3">
        <v>100</v>
      </c>
      <c r="H11" s="3">
        <v>10</v>
      </c>
      <c r="I11" s="3">
        <v>13.9273783103448</v>
      </c>
      <c r="J11" s="3">
        <v>0</v>
      </c>
      <c r="N11" s="3">
        <v>1.5887741379310301</v>
      </c>
      <c r="O11" s="3">
        <v>-2.2424229310344801</v>
      </c>
      <c r="P11" s="3">
        <v>-1.61033344827586</v>
      </c>
      <c r="Q11" s="3">
        <v>-11.273313551724099</v>
      </c>
      <c r="R11" s="3">
        <v>26.090931241379302</v>
      </c>
      <c r="S11" s="3">
        <v>5.7465605862068996</v>
      </c>
      <c r="T11" s="3">
        <v>25.268468275862102</v>
      </c>
      <c r="U11" s="3">
        <v>25.371716034482802</v>
      </c>
      <c r="V11" s="3">
        <v>0.49279227586206897</v>
      </c>
      <c r="W11" s="3">
        <v>25.241653034482798</v>
      </c>
      <c r="X11" s="3">
        <v>25.182939206896499</v>
      </c>
      <c r="Y11" s="3">
        <v>0.31726341379310302</v>
      </c>
      <c r="Z11" s="3">
        <v>25.255646689655201</v>
      </c>
      <c r="AA11" s="3">
        <v>25.201262344827601</v>
      </c>
      <c r="AB11" s="3">
        <v>186.792871448276</v>
      </c>
      <c r="AC11" s="3">
        <v>186.892300275862</v>
      </c>
      <c r="AD11" s="3">
        <v>25.588759724137901</v>
      </c>
      <c r="AE11" s="3">
        <v>25.550021896551701</v>
      </c>
      <c r="AF11" s="3">
        <v>3.0489747726291601E-2</v>
      </c>
      <c r="AG11" s="3">
        <v>9.0585993085152104E-3</v>
      </c>
      <c r="AH11" s="3">
        <v>0</v>
      </c>
      <c r="AI11" s="3">
        <v>7.9318134747273696E-3</v>
      </c>
      <c r="AJ11" s="3">
        <v>6.6100219974260799E-3</v>
      </c>
      <c r="AK11" s="3">
        <v>1.3600509596799399</v>
      </c>
      <c r="AL11" s="3">
        <v>0.69955012664621397</v>
      </c>
      <c r="AM11" s="3">
        <v>2.6503514184510699</v>
      </c>
      <c r="AN11" s="3">
        <v>6.49595587071728</v>
      </c>
      <c r="AO11">
        <v>11</v>
      </c>
      <c r="AP11">
        <v>179</v>
      </c>
      <c r="AQ11" s="1">
        <v>42670.963993055557</v>
      </c>
    </row>
    <row r="12" spans="1:43" x14ac:dyDescent="0.25">
      <c r="A12" s="2">
        <v>200.004257</v>
      </c>
      <c r="B12" s="3">
        <v>14.017798000000001</v>
      </c>
      <c r="C12" s="3">
        <v>5.5627586206896597E-4</v>
      </c>
      <c r="F12" s="3">
        <v>250.001106517241</v>
      </c>
      <c r="G12" s="3">
        <v>100</v>
      </c>
      <c r="H12" s="3">
        <v>10</v>
      </c>
      <c r="I12" s="3">
        <v>19.108345482758601</v>
      </c>
      <c r="J12" s="3">
        <v>0</v>
      </c>
      <c r="N12" s="3">
        <v>1.59208706896552</v>
      </c>
      <c r="O12" s="3">
        <v>-2.10338634482759</v>
      </c>
      <c r="P12" s="3">
        <v>-1.6472964482758601</v>
      </c>
      <c r="Q12" s="3">
        <v>-7.8411323448275896</v>
      </c>
      <c r="R12" s="3">
        <v>25.9432307586207</v>
      </c>
      <c r="S12" s="3">
        <v>5.7468227931034503</v>
      </c>
      <c r="T12" s="3">
        <v>25.271224689655199</v>
      </c>
      <c r="U12" s="3">
        <v>25.382676827586199</v>
      </c>
      <c r="V12" s="3">
        <v>0.49355344827586201</v>
      </c>
      <c r="W12" s="3">
        <v>25.238690482758599</v>
      </c>
      <c r="X12" s="3">
        <v>25.184621275862099</v>
      </c>
      <c r="Y12" s="3">
        <v>0.31869434482758602</v>
      </c>
      <c r="Z12" s="3">
        <v>25.250421448275901</v>
      </c>
      <c r="AA12" s="3">
        <v>25.195885206896602</v>
      </c>
      <c r="AB12" s="3">
        <v>232.87462120689699</v>
      </c>
      <c r="AC12" s="3">
        <v>232.969082551724</v>
      </c>
      <c r="AD12" s="3">
        <v>25.651519724137898</v>
      </c>
      <c r="AE12" s="3">
        <v>25.610639827586201</v>
      </c>
      <c r="AF12" s="3">
        <v>2.7399324322019799E-2</v>
      </c>
      <c r="AG12" s="3">
        <v>7.1685394977777997E-3</v>
      </c>
      <c r="AH12" s="3">
        <v>0</v>
      </c>
      <c r="AI12" s="3">
        <v>7.4344678973083302E-3</v>
      </c>
      <c r="AJ12" s="3">
        <v>7.0598877804905896E-3</v>
      </c>
      <c r="AK12" s="3">
        <v>1.1503202323161E-3</v>
      </c>
      <c r="AL12" s="3">
        <v>0.60439986005282198</v>
      </c>
      <c r="AM12" s="3">
        <v>0.41051759594310899</v>
      </c>
      <c r="AN12" s="3">
        <v>7.0821436786142797</v>
      </c>
      <c r="AO12">
        <v>12</v>
      </c>
      <c r="AP12">
        <v>719</v>
      </c>
      <c r="AQ12" s="1">
        <v>42671.047337962962</v>
      </c>
    </row>
    <row r="13" spans="1:43" x14ac:dyDescent="0.25">
      <c r="A13" s="2">
        <v>250.004166</v>
      </c>
      <c r="B13" s="3">
        <v>19.078040000000001</v>
      </c>
      <c r="C13" s="3">
        <v>4.8648275862069002E-4</v>
      </c>
      <c r="F13" s="3">
        <v>250.00219410344801</v>
      </c>
      <c r="G13" s="3">
        <v>150</v>
      </c>
      <c r="H13" s="3">
        <v>35.183501241379297</v>
      </c>
      <c r="I13" s="3">
        <v>17.170609310344801</v>
      </c>
      <c r="J13" s="3">
        <v>2.5375800344827599</v>
      </c>
      <c r="K13" s="3">
        <f>J13*$D$14+$E$14</f>
        <v>17.804435594516676</v>
      </c>
      <c r="L13" s="3">
        <f>K13-I13</f>
        <v>0.63382628417187448</v>
      </c>
      <c r="M13" s="3">
        <f>1+L13/(I13+J13)</f>
        <v>1.032160553822679</v>
      </c>
      <c r="N13" s="3">
        <v>30.2282000344828</v>
      </c>
      <c r="O13" s="3">
        <v>7.3167517241379307E-2</v>
      </c>
      <c r="P13" s="3">
        <v>18.601232413793099</v>
      </c>
      <c r="Q13" s="3">
        <v>-4.4545804137931002</v>
      </c>
      <c r="R13" s="3">
        <v>25.979239413793099</v>
      </c>
      <c r="S13" s="3">
        <v>5.7264423103448303</v>
      </c>
      <c r="T13" s="3">
        <v>25.273520000000001</v>
      </c>
      <c r="U13" s="3">
        <v>25.3937300689655</v>
      </c>
      <c r="V13" s="3">
        <v>0.49200075862068898</v>
      </c>
      <c r="W13" s="3">
        <v>25.243362241379302</v>
      </c>
      <c r="X13" s="3">
        <v>25.2527111724138</v>
      </c>
      <c r="Y13" s="3">
        <v>0.318766413793103</v>
      </c>
      <c r="Z13" s="3">
        <v>25.252423689655199</v>
      </c>
      <c r="AA13" s="3">
        <v>26.111711448275901</v>
      </c>
      <c r="AB13" s="3">
        <v>232.768002310345</v>
      </c>
      <c r="AC13" s="3">
        <v>232.863453827586</v>
      </c>
      <c r="AD13" s="3">
        <v>25.657796965517299</v>
      </c>
      <c r="AE13" s="3">
        <v>25.618235689655201</v>
      </c>
      <c r="AF13" s="3">
        <v>0.11018522051893601</v>
      </c>
      <c r="AG13" s="3">
        <v>6.5042348556985704E-3</v>
      </c>
      <c r="AH13" s="3">
        <v>1.0593289447996399E-2</v>
      </c>
      <c r="AI13" s="3">
        <v>8.8224665258647295E-3</v>
      </c>
      <c r="AJ13" s="3">
        <v>7.0704234947912897E-3</v>
      </c>
      <c r="AK13" s="3">
        <v>9.48325488152644E-2</v>
      </c>
      <c r="AL13" s="3">
        <v>0.65571514691234001</v>
      </c>
      <c r="AM13" s="3">
        <v>0.165216322142441</v>
      </c>
      <c r="AN13" s="3">
        <v>6.5909840322609803</v>
      </c>
      <c r="AO13">
        <v>13</v>
      </c>
      <c r="AP13">
        <v>179</v>
      </c>
      <c r="AQ13" s="1">
        <v>42671.068182870367</v>
      </c>
    </row>
    <row r="14" spans="1:43" x14ac:dyDescent="0.25">
      <c r="A14" s="2">
        <v>249.99970999999999</v>
      </c>
      <c r="B14" s="3">
        <v>17.402488999999999</v>
      </c>
      <c r="C14" s="3">
        <v>3.4038708965517199</v>
      </c>
      <c r="D14" s="3">
        <f>INDEX(LINEST(B14:B16,C14:C16^{1}),1)</f>
        <v>-0.47860005792078941</v>
      </c>
      <c r="E14" s="3">
        <f>INDEX(LINEST(B14:B16,C14:C16^{1}),2)</f>
        <v>19.018921545998765</v>
      </c>
      <c r="F14" s="3">
        <v>250.00008834482799</v>
      </c>
      <c r="G14" s="3">
        <v>100</v>
      </c>
      <c r="H14" s="3">
        <v>62.7445375517242</v>
      </c>
      <c r="I14" s="3">
        <v>16.904796448275899</v>
      </c>
      <c r="J14" s="3">
        <v>2.8692390344827601</v>
      </c>
      <c r="K14" s="3">
        <f t="shared" ref="K14:K15" si="6">J14*$D$14+$E$14</f>
        <v>17.645703577906726</v>
      </c>
      <c r="L14" s="3">
        <f t="shared" ref="L14:L15" si="7">K14-I14</f>
        <v>0.74090712963082694</v>
      </c>
      <c r="M14" s="3">
        <f t="shared" ref="M14:M15" si="8">1+L14/(I14+J14)</f>
        <v>1.037468686160538</v>
      </c>
      <c r="N14" s="3">
        <v>30.242486275862099</v>
      </c>
      <c r="O14" s="3">
        <v>0.48117279310344802</v>
      </c>
      <c r="P14" s="3">
        <v>17.632015275862098</v>
      </c>
      <c r="Q14" s="3">
        <v>-4.958914</v>
      </c>
      <c r="R14" s="3">
        <v>26.081464620689701</v>
      </c>
      <c r="S14" s="3">
        <v>5.7567033448275904</v>
      </c>
      <c r="T14" s="3">
        <v>25.274154793103399</v>
      </c>
      <c r="U14" s="3">
        <v>25.3926774827586</v>
      </c>
      <c r="V14" s="3">
        <v>0.49376548275862098</v>
      </c>
      <c r="W14" s="3">
        <v>25.242987862069</v>
      </c>
      <c r="X14" s="3">
        <v>25.264387862069</v>
      </c>
      <c r="Y14" s="3">
        <v>0.31865603448275898</v>
      </c>
      <c r="Z14" s="3">
        <v>25.2576163448276</v>
      </c>
      <c r="AA14" s="3">
        <v>26.073557137931001</v>
      </c>
      <c r="AB14" s="3">
        <v>232.77829662069001</v>
      </c>
      <c r="AC14" s="3">
        <v>232.87271382758601</v>
      </c>
      <c r="AD14" s="3">
        <v>25.658051896551701</v>
      </c>
      <c r="AE14" s="3">
        <v>25.618564275862099</v>
      </c>
      <c r="AF14" s="3">
        <v>0.13992793667196399</v>
      </c>
      <c r="AG14" s="3">
        <v>7.2618658867379601E-3</v>
      </c>
      <c r="AH14" s="3">
        <v>1.0141995917009899E-2</v>
      </c>
      <c r="AI14" s="3">
        <v>5.1917697631068196E-3</v>
      </c>
      <c r="AJ14" s="3">
        <v>6.87169093103129E-3</v>
      </c>
      <c r="AK14" s="3">
        <v>1.5960160022158498E-2</v>
      </c>
      <c r="AL14" s="3">
        <v>1.1596127186598499</v>
      </c>
      <c r="AM14" s="3">
        <v>2.7952465094176399E-2</v>
      </c>
      <c r="AN14" s="3">
        <v>6.8218095911628396</v>
      </c>
      <c r="AO14">
        <v>14</v>
      </c>
      <c r="AP14">
        <v>359</v>
      </c>
      <c r="AQ14" s="1">
        <v>42671.109849537039</v>
      </c>
    </row>
    <row r="15" spans="1:43" x14ac:dyDescent="0.25">
      <c r="A15" s="2">
        <v>250.005157</v>
      </c>
      <c r="B15" s="3">
        <v>15.743403000000001</v>
      </c>
      <c r="C15" s="3">
        <v>6.79734748275862</v>
      </c>
      <c r="F15" s="3">
        <v>250.00055455172401</v>
      </c>
      <c r="G15" s="3">
        <v>150</v>
      </c>
      <c r="H15" s="3">
        <v>35.266629931034501</v>
      </c>
      <c r="I15" s="3">
        <v>17.212950068965501</v>
      </c>
      <c r="J15" s="3">
        <v>2.5377177931034498</v>
      </c>
      <c r="K15" s="3">
        <f t="shared" si="6"/>
        <v>17.804369663232837</v>
      </c>
      <c r="L15" s="3">
        <f t="shared" si="7"/>
        <v>0.59141959426733592</v>
      </c>
      <c r="M15" s="3">
        <f t="shared" si="8"/>
        <v>1.0299442833223456</v>
      </c>
      <c r="N15" s="3">
        <v>30.181536655172401</v>
      </c>
      <c r="O15" s="3">
        <v>0.191156517241379</v>
      </c>
      <c r="P15" s="3">
        <v>18.6070495172414</v>
      </c>
      <c r="Q15" s="3">
        <v>-4.1682718620689601</v>
      </c>
      <c r="R15" s="3">
        <v>26.087852758620699</v>
      </c>
      <c r="S15" s="3">
        <v>5.7374824827586197</v>
      </c>
      <c r="T15" s="3">
        <v>25.271132413793101</v>
      </c>
      <c r="U15" s="3">
        <v>25.392064275862101</v>
      </c>
      <c r="V15" s="3">
        <v>0.49351472413793102</v>
      </c>
      <c r="W15" s="3">
        <v>25.242792551724101</v>
      </c>
      <c r="X15" s="3">
        <v>25.255364448275898</v>
      </c>
      <c r="Y15" s="3">
        <v>0.31874006896551699</v>
      </c>
      <c r="Z15" s="3">
        <v>25.257035758620699</v>
      </c>
      <c r="AA15" s="3">
        <v>26.1165036896552</v>
      </c>
      <c r="AB15" s="3">
        <v>232.806820551724</v>
      </c>
      <c r="AC15" s="3">
        <v>232.902416448276</v>
      </c>
      <c r="AD15" s="3">
        <v>25.658681517241401</v>
      </c>
      <c r="AE15" s="3">
        <v>25.621525793103501</v>
      </c>
      <c r="AF15" s="3">
        <v>6.08524488017523E-2</v>
      </c>
      <c r="AG15" s="3">
        <v>1.13948588711078E-2</v>
      </c>
      <c r="AH15" s="3">
        <v>1.25641966717515E-2</v>
      </c>
      <c r="AI15" s="3">
        <v>5.0163055203138801E-3</v>
      </c>
      <c r="AJ15" s="3">
        <v>6.01494824636518E-3</v>
      </c>
      <c r="AK15" s="3">
        <v>2.11618083648481E-2</v>
      </c>
      <c r="AL15" s="3">
        <v>2.9941961300430102</v>
      </c>
      <c r="AM15" s="3">
        <v>2.86444331937603E-2</v>
      </c>
      <c r="AN15" s="3">
        <v>7.1880301635860402</v>
      </c>
      <c r="AO15">
        <v>15</v>
      </c>
      <c r="AP15">
        <v>179</v>
      </c>
      <c r="AQ15" s="1">
        <v>42671.130694444444</v>
      </c>
    </row>
    <row r="16" spans="1:43" x14ac:dyDescent="0.25">
      <c r="A16" s="2">
        <v>250.013901</v>
      </c>
      <c r="B16" s="3">
        <v>13.644028</v>
      </c>
      <c r="C16" s="3">
        <v>11.250606517241399</v>
      </c>
      <c r="F16" s="3">
        <v>249.998267310345</v>
      </c>
      <c r="G16" s="3">
        <v>100</v>
      </c>
      <c r="H16" s="3">
        <v>10</v>
      </c>
      <c r="I16" s="3">
        <v>19.0672158275862</v>
      </c>
      <c r="J16" s="3">
        <v>0</v>
      </c>
      <c r="N16" s="3">
        <v>1.5911448620689701</v>
      </c>
      <c r="O16" s="3">
        <v>-2.10889537931034</v>
      </c>
      <c r="P16" s="3">
        <v>-1.5608713793103399</v>
      </c>
      <c r="Q16" s="3">
        <v>-6.1466765517241404</v>
      </c>
      <c r="R16" s="3">
        <v>26.0870469310345</v>
      </c>
      <c r="S16" s="3">
        <v>5.8209164482758604</v>
      </c>
      <c r="T16" s="3">
        <v>25.268522517241401</v>
      </c>
      <c r="U16" s="3">
        <v>25.385216448275902</v>
      </c>
      <c r="V16" s="3">
        <v>0.49308865517241401</v>
      </c>
      <c r="W16" s="3">
        <v>25.239835310344802</v>
      </c>
      <c r="X16" s="3">
        <v>25.1869108275862</v>
      </c>
      <c r="Y16" s="3">
        <v>0.31820658620689701</v>
      </c>
      <c r="Z16" s="3">
        <v>25.2515664137931</v>
      </c>
      <c r="AA16" s="3">
        <v>25.200785</v>
      </c>
      <c r="AB16" s="3">
        <v>232.91807086206899</v>
      </c>
      <c r="AC16" s="3">
        <v>233.01336186206899</v>
      </c>
      <c r="AD16" s="3">
        <v>25.652707344827601</v>
      </c>
      <c r="AE16" s="3">
        <v>25.614672068965501</v>
      </c>
      <c r="AF16" s="3">
        <v>4.1524869465397102E-2</v>
      </c>
      <c r="AG16" s="3">
        <v>8.0715414631537807E-3</v>
      </c>
      <c r="AH16" s="3">
        <v>0</v>
      </c>
      <c r="AI16" s="3">
        <v>6.73384706722128E-3</v>
      </c>
      <c r="AJ16" s="3">
        <v>7.1772215693753196E-3</v>
      </c>
      <c r="AK16" s="3">
        <v>1.26348242009899</v>
      </c>
      <c r="AL16" s="3">
        <v>0.66175670083012395</v>
      </c>
      <c r="AM16" s="3">
        <v>2.8455676661245</v>
      </c>
      <c r="AN16" s="3">
        <v>6.7772988532516303</v>
      </c>
      <c r="AO16">
        <v>16</v>
      </c>
      <c r="AP16">
        <v>179</v>
      </c>
      <c r="AQ16" s="1">
        <v>42671.15152777778</v>
      </c>
    </row>
    <row r="17" spans="1:43" x14ac:dyDescent="0.25">
      <c r="A17" s="2">
        <v>250.00830099999999</v>
      </c>
      <c r="B17" s="3">
        <v>19.071078</v>
      </c>
      <c r="C17" s="3">
        <v>5.3103448275862095E-4</v>
      </c>
      <c r="F17" s="3">
        <v>300.00000948275903</v>
      </c>
      <c r="G17" s="3">
        <v>100</v>
      </c>
      <c r="H17" s="3">
        <v>10</v>
      </c>
      <c r="I17" s="3">
        <v>24.802022517241401</v>
      </c>
      <c r="J17" s="3">
        <v>0</v>
      </c>
      <c r="N17" s="3">
        <v>1.59274475862069</v>
      </c>
      <c r="O17" s="3">
        <v>-2.34190862068965</v>
      </c>
      <c r="P17" s="3">
        <v>-1.51812824137931</v>
      </c>
      <c r="Q17" s="3">
        <v>6.6132413793102904E-3</v>
      </c>
      <c r="R17" s="3">
        <v>26.023656896551699</v>
      </c>
      <c r="S17" s="3">
        <v>5.7748443448275903</v>
      </c>
      <c r="T17" s="3">
        <v>25.271311482758598</v>
      </c>
      <c r="U17" s="3">
        <v>25.402640103448299</v>
      </c>
      <c r="V17" s="3">
        <v>0.49425765517241399</v>
      </c>
      <c r="W17" s="3">
        <v>25.2440404482759</v>
      </c>
      <c r="X17" s="3">
        <v>25.183096413793098</v>
      </c>
      <c r="Y17" s="3">
        <v>0.31839037931034497</v>
      </c>
      <c r="Z17" s="3">
        <v>25.252206586206899</v>
      </c>
      <c r="AA17" s="3">
        <v>25.2024344137931</v>
      </c>
      <c r="AB17" s="3">
        <v>278.97099672413799</v>
      </c>
      <c r="AC17" s="3">
        <v>279.06646827586201</v>
      </c>
      <c r="AD17" s="3">
        <v>25.726968206896501</v>
      </c>
      <c r="AE17" s="3">
        <v>25.686879793103401</v>
      </c>
      <c r="AF17" s="3">
        <v>3.8566304089568203E-2</v>
      </c>
      <c r="AG17" s="3">
        <v>6.44219775528626E-3</v>
      </c>
      <c r="AH17" s="3">
        <v>0</v>
      </c>
      <c r="AI17" s="3">
        <v>5.7139323758462904E-3</v>
      </c>
      <c r="AJ17" s="3">
        <v>6.0450615297880598E-3</v>
      </c>
      <c r="AK17" s="3">
        <v>1.16981877444228E-3</v>
      </c>
      <c r="AL17" s="3">
        <v>0.63949309132084298</v>
      </c>
      <c r="AM17" s="3">
        <v>0.39039309443659398</v>
      </c>
      <c r="AN17" s="3">
        <v>7.1150032290844596</v>
      </c>
      <c r="AO17">
        <v>17</v>
      </c>
      <c r="AP17">
        <v>719</v>
      </c>
      <c r="AQ17" s="1">
        <v>42671.234884259262</v>
      </c>
    </row>
    <row r="18" spans="1:43" x14ac:dyDescent="0.25">
      <c r="A18" s="2">
        <v>299.99020400000001</v>
      </c>
      <c r="B18" s="3">
        <v>24.828835000000002</v>
      </c>
      <c r="C18" s="3">
        <v>4.5327586206896499E-4</v>
      </c>
      <c r="F18" s="3">
        <v>300.00173731034499</v>
      </c>
      <c r="G18" s="3">
        <v>150</v>
      </c>
      <c r="H18" s="3">
        <v>36.087232620689697</v>
      </c>
      <c r="I18" s="3">
        <v>22.298963310344799</v>
      </c>
      <c r="J18" s="3">
        <v>2.8631776896551702</v>
      </c>
      <c r="K18" s="3">
        <f>J18*$D$19+$E$19</f>
        <v>23.257321721439425</v>
      </c>
      <c r="L18" s="3">
        <f>K18-I18</f>
        <v>0.9583584110946255</v>
      </c>
      <c r="M18" s="3">
        <f>1+L18/(I18+J18)</f>
        <v>1.0380873158247792</v>
      </c>
      <c r="N18" s="3">
        <v>30.136915931034501</v>
      </c>
      <c r="O18" s="3">
        <v>0.17390341379310301</v>
      </c>
      <c r="P18" s="3">
        <v>18.179876310344799</v>
      </c>
      <c r="Q18" s="3">
        <v>0.38661441379310402</v>
      </c>
      <c r="R18" s="3">
        <v>26.070232482758598</v>
      </c>
      <c r="S18" s="3">
        <v>5.8012918275862102</v>
      </c>
      <c r="T18" s="3">
        <v>25.279748999999999</v>
      </c>
      <c r="U18" s="3">
        <v>25.411587827586199</v>
      </c>
      <c r="V18" s="3">
        <v>0.49369768965517202</v>
      </c>
      <c r="W18" s="3">
        <v>25.249075758620702</v>
      </c>
      <c r="X18" s="3">
        <v>25.260817655172399</v>
      </c>
      <c r="Y18" s="3">
        <v>0.31913596551724099</v>
      </c>
      <c r="Z18" s="3">
        <v>25.260367275862102</v>
      </c>
      <c r="AA18" s="3">
        <v>26.099429172413799</v>
      </c>
      <c r="AB18" s="3">
        <v>278.73817503448299</v>
      </c>
      <c r="AC18" s="3">
        <v>278.82971620689699</v>
      </c>
      <c r="AD18" s="3">
        <v>25.7415253793103</v>
      </c>
      <c r="AE18" s="3">
        <v>25.703221517241399</v>
      </c>
      <c r="AF18" s="3">
        <v>0.146179678656877</v>
      </c>
      <c r="AG18" s="3">
        <v>8.3845667469097402E-3</v>
      </c>
      <c r="AH18" s="3">
        <v>1.3201050202357401E-2</v>
      </c>
      <c r="AI18" s="3">
        <v>5.9457352289644799E-3</v>
      </c>
      <c r="AJ18" s="3">
        <v>5.8184586639124297E-3</v>
      </c>
      <c r="AK18" s="3">
        <v>8.5476837096431196E-2</v>
      </c>
      <c r="AL18" s="3">
        <v>0.65847050712305599</v>
      </c>
      <c r="AM18" s="3">
        <v>0.151830711479713</v>
      </c>
      <c r="AN18" s="3">
        <v>6.3412033156041598</v>
      </c>
      <c r="AO18">
        <v>18</v>
      </c>
      <c r="AP18">
        <v>179</v>
      </c>
      <c r="AQ18" s="1">
        <v>42671.25571759259</v>
      </c>
    </row>
    <row r="19" spans="1:43" x14ac:dyDescent="0.25">
      <c r="A19" s="2">
        <v>299.99661300000002</v>
      </c>
      <c r="B19" s="3">
        <v>22.675654999999999</v>
      </c>
      <c r="C19" s="3">
        <v>4.0214323448275904</v>
      </c>
      <c r="D19" s="3">
        <f>INDEX(LINEST(B19:B21,C19:C21^{1}),1)</f>
        <v>-0.50862730384940913</v>
      </c>
      <c r="E19" s="3">
        <f>INDEX(LINEST(B19:B21,C19:C21^{1}),2)</f>
        <v>24.713612070170512</v>
      </c>
      <c r="F19" s="3">
        <v>299.99933179310301</v>
      </c>
      <c r="G19" s="3">
        <v>100</v>
      </c>
      <c r="H19" s="3">
        <v>64.377683310344906</v>
      </c>
      <c r="I19" s="3">
        <v>21.955714896551701</v>
      </c>
      <c r="J19" s="3">
        <v>3.2854079999999999</v>
      </c>
      <c r="K19" s="3">
        <f t="shared" ref="K19:K20" si="9">J19*$D$19+$E$19</f>
        <v>23.042563857085234</v>
      </c>
      <c r="L19" s="3">
        <f t="shared" ref="L19:L20" si="10">K19-I19</f>
        <v>1.0868489605335334</v>
      </c>
      <c r="M19" s="3">
        <f t="shared" ref="M19:M20" si="11">1+L19/(I19+J19)</f>
        <v>1.0430586612563901</v>
      </c>
      <c r="N19" s="3">
        <v>30.160943827586198</v>
      </c>
      <c r="O19" s="3">
        <v>0.68757710344827605</v>
      </c>
      <c r="P19" s="3">
        <v>17.102711068965501</v>
      </c>
      <c r="Q19" s="3">
        <v>8.0629517241379303E-2</v>
      </c>
      <c r="R19" s="3">
        <v>26.266943655172401</v>
      </c>
      <c r="S19" s="3">
        <v>5.7830297931034496</v>
      </c>
      <c r="T19" s="3">
        <v>25.286016137931</v>
      </c>
      <c r="U19" s="3">
        <v>25.416905586206902</v>
      </c>
      <c r="V19" s="3">
        <v>0.49341051724137902</v>
      </c>
      <c r="W19" s="3">
        <v>25.254637413793098</v>
      </c>
      <c r="X19" s="3">
        <v>25.2818217931035</v>
      </c>
      <c r="Y19" s="3">
        <v>0.318362379310345</v>
      </c>
      <c r="Z19" s="3">
        <v>25.272657068965501</v>
      </c>
      <c r="AA19" s="3">
        <v>26.064754103448301</v>
      </c>
      <c r="AB19" s="3">
        <v>278.67489096551702</v>
      </c>
      <c r="AC19" s="3">
        <v>278.760838965517</v>
      </c>
      <c r="AD19" s="3">
        <v>25.745512551724101</v>
      </c>
      <c r="AE19" s="3">
        <v>25.710954137931001</v>
      </c>
      <c r="AF19" s="3">
        <v>0.150212632984219</v>
      </c>
      <c r="AG19" s="3">
        <v>7.4769553403302496E-3</v>
      </c>
      <c r="AH19" s="3">
        <v>1.17200442891563E-2</v>
      </c>
      <c r="AI19" s="3">
        <v>6.0240279076577896E-3</v>
      </c>
      <c r="AJ19" s="3">
        <v>6.81638456734173E-3</v>
      </c>
      <c r="AK19" s="3">
        <v>1.5580473215065E-2</v>
      </c>
      <c r="AL19" s="3">
        <v>1.0079949902052301</v>
      </c>
      <c r="AM19" s="3">
        <v>2.62839555549754E-2</v>
      </c>
      <c r="AN19" s="3">
        <v>11.1500560669962</v>
      </c>
      <c r="AO19">
        <v>19</v>
      </c>
      <c r="AP19">
        <v>359</v>
      </c>
      <c r="AQ19" s="1">
        <v>42671.297395833331</v>
      </c>
    </row>
    <row r="20" spans="1:43" x14ac:dyDescent="0.25">
      <c r="A20" s="2">
        <v>300.00048800000002</v>
      </c>
      <c r="B20" s="3">
        <v>20.893549</v>
      </c>
      <c r="C20" s="3">
        <v>7.484273</v>
      </c>
      <c r="F20" s="3">
        <v>300.00029362069</v>
      </c>
      <c r="G20" s="3">
        <v>150</v>
      </c>
      <c r="H20" s="3">
        <v>36.000622896551697</v>
      </c>
      <c r="I20" s="3">
        <v>22.2685178965517</v>
      </c>
      <c r="J20" s="3">
        <v>2.8728733448275898</v>
      </c>
      <c r="K20" s="3">
        <f t="shared" si="9"/>
        <v>23.252390246490023</v>
      </c>
      <c r="L20" s="3">
        <f t="shared" si="10"/>
        <v>0.98387234993832351</v>
      </c>
      <c r="M20" s="3">
        <f t="shared" si="11"/>
        <v>1.0391335682457781</v>
      </c>
      <c r="N20" s="3">
        <v>30.173861310344801</v>
      </c>
      <c r="O20" s="3">
        <v>0.30001234482758599</v>
      </c>
      <c r="P20" s="3">
        <v>18.119124275862099</v>
      </c>
      <c r="Q20" s="3">
        <v>-0.62665531034482702</v>
      </c>
      <c r="R20" s="3">
        <v>26.361504827586199</v>
      </c>
      <c r="S20" s="3">
        <v>5.7504038965517204</v>
      </c>
      <c r="T20" s="3">
        <v>25.287909689655201</v>
      </c>
      <c r="U20" s="3">
        <v>25.416932793103499</v>
      </c>
      <c r="V20" s="3">
        <v>0.49388389655172399</v>
      </c>
      <c r="W20" s="3">
        <v>25.2518593793103</v>
      </c>
      <c r="X20" s="3">
        <v>25.2678442758621</v>
      </c>
      <c r="Y20" s="3">
        <v>0.318587965517241</v>
      </c>
      <c r="Z20" s="3">
        <v>25.275375620689701</v>
      </c>
      <c r="AA20" s="3">
        <v>26.112596068965502</v>
      </c>
      <c r="AB20" s="3">
        <v>278.75890586206901</v>
      </c>
      <c r="AC20" s="3">
        <v>278.844097275862</v>
      </c>
      <c r="AD20" s="3">
        <v>25.752702379310399</v>
      </c>
      <c r="AE20" s="3">
        <v>25.718469965517201</v>
      </c>
      <c r="AF20" s="3">
        <v>8.2813975884275207E-2</v>
      </c>
      <c r="AG20" s="3">
        <v>9.9179962001332504E-3</v>
      </c>
      <c r="AH20" s="3">
        <v>1.11527075938141E-2</v>
      </c>
      <c r="AI20" s="3">
        <v>5.7151709200346399E-3</v>
      </c>
      <c r="AJ20" s="3">
        <v>8.0465032090018592E-3</v>
      </c>
      <c r="AK20" s="3">
        <v>2.1074947843867198E-2</v>
      </c>
      <c r="AL20" s="3">
        <v>2.0985465684988598</v>
      </c>
      <c r="AM20" s="3">
        <v>2.7553936324064599E-2</v>
      </c>
      <c r="AN20" s="3">
        <v>5.5778843759225998</v>
      </c>
      <c r="AO20">
        <v>20</v>
      </c>
      <c r="AP20">
        <v>179</v>
      </c>
      <c r="AQ20" s="1">
        <v>42671.318240740744</v>
      </c>
    </row>
    <row r="21" spans="1:43" x14ac:dyDescent="0.25">
      <c r="A21" s="2">
        <v>300.00799599999999</v>
      </c>
      <c r="B21" s="3">
        <v>18.689443000000001</v>
      </c>
      <c r="C21" s="3">
        <v>11.855583206896601</v>
      </c>
      <c r="F21" s="3">
        <v>299.99875093103401</v>
      </c>
      <c r="G21" s="3">
        <v>100</v>
      </c>
      <c r="H21" s="3">
        <v>0.1</v>
      </c>
      <c r="I21" s="3">
        <v>24.7610793448276</v>
      </c>
      <c r="J21" s="3">
        <v>0</v>
      </c>
      <c r="N21" s="3">
        <v>1.5926854827586201</v>
      </c>
      <c r="O21" s="3">
        <v>-1.8073523793103401</v>
      </c>
      <c r="P21" s="3">
        <v>-1.3577920000000001</v>
      </c>
      <c r="Q21" s="3">
        <v>0.67709137931034502</v>
      </c>
      <c r="R21" s="3">
        <v>26.382840896551699</v>
      </c>
      <c r="S21" s="3">
        <v>5.8007462413793096</v>
      </c>
      <c r="T21" s="3">
        <v>25.281555862068998</v>
      </c>
      <c r="U21" s="3">
        <v>25.4140459655172</v>
      </c>
      <c r="V21" s="3">
        <v>0.493477</v>
      </c>
      <c r="W21" s="3">
        <v>25.247833172413799</v>
      </c>
      <c r="X21" s="3">
        <v>25.202624241379301</v>
      </c>
      <c r="Y21" s="3">
        <v>0.317666103448276</v>
      </c>
      <c r="Z21" s="3">
        <v>25.265294103448301</v>
      </c>
      <c r="AA21" s="3">
        <v>25.2221305172414</v>
      </c>
      <c r="AB21" s="3">
        <v>279.00374106896498</v>
      </c>
      <c r="AC21" s="3">
        <v>279.09088548275901</v>
      </c>
      <c r="AD21" s="3">
        <v>25.741897379310299</v>
      </c>
      <c r="AE21" s="3">
        <v>25.703224827586201</v>
      </c>
      <c r="AF21" s="3">
        <v>3.03563370620311E-2</v>
      </c>
      <c r="AG21" s="3">
        <v>9.17482368117656E-3</v>
      </c>
      <c r="AH21" s="3">
        <v>0</v>
      </c>
      <c r="AI21" s="3">
        <v>7.0720151512090297E-3</v>
      </c>
      <c r="AJ21" s="3">
        <v>5.3051403986570898E-3</v>
      </c>
      <c r="AK21" s="3">
        <v>1.1767571091673701</v>
      </c>
      <c r="AL21" s="3">
        <v>0.62784206040047097</v>
      </c>
      <c r="AM21" s="3">
        <v>2.6131421374399499</v>
      </c>
      <c r="AN21" s="3">
        <v>7.5095604548089998</v>
      </c>
      <c r="AO21">
        <v>21</v>
      </c>
      <c r="AP21">
        <v>179</v>
      </c>
      <c r="AQ21" s="1">
        <v>42671.339074074072</v>
      </c>
    </row>
    <row r="22" spans="1:43" x14ac:dyDescent="0.25">
      <c r="A22" s="2">
        <v>300.00244099999998</v>
      </c>
      <c r="B22" s="3">
        <v>24.797450999999999</v>
      </c>
      <c r="C22" s="3">
        <v>4.5258620689655202E-4</v>
      </c>
      <c r="F22" s="3">
        <v>350.00033472413799</v>
      </c>
      <c r="G22" s="3">
        <v>100</v>
      </c>
      <c r="H22" s="3">
        <v>10</v>
      </c>
      <c r="I22" s="3">
        <v>31.143316137930999</v>
      </c>
      <c r="J22" s="3">
        <v>0</v>
      </c>
      <c r="N22" s="3">
        <v>1.5928979999999999</v>
      </c>
      <c r="O22" s="3">
        <v>-1.8875967241379299</v>
      </c>
      <c r="P22" s="3">
        <v>-1.3864939999999999</v>
      </c>
      <c r="Q22" s="3">
        <v>8.2597310000000004</v>
      </c>
      <c r="R22" s="3">
        <v>26.365553241379299</v>
      </c>
      <c r="S22" s="3">
        <v>5.7282968275862096</v>
      </c>
      <c r="T22" s="3">
        <v>25.279168551724101</v>
      </c>
      <c r="U22" s="3">
        <v>25.431415482758599</v>
      </c>
      <c r="V22" s="3">
        <v>0.49354358620689698</v>
      </c>
      <c r="W22" s="3">
        <v>25.251338379310301</v>
      </c>
      <c r="X22" s="3">
        <v>25.203020413793102</v>
      </c>
      <c r="Y22" s="3">
        <v>0.318165172413793</v>
      </c>
      <c r="Z22" s="3">
        <v>25.261582724137899</v>
      </c>
      <c r="AA22" s="3">
        <v>25.217236413793099</v>
      </c>
      <c r="AB22" s="3">
        <v>324.833697103448</v>
      </c>
      <c r="AC22" s="3">
        <v>324.92051537931002</v>
      </c>
      <c r="AD22" s="3">
        <v>25.824363413793101</v>
      </c>
      <c r="AE22" s="3">
        <v>25.787494517241399</v>
      </c>
      <c r="AF22" s="3">
        <v>3.05701288390571E-2</v>
      </c>
      <c r="AG22" s="3">
        <v>8.0172901103752799E-3</v>
      </c>
      <c r="AH22" s="3">
        <v>0</v>
      </c>
      <c r="AI22" s="3">
        <v>7.5416547029178004E-3</v>
      </c>
      <c r="AJ22" s="3">
        <v>6.9011247831868199E-3</v>
      </c>
      <c r="AK22" s="3">
        <v>1.2133999800369201E-3</v>
      </c>
      <c r="AL22" s="3">
        <v>0.61749872149239005</v>
      </c>
      <c r="AM22" s="3">
        <v>0.42285004078498201</v>
      </c>
      <c r="AN22" s="3">
        <v>1.1351163377900999</v>
      </c>
      <c r="AO22">
        <v>22</v>
      </c>
      <c r="AP22">
        <v>718</v>
      </c>
      <c r="AQ22" s="1">
        <v>42671.422314814816</v>
      </c>
    </row>
    <row r="23" spans="1:43" x14ac:dyDescent="0.25">
      <c r="A23" s="2">
        <v>349.99331699999999</v>
      </c>
      <c r="B23" s="3">
        <v>31.140346000000001</v>
      </c>
      <c r="C23" s="3">
        <v>4.1262068965517199E-4</v>
      </c>
      <c r="F23" s="3">
        <v>350.00242979310298</v>
      </c>
      <c r="G23" s="3">
        <v>150</v>
      </c>
      <c r="H23" s="3">
        <v>35.828642206896603</v>
      </c>
      <c r="I23" s="3">
        <v>29.1622273103448</v>
      </c>
      <c r="J23" s="3">
        <v>2.4572340689655201</v>
      </c>
      <c r="K23" s="3">
        <f>J23*$D$24+$E$24</f>
        <v>29.770202024081364</v>
      </c>
      <c r="L23" s="3">
        <f>K23-I23</f>
        <v>0.60797471373656364</v>
      </c>
      <c r="M23" s="3">
        <f>1+L23/(I23+J23)</f>
        <v>1.0192278643346653</v>
      </c>
      <c r="N23" s="3">
        <v>30.043519206896601</v>
      </c>
      <c r="O23" s="3">
        <v>0.431516655172414</v>
      </c>
      <c r="P23" s="3">
        <v>18.4963646551724</v>
      </c>
      <c r="Q23" s="3">
        <v>10.589936206896599</v>
      </c>
      <c r="R23" s="3">
        <v>26.398314275862099</v>
      </c>
      <c r="S23" s="3">
        <v>5.7492865172413801</v>
      </c>
      <c r="T23" s="3">
        <v>25.281132655172399</v>
      </c>
      <c r="U23" s="3">
        <v>25.4384804482759</v>
      </c>
      <c r="V23" s="3">
        <v>0.49383510344827602</v>
      </c>
      <c r="W23" s="3">
        <v>25.2477083793103</v>
      </c>
      <c r="X23" s="3">
        <v>25.2675622068965</v>
      </c>
      <c r="Y23" s="3">
        <v>0.31916103448275901</v>
      </c>
      <c r="Z23" s="3">
        <v>25.266108034482802</v>
      </c>
      <c r="AA23" s="3">
        <v>26.1194018965517</v>
      </c>
      <c r="AB23" s="3">
        <v>324.86332224137902</v>
      </c>
      <c r="AC23" s="3">
        <v>324.94842844827599</v>
      </c>
      <c r="AD23" s="3">
        <v>25.822431862068999</v>
      </c>
      <c r="AE23" s="3">
        <v>25.786546344827599</v>
      </c>
      <c r="AF23" s="3">
        <v>0.158799717878294</v>
      </c>
      <c r="AG23" s="3">
        <v>7.9328027406827799E-3</v>
      </c>
      <c r="AH23" s="3">
        <v>8.1843666533293492E-3</v>
      </c>
      <c r="AI23" s="3">
        <v>8.5748064155724106E-3</v>
      </c>
      <c r="AJ23" s="3">
        <v>8.3447179428807004E-3</v>
      </c>
      <c r="AK23" s="3">
        <v>0.105189104455365</v>
      </c>
      <c r="AL23" s="3">
        <v>2.86451693838083</v>
      </c>
      <c r="AM23" s="3">
        <v>0.16058627553508401</v>
      </c>
      <c r="AN23" s="3">
        <v>0.87559143457520605</v>
      </c>
      <c r="AO23">
        <v>23</v>
      </c>
      <c r="AP23">
        <v>179</v>
      </c>
      <c r="AQ23" s="1">
        <v>42671.443148148152</v>
      </c>
    </row>
    <row r="24" spans="1:43" x14ac:dyDescent="0.25">
      <c r="A24" s="2">
        <v>350.00030500000003</v>
      </c>
      <c r="B24" s="3">
        <v>29.144012</v>
      </c>
      <c r="C24" s="3">
        <v>3.6271166206896601</v>
      </c>
      <c r="D24" s="3">
        <f>INDEX(LINEST(B24:B26,C24:C26^{1}),1)</f>
        <v>-0.54321781925595858</v>
      </c>
      <c r="E24" s="3">
        <f>INDEX(LINEST(B24:B26,C24:C26^{1}),2)</f>
        <v>31.105015356426261</v>
      </c>
      <c r="F24" s="3">
        <v>350.00031358620703</v>
      </c>
      <c r="G24" s="3">
        <v>100</v>
      </c>
      <c r="H24" s="3">
        <v>63.8064976551724</v>
      </c>
      <c r="I24" s="3">
        <v>28.805871137931</v>
      </c>
      <c r="J24" s="3">
        <v>2.7991531724137899</v>
      </c>
      <c r="K24" s="3">
        <f t="shared" ref="K24:K25" si="12">J24*$D$24+$E$24</f>
        <v>29.584465474344242</v>
      </c>
      <c r="L24" s="3">
        <f t="shared" ref="L24:L25" si="13">K24-I24</f>
        <v>0.77859433641324216</v>
      </c>
      <c r="M24" s="3">
        <f t="shared" ref="M24:M25" si="14">1+L24/(I24+J24)</f>
        <v>1.0246351443608412</v>
      </c>
      <c r="N24" s="3">
        <v>30.067273241379301</v>
      </c>
      <c r="O24" s="3">
        <v>0.69130537931034497</v>
      </c>
      <c r="P24" s="3">
        <v>17.495989999999999</v>
      </c>
      <c r="Q24" s="3">
        <v>5.2247726896551701</v>
      </c>
      <c r="R24" s="3">
        <v>26.515913275862101</v>
      </c>
      <c r="S24" s="3">
        <v>5.7692410000000001</v>
      </c>
      <c r="T24" s="3">
        <v>25.294800896551699</v>
      </c>
      <c r="U24" s="3">
        <v>25.439213034482801</v>
      </c>
      <c r="V24" s="3">
        <v>0.492298862068966</v>
      </c>
      <c r="W24" s="3">
        <v>25.255114896551699</v>
      </c>
      <c r="X24" s="3">
        <v>25.2829938275862</v>
      </c>
      <c r="Y24" s="3">
        <v>0.31864468965517201</v>
      </c>
      <c r="Z24" s="3">
        <v>25.2784739655172</v>
      </c>
      <c r="AA24" s="3">
        <v>26.087722482758601</v>
      </c>
      <c r="AB24" s="3">
        <v>324.90743282758598</v>
      </c>
      <c r="AC24" s="3">
        <v>324.99126989655201</v>
      </c>
      <c r="AD24" s="3">
        <v>25.835724172413801</v>
      </c>
      <c r="AE24" s="3">
        <v>25.800621</v>
      </c>
      <c r="AF24" s="3">
        <v>0.24533289500694899</v>
      </c>
      <c r="AG24" s="3">
        <v>7.9253451183634305E-3</v>
      </c>
      <c r="AH24" s="3">
        <v>1.42993913850483E-2</v>
      </c>
      <c r="AI24" s="3">
        <v>6.0828537685728304E-3</v>
      </c>
      <c r="AJ24" s="3">
        <v>7.5820403206297302E-3</v>
      </c>
      <c r="AK24" s="3">
        <v>1.5937128587689399E-2</v>
      </c>
      <c r="AL24" s="3">
        <v>0.79539305041688702</v>
      </c>
      <c r="AM24" s="3">
        <v>2.7324919426873501E-2</v>
      </c>
      <c r="AN24" s="3">
        <v>0.90691018770403897</v>
      </c>
      <c r="AO24">
        <v>24</v>
      </c>
      <c r="AP24">
        <v>359</v>
      </c>
      <c r="AQ24" s="1">
        <v>42671.484826388885</v>
      </c>
    </row>
    <row r="25" spans="1:43" x14ac:dyDescent="0.25">
      <c r="A25" s="2">
        <v>349.99060100000003</v>
      </c>
      <c r="B25" s="3">
        <v>27.409157</v>
      </c>
      <c r="C25" s="3">
        <v>6.7730033103448299</v>
      </c>
      <c r="F25" s="3">
        <v>349.99914124137899</v>
      </c>
      <c r="G25" s="3">
        <v>150</v>
      </c>
      <c r="H25" s="3">
        <v>35.6937893448276</v>
      </c>
      <c r="I25" s="3">
        <v>29.068536137931002</v>
      </c>
      <c r="J25" s="3">
        <v>2.4583413103448302</v>
      </c>
      <c r="K25" s="3">
        <f t="shared" si="12"/>
        <v>29.769600550833907</v>
      </c>
      <c r="L25" s="3">
        <f t="shared" si="13"/>
        <v>0.70106441290290533</v>
      </c>
      <c r="M25" s="3">
        <f t="shared" si="14"/>
        <v>1.0222370393025157</v>
      </c>
      <c r="N25" s="3">
        <v>30.089533137930999</v>
      </c>
      <c r="O25" s="3">
        <v>0.142087931034483</v>
      </c>
      <c r="P25" s="3">
        <v>18.4481133448276</v>
      </c>
      <c r="Q25" s="3">
        <v>8.2482960689655194</v>
      </c>
      <c r="R25" s="3">
        <v>26.564749275862098</v>
      </c>
      <c r="S25" s="3">
        <v>5.7366678620689697</v>
      </c>
      <c r="T25" s="3">
        <v>25.2894507241379</v>
      </c>
      <c r="U25" s="3">
        <v>25.440905965517199</v>
      </c>
      <c r="V25" s="3">
        <v>0.49373341379310298</v>
      </c>
      <c r="W25" s="3">
        <v>25.258202310344799</v>
      </c>
      <c r="X25" s="3">
        <v>25.268875275862101</v>
      </c>
      <c r="Y25" s="3">
        <v>0.31828796551724098</v>
      </c>
      <c r="Z25" s="3">
        <v>25.271316931034502</v>
      </c>
      <c r="AA25" s="3">
        <v>26.124585172413799</v>
      </c>
      <c r="AB25" s="3">
        <v>324.93700544827601</v>
      </c>
      <c r="AC25" s="3">
        <v>325.02104562069002</v>
      </c>
      <c r="AD25" s="3">
        <v>25.830644034482798</v>
      </c>
      <c r="AE25" s="3">
        <v>25.794377482758598</v>
      </c>
      <c r="AF25" s="3">
        <v>0.13710541031055601</v>
      </c>
      <c r="AG25" s="3">
        <v>7.7271702643744297E-3</v>
      </c>
      <c r="AH25" s="3">
        <v>9.7499158339901196E-3</v>
      </c>
      <c r="AI25" s="3">
        <v>5.3967555338787204E-3</v>
      </c>
      <c r="AJ25" s="3">
        <v>7.6806328855494096E-3</v>
      </c>
      <c r="AK25" s="3">
        <v>2.0781885682579201E-2</v>
      </c>
      <c r="AL25" s="3">
        <v>1.8034260928683801</v>
      </c>
      <c r="AM25" s="3">
        <v>2.8417434245903501E-2</v>
      </c>
      <c r="AN25" s="3">
        <v>0.76348725497844105</v>
      </c>
      <c r="AO25">
        <v>25</v>
      </c>
      <c r="AP25">
        <v>179</v>
      </c>
      <c r="AQ25" s="1">
        <v>42671.505671296298</v>
      </c>
    </row>
    <row r="26" spans="1:43" x14ac:dyDescent="0.25">
      <c r="A26" s="2">
        <v>349.99945100000002</v>
      </c>
      <c r="B26" s="3">
        <v>25.262744999999999</v>
      </c>
      <c r="C26" s="3">
        <v>10.7684273103448</v>
      </c>
      <c r="F26" s="3">
        <v>349.99717551724098</v>
      </c>
      <c r="G26" s="3">
        <v>100</v>
      </c>
      <c r="H26" s="3">
        <v>10</v>
      </c>
      <c r="I26" s="3">
        <v>31.070141655172399</v>
      </c>
      <c r="J26" s="3">
        <v>0</v>
      </c>
      <c r="N26" s="3">
        <v>1.59172248275862</v>
      </c>
      <c r="O26" s="3">
        <v>-1.93912037931034</v>
      </c>
      <c r="P26" s="3">
        <v>-1.3823471724137899</v>
      </c>
      <c r="Q26" s="3">
        <v>7.87935562068966</v>
      </c>
      <c r="R26" s="3">
        <v>26.554062344827599</v>
      </c>
      <c r="S26" s="3">
        <v>5.7106818620689603</v>
      </c>
      <c r="T26" s="3">
        <v>25.284442551724101</v>
      </c>
      <c r="U26" s="3">
        <v>25.435105275862099</v>
      </c>
      <c r="V26" s="3">
        <v>0.49431865517241402</v>
      </c>
      <c r="W26" s="3">
        <v>25.252152413793102</v>
      </c>
      <c r="X26" s="3">
        <v>25.203649827586201</v>
      </c>
      <c r="Y26" s="3">
        <v>0.31846400000000002</v>
      </c>
      <c r="Z26" s="3">
        <v>25.271827034482801</v>
      </c>
      <c r="AA26" s="3">
        <v>25.227702862068998</v>
      </c>
      <c r="AB26" s="3">
        <v>324.89662962069002</v>
      </c>
      <c r="AC26" s="3">
        <v>324.98055296551701</v>
      </c>
      <c r="AD26" s="3">
        <v>25.827039172413802</v>
      </c>
      <c r="AE26" s="3">
        <v>25.790676482758599</v>
      </c>
      <c r="AF26" s="3">
        <v>3.9883837832800501E-2</v>
      </c>
      <c r="AG26" s="3">
        <v>9.1834931705117792E-3</v>
      </c>
      <c r="AH26" s="3">
        <v>0</v>
      </c>
      <c r="AI26" s="3">
        <v>1.06994005027546E-2</v>
      </c>
      <c r="AJ26" s="3">
        <v>6.5134599637151598E-3</v>
      </c>
      <c r="AK26" s="3">
        <v>1.3539754805438999</v>
      </c>
      <c r="AL26" s="3">
        <v>0.68313516588340994</v>
      </c>
      <c r="AM26" s="3">
        <v>2.8769985394397399</v>
      </c>
      <c r="AN26" s="3">
        <v>0.99426859817791302</v>
      </c>
      <c r="AO26">
        <v>26</v>
      </c>
      <c r="AP26">
        <v>179</v>
      </c>
      <c r="AQ26" s="1">
        <v>42671.526504629626</v>
      </c>
    </row>
    <row r="27" spans="1:43" x14ac:dyDescent="0.25">
      <c r="A27" s="2">
        <v>349.99423200000001</v>
      </c>
      <c r="B27" s="3">
        <v>31.179064</v>
      </c>
      <c r="C27" s="3">
        <v>4.18965517241379E-4</v>
      </c>
      <c r="F27" s="3">
        <v>400.000078896552</v>
      </c>
      <c r="G27" s="3">
        <v>100</v>
      </c>
      <c r="H27" s="3">
        <v>10</v>
      </c>
      <c r="I27" s="3">
        <v>38.164278586206898</v>
      </c>
      <c r="J27" s="3">
        <v>0</v>
      </c>
      <c r="N27" s="3">
        <v>1.5919876896551699</v>
      </c>
      <c r="O27" s="3">
        <v>-1.82246206896552</v>
      </c>
      <c r="P27" s="3">
        <v>-1.4428386551724099</v>
      </c>
      <c r="Q27" s="3">
        <v>14.4654279655172</v>
      </c>
      <c r="R27" s="3">
        <v>26.455614172413799</v>
      </c>
      <c r="S27" s="3">
        <v>5.7532862068965498</v>
      </c>
      <c r="T27" s="3">
        <v>25.2852455172414</v>
      </c>
      <c r="U27" s="3">
        <v>25.452512862069</v>
      </c>
      <c r="V27" s="3">
        <v>0.49380765517241398</v>
      </c>
      <c r="W27" s="3">
        <v>25.251582655172399</v>
      </c>
      <c r="X27" s="3">
        <v>25.205907034482799</v>
      </c>
      <c r="Y27" s="3">
        <v>0.31783355172413802</v>
      </c>
      <c r="Z27" s="3">
        <v>25.267866000000001</v>
      </c>
      <c r="AA27" s="3">
        <v>25.2208445172414</v>
      </c>
      <c r="AB27" s="3">
        <v>370.45036258620701</v>
      </c>
      <c r="AC27" s="3">
        <v>370.531688793103</v>
      </c>
      <c r="AD27" s="3">
        <v>25.922360620689702</v>
      </c>
      <c r="AE27" s="3">
        <v>25.884338689655198</v>
      </c>
      <c r="AF27" s="3">
        <v>4.9532061329837999E-2</v>
      </c>
      <c r="AG27" s="3">
        <v>7.2462126724713001E-3</v>
      </c>
      <c r="AH27" s="3">
        <v>0</v>
      </c>
      <c r="AI27" s="3">
        <v>5.62824346650886E-3</v>
      </c>
      <c r="AJ27" s="3">
        <v>5.2633393715195102E-3</v>
      </c>
      <c r="AK27" s="3">
        <v>1.16559370111337E-3</v>
      </c>
      <c r="AL27" s="3">
        <v>0.64080911784457695</v>
      </c>
      <c r="AM27" s="3">
        <v>0.41230400625143798</v>
      </c>
      <c r="AN27" s="3">
        <v>0.52829245501917599</v>
      </c>
      <c r="AO27">
        <v>27</v>
      </c>
      <c r="AP27">
        <v>719</v>
      </c>
      <c r="AQ27" s="1">
        <v>42671.609861111108</v>
      </c>
    </row>
    <row r="28" spans="1:43" x14ac:dyDescent="0.25">
      <c r="A28" s="2">
        <v>399.993561</v>
      </c>
      <c r="B28" s="3">
        <v>38.221895000000004</v>
      </c>
      <c r="C28" s="3">
        <v>3.9606896551724099E-4</v>
      </c>
      <c r="F28" s="3">
        <v>400.00331175862101</v>
      </c>
      <c r="G28" s="3">
        <v>150</v>
      </c>
      <c r="H28" s="3">
        <v>35.720153275862103</v>
      </c>
      <c r="I28" s="3">
        <v>36.384661310344796</v>
      </c>
      <c r="J28" s="3">
        <v>2.3226921034482801</v>
      </c>
      <c r="K28" s="3">
        <f>J28*$D$29+$E$29</f>
        <v>36.784865727882824</v>
      </c>
      <c r="L28" s="3">
        <f>K28-I28</f>
        <v>0.40020441753802771</v>
      </c>
      <c r="M28" s="3">
        <f>1+L28/(I28+J28)</f>
        <v>1.0103392348544145</v>
      </c>
      <c r="N28" s="3">
        <v>29.926352793103401</v>
      </c>
      <c r="O28" s="3">
        <v>0.320097034482759</v>
      </c>
      <c r="P28" s="3">
        <v>18.717230689655199</v>
      </c>
      <c r="Q28" s="3">
        <v>16.7712207586207</v>
      </c>
      <c r="R28" s="3">
        <v>26.504116448275902</v>
      </c>
      <c r="S28" s="3">
        <v>5.70614972413793</v>
      </c>
      <c r="T28" s="3">
        <v>25.284317655172401</v>
      </c>
      <c r="U28" s="3">
        <v>25.458096586206899</v>
      </c>
      <c r="V28" s="3">
        <v>0.49278651724137901</v>
      </c>
      <c r="W28" s="3">
        <v>25.2568023793104</v>
      </c>
      <c r="X28" s="3">
        <v>25.273395068965499</v>
      </c>
      <c r="Y28" s="3">
        <v>0.318793827586207</v>
      </c>
      <c r="Z28" s="3">
        <v>25.270340241379301</v>
      </c>
      <c r="AA28" s="3">
        <v>26.1347995517241</v>
      </c>
      <c r="AB28" s="3">
        <v>370.59837613793098</v>
      </c>
      <c r="AC28" s="3">
        <v>370.68408617241403</v>
      </c>
      <c r="AD28" s="3">
        <v>25.9308900344828</v>
      </c>
      <c r="AE28" s="3">
        <v>25.895930310344799</v>
      </c>
      <c r="AF28" s="3">
        <v>0.200707625086568</v>
      </c>
      <c r="AG28" s="3">
        <v>6.9769269016856199E-3</v>
      </c>
      <c r="AH28" s="3">
        <v>1.04614423103558E-2</v>
      </c>
      <c r="AI28" s="3">
        <v>1.04610461057138E-2</v>
      </c>
      <c r="AJ28" s="3">
        <v>6.9998271881892803E-3</v>
      </c>
      <c r="AK28" s="3">
        <v>9.6728737090493302E-2</v>
      </c>
      <c r="AL28" s="3">
        <v>2.54024289379963</v>
      </c>
      <c r="AM28" s="3">
        <v>0.14813304360013399</v>
      </c>
      <c r="AN28" s="3">
        <v>0.41478515940789901</v>
      </c>
      <c r="AO28">
        <v>28</v>
      </c>
      <c r="AP28">
        <v>179</v>
      </c>
      <c r="AQ28" s="1">
        <v>42671.630694444444</v>
      </c>
    </row>
    <row r="29" spans="1:43" x14ac:dyDescent="0.25">
      <c r="A29" s="2">
        <v>400.01550300000002</v>
      </c>
      <c r="B29" s="3">
        <v>35.714714000000001</v>
      </c>
      <c r="C29" s="3">
        <v>4.2419394137930997</v>
      </c>
      <c r="D29" s="3">
        <f>INDEX(LINEST(B29:B31,C29:C31^{1}),1)</f>
        <v>-0.55825119380689459</v>
      </c>
      <c r="E29" s="3">
        <f>INDEX(LINEST(B29:B31,C29:C31^{1}),2)</f>
        <v>38.081511367478676</v>
      </c>
      <c r="F29" s="3">
        <v>400.00032724137901</v>
      </c>
      <c r="G29" s="3">
        <v>100</v>
      </c>
      <c r="H29" s="3">
        <v>63.308416793103497</v>
      </c>
      <c r="I29" s="3">
        <v>36.237231275862101</v>
      </c>
      <c r="J29" s="3">
        <v>2.5558965517241399</v>
      </c>
      <c r="K29" s="3">
        <f t="shared" ref="K29:K30" si="15">J29*$D$29+$E$29</f>
        <v>36.654679066231751</v>
      </c>
      <c r="L29" s="3">
        <f t="shared" ref="L29:L30" si="16">K29-I29</f>
        <v>0.41744779036964985</v>
      </c>
      <c r="M29" s="3">
        <f t="shared" ref="M29:M30" si="17">1+L29/(I29+J29)</f>
        <v>1.0107608696113644</v>
      </c>
      <c r="N29" s="3">
        <v>29.962999068965502</v>
      </c>
      <c r="O29" s="3">
        <v>0.71394224137930995</v>
      </c>
      <c r="P29" s="3">
        <v>17.753692586206899</v>
      </c>
      <c r="Q29" s="3">
        <v>16.8653770689655</v>
      </c>
      <c r="R29" s="3">
        <v>26.5339596206897</v>
      </c>
      <c r="S29" s="3">
        <v>5.7319466551724103</v>
      </c>
      <c r="T29" s="3">
        <v>25.284936344827599</v>
      </c>
      <c r="U29" s="3">
        <v>25.4576514827586</v>
      </c>
      <c r="V29" s="3">
        <v>0.49286437931034499</v>
      </c>
      <c r="W29" s="3">
        <v>25.252678586206901</v>
      </c>
      <c r="X29" s="3">
        <v>25.280041965517199</v>
      </c>
      <c r="Y29" s="3">
        <v>0.31857958620689703</v>
      </c>
      <c r="Z29" s="3">
        <v>25.270220999999999</v>
      </c>
      <c r="AA29" s="3">
        <v>26.091575793103399</v>
      </c>
      <c r="AB29" s="3">
        <v>370.732558758621</v>
      </c>
      <c r="AC29" s="3">
        <v>370.81694193103402</v>
      </c>
      <c r="AD29" s="3">
        <v>25.922581758620701</v>
      </c>
      <c r="AE29" s="3">
        <v>25.885594758620702</v>
      </c>
      <c r="AF29" s="3">
        <v>0.197096225425961</v>
      </c>
      <c r="AG29" s="3">
        <v>6.8355342574655999E-3</v>
      </c>
      <c r="AH29" s="3">
        <v>1.06949812238496E-2</v>
      </c>
      <c r="AI29" s="3">
        <v>6.5281513103750697E-3</v>
      </c>
      <c r="AJ29" s="3">
        <v>6.9341228881494603E-3</v>
      </c>
      <c r="AK29" s="3">
        <v>1.5845287889489801E-2</v>
      </c>
      <c r="AL29" s="3">
        <v>0.95145099553135004</v>
      </c>
      <c r="AM29" s="3">
        <v>2.77322270308029E-2</v>
      </c>
      <c r="AN29" s="3">
        <v>0.41575950256293598</v>
      </c>
      <c r="AO29">
        <v>29</v>
      </c>
      <c r="AP29">
        <v>359</v>
      </c>
      <c r="AQ29" s="1">
        <v>42671.672372685185</v>
      </c>
    </row>
    <row r="30" spans="1:43" x14ac:dyDescent="0.25">
      <c r="A30" s="2">
        <v>400.00503500000002</v>
      </c>
      <c r="B30" s="3">
        <v>33.916840000000001</v>
      </c>
      <c r="C30" s="3">
        <v>7.45611082758621</v>
      </c>
      <c r="F30" s="3">
        <v>399.99943486206899</v>
      </c>
      <c r="G30" s="3">
        <v>150</v>
      </c>
      <c r="H30" s="3">
        <v>35.6024998275862</v>
      </c>
      <c r="I30" s="3">
        <v>36.279350344827598</v>
      </c>
      <c r="J30" s="3">
        <v>2.3201353448275901</v>
      </c>
      <c r="K30" s="3">
        <f t="shared" si="15"/>
        <v>36.786293041435101</v>
      </c>
      <c r="L30" s="3">
        <f t="shared" si="16"/>
        <v>0.5069426966075028</v>
      </c>
      <c r="M30" s="3">
        <f t="shared" si="17"/>
        <v>1.0131334054728964</v>
      </c>
      <c r="N30" s="3">
        <v>29.9802235862069</v>
      </c>
      <c r="O30" s="3">
        <v>0.195535931034483</v>
      </c>
      <c r="P30" s="3">
        <v>18.319360034482798</v>
      </c>
      <c r="Q30" s="3">
        <v>16.937467793103501</v>
      </c>
      <c r="R30" s="3">
        <v>26.519813724137901</v>
      </c>
      <c r="S30" s="3">
        <v>5.7438168620689698</v>
      </c>
      <c r="T30" s="3">
        <v>25.2849417931034</v>
      </c>
      <c r="U30" s="3">
        <v>25.4588454137931</v>
      </c>
      <c r="V30" s="3">
        <v>0.49316372413793103</v>
      </c>
      <c r="W30" s="3">
        <v>25.253058448275901</v>
      </c>
      <c r="X30" s="3">
        <v>25.265956068965501</v>
      </c>
      <c r="Y30" s="3">
        <v>0.31832593103448298</v>
      </c>
      <c r="Z30" s="3">
        <v>25.2756686206897</v>
      </c>
      <c r="AA30" s="3">
        <v>26.122848344827599</v>
      </c>
      <c r="AB30" s="3">
        <v>370.67053317241403</v>
      </c>
      <c r="AC30" s="3">
        <v>370.754673413793</v>
      </c>
      <c r="AD30" s="3">
        <v>25.923801724137899</v>
      </c>
      <c r="AE30" s="3">
        <v>25.8876406896552</v>
      </c>
      <c r="AF30" s="3">
        <v>0.17540821518236399</v>
      </c>
      <c r="AG30" s="3">
        <v>8.1297072631751708E-3</v>
      </c>
      <c r="AH30" s="3">
        <v>1.09435229653194E-2</v>
      </c>
      <c r="AI30" s="3">
        <v>7.3180914319563297E-3</v>
      </c>
      <c r="AJ30" s="3">
        <v>6.6757738632399798E-3</v>
      </c>
      <c r="AK30" s="3">
        <v>2.0846050268068898E-2</v>
      </c>
      <c r="AL30" s="3">
        <v>2.4503090668551102</v>
      </c>
      <c r="AM30" s="3">
        <v>3.09111243218393E-2</v>
      </c>
      <c r="AN30" s="3">
        <v>0.44223746891796401</v>
      </c>
      <c r="AO30">
        <v>30</v>
      </c>
      <c r="AP30">
        <v>179</v>
      </c>
      <c r="AQ30" s="1">
        <v>42671.693206018521</v>
      </c>
    </row>
    <row r="31" spans="1:43" x14ac:dyDescent="0.25">
      <c r="A31" s="2">
        <v>399.99740600000001</v>
      </c>
      <c r="B31" s="3">
        <v>31.681488999999999</v>
      </c>
      <c r="C31" s="3">
        <v>11.4662371724138</v>
      </c>
      <c r="F31" s="3">
        <v>399.99750275862101</v>
      </c>
      <c r="G31" s="3">
        <v>100</v>
      </c>
      <c r="H31" s="3">
        <v>10</v>
      </c>
      <c r="I31" s="3">
        <v>38.101269413793098</v>
      </c>
      <c r="J31" s="3">
        <v>0</v>
      </c>
      <c r="N31" s="3">
        <v>1.59406262068966</v>
      </c>
      <c r="O31" s="3">
        <v>-2.0207614482758598</v>
      </c>
      <c r="P31" s="3">
        <v>-1.5135678965517201</v>
      </c>
      <c r="Q31" s="3">
        <v>15.120495310344801</v>
      </c>
      <c r="R31" s="3">
        <v>26.4956684827586</v>
      </c>
      <c r="S31" s="3">
        <v>5.7472738620689698</v>
      </c>
      <c r="T31" s="3">
        <v>25.279483137930999</v>
      </c>
      <c r="U31" s="3">
        <v>25.448063241379302</v>
      </c>
      <c r="V31" s="3">
        <v>0.49396458620689698</v>
      </c>
      <c r="W31" s="3">
        <v>25.243877655172401</v>
      </c>
      <c r="X31" s="3">
        <v>25.1925593448276</v>
      </c>
      <c r="Y31" s="3">
        <v>0.318654827586207</v>
      </c>
      <c r="Z31" s="3">
        <v>25.262635310344798</v>
      </c>
      <c r="AA31" s="3">
        <v>25.213931965517201</v>
      </c>
      <c r="AB31" s="3">
        <v>370.498570896552</v>
      </c>
      <c r="AC31" s="3">
        <v>370.58571851724099</v>
      </c>
      <c r="AD31" s="3">
        <v>25.906234517241401</v>
      </c>
      <c r="AE31" s="3">
        <v>25.867952137930999</v>
      </c>
      <c r="AF31" s="3">
        <v>3.9020768541892799E-2</v>
      </c>
      <c r="AG31" s="3">
        <v>1.02121528019045E-2</v>
      </c>
      <c r="AH31" s="3">
        <v>0</v>
      </c>
      <c r="AI31" s="3">
        <v>8.6376780992513304E-3</v>
      </c>
      <c r="AJ31" s="3">
        <v>7.6508943173925403E-3</v>
      </c>
      <c r="AK31" s="3">
        <v>1.2605999643761201</v>
      </c>
      <c r="AL31" s="3">
        <v>0.65663200320299497</v>
      </c>
      <c r="AM31" s="3">
        <v>2.66146907016708</v>
      </c>
      <c r="AN31" s="3">
        <v>0.48825370197398599</v>
      </c>
      <c r="AO31">
        <v>31</v>
      </c>
      <c r="AP31">
        <v>179</v>
      </c>
      <c r="AQ31" s="1">
        <v>42671.714050925926</v>
      </c>
    </row>
    <row r="32" spans="1:43" x14ac:dyDescent="0.25">
      <c r="A32" s="2">
        <v>399.99977251612898</v>
      </c>
      <c r="B32" s="3">
        <v>38.182156999999997</v>
      </c>
      <c r="C32" s="3">
        <v>4.0437931034482797E-4</v>
      </c>
      <c r="F32" s="3">
        <v>321.42689886206898</v>
      </c>
      <c r="G32" s="3">
        <v>100</v>
      </c>
      <c r="H32" s="3">
        <v>10</v>
      </c>
      <c r="I32" s="3">
        <v>6.3497152758620699</v>
      </c>
      <c r="J32" s="3">
        <v>0</v>
      </c>
      <c r="N32" s="3">
        <v>1.59389931034483</v>
      </c>
      <c r="O32" s="3">
        <v>-2.2800935172413799</v>
      </c>
      <c r="P32" s="3">
        <v>-1.6029213103448301</v>
      </c>
      <c r="Q32" s="3">
        <v>7.4049784482758598</v>
      </c>
      <c r="R32" s="3">
        <v>26.4042928275862</v>
      </c>
      <c r="S32" s="3">
        <v>5.7272489999999996</v>
      </c>
      <c r="T32" s="3">
        <v>25.2711324482759</v>
      </c>
      <c r="U32" s="3">
        <v>25.421398620689601</v>
      </c>
      <c r="V32" s="3">
        <v>0.49320513793103399</v>
      </c>
      <c r="W32" s="3">
        <v>25.244409482758599</v>
      </c>
      <c r="X32" s="3">
        <v>25.1853754137931</v>
      </c>
      <c r="Y32" s="3">
        <v>0.31763031034482803</v>
      </c>
      <c r="Z32" s="3">
        <v>25.257263620689599</v>
      </c>
      <c r="AA32" s="3">
        <v>25.2037095172414</v>
      </c>
      <c r="AB32" s="3">
        <v>317.795695344828</v>
      </c>
      <c r="AC32" s="3">
        <v>317.88770793103402</v>
      </c>
      <c r="AD32" s="3">
        <v>25.810706551724099</v>
      </c>
      <c r="AE32" s="3">
        <v>25.772296206896598</v>
      </c>
      <c r="AF32" s="3">
        <v>1.0303949794720799</v>
      </c>
      <c r="AG32" s="3">
        <v>2.6047854468241298</v>
      </c>
      <c r="AH32" s="3">
        <v>0</v>
      </c>
      <c r="AI32" s="3">
        <v>2.62314193788723</v>
      </c>
      <c r="AJ32" s="3">
        <v>1.09793493763991E-2</v>
      </c>
      <c r="AK32" s="3">
        <v>9.2059543449367299E-4</v>
      </c>
      <c r="AL32" s="3">
        <v>0.634052536756608</v>
      </c>
      <c r="AM32" s="3">
        <v>0.421187294805422</v>
      </c>
      <c r="AN32" s="3">
        <v>0.71689672894744805</v>
      </c>
      <c r="AO32">
        <v>32</v>
      </c>
      <c r="AP32">
        <v>179</v>
      </c>
      <c r="AQ32" s="1">
        <v>42671.734884259262</v>
      </c>
    </row>
    <row r="33" spans="1:43" x14ac:dyDescent="0.25">
      <c r="A33" s="2">
        <v>450.00015464516099</v>
      </c>
      <c r="B33" s="3">
        <v>46.020510999999999</v>
      </c>
      <c r="C33" s="3">
        <v>3.6165517241379299E-4</v>
      </c>
      <c r="F33" s="3">
        <v>250.000163551724</v>
      </c>
      <c r="G33" s="3">
        <v>100</v>
      </c>
      <c r="H33" s="3">
        <v>10</v>
      </c>
      <c r="I33" s="3">
        <v>19.1303013793103</v>
      </c>
      <c r="J33" s="3">
        <v>0</v>
      </c>
      <c r="N33" s="3">
        <v>1.60334117241379</v>
      </c>
      <c r="O33" s="3">
        <v>-2.5175942413793102</v>
      </c>
      <c r="P33" s="3">
        <v>-2.0346594827586202</v>
      </c>
      <c r="Q33" s="3">
        <v>-8.3844113103448308</v>
      </c>
      <c r="R33" s="3">
        <v>25.366362137930999</v>
      </c>
      <c r="S33" s="3">
        <v>5.7315238620689701</v>
      </c>
      <c r="T33" s="3">
        <v>25.255179931034501</v>
      </c>
      <c r="U33" s="3">
        <v>25.365237206896499</v>
      </c>
      <c r="V33" s="3">
        <v>0.49407975862068998</v>
      </c>
      <c r="W33" s="3">
        <v>25.220871655172399</v>
      </c>
      <c r="X33" s="3">
        <v>25.154567344827601</v>
      </c>
      <c r="Y33" s="3">
        <v>0.31746693103448298</v>
      </c>
      <c r="Z33" s="3">
        <v>25.236362724137901</v>
      </c>
      <c r="AA33" s="3">
        <v>25.163226999999999</v>
      </c>
      <c r="AB33" s="3">
        <v>232.81703503448301</v>
      </c>
      <c r="AC33" s="3">
        <v>232.91257924137901</v>
      </c>
      <c r="AD33" s="3">
        <v>25.6148815517241</v>
      </c>
      <c r="AE33" s="3">
        <v>25.575747689655199</v>
      </c>
      <c r="AF33" s="3">
        <v>2.86756290631189E-2</v>
      </c>
      <c r="AG33" s="3">
        <v>8.9738690205422404E-3</v>
      </c>
      <c r="AH33" s="3">
        <v>0</v>
      </c>
      <c r="AI33" s="3">
        <v>7.3000213586389201E-3</v>
      </c>
      <c r="AJ33" s="3">
        <v>6.7783656091409397E-3</v>
      </c>
      <c r="AK33" s="3">
        <v>1.0834518840659899E-3</v>
      </c>
      <c r="AL33" s="3">
        <v>0.59111284093538297</v>
      </c>
      <c r="AM33" s="3">
        <v>0.41468281915260002</v>
      </c>
      <c r="AN33" s="3">
        <v>7.6333683542318198</v>
      </c>
      <c r="AO33">
        <v>2</v>
      </c>
      <c r="AP33">
        <v>1079</v>
      </c>
      <c r="AQ33" s="1">
        <v>42672.814074074071</v>
      </c>
    </row>
    <row r="34" spans="1:43" x14ac:dyDescent="0.25">
      <c r="A34" s="2">
        <v>449.999904419355</v>
      </c>
      <c r="B34" s="3">
        <v>43.637956000000003</v>
      </c>
      <c r="C34" s="3">
        <v>4.0066078620689698</v>
      </c>
      <c r="D34" s="3">
        <f>INDEX(LINEST(B34:B36,C34:C36^{1}),1)</f>
        <v>-0.57693540855679304</v>
      </c>
      <c r="E34" s="3">
        <f>INDEX(LINEST(B34:B36,C34:C36^{1}),2)</f>
        <v>45.944818429656856</v>
      </c>
      <c r="F34" s="3">
        <v>250.00005948275901</v>
      </c>
      <c r="G34" s="3">
        <v>83.3</v>
      </c>
      <c r="H34" s="3">
        <v>84.312560758620705</v>
      </c>
      <c r="I34" s="3">
        <v>16.775846724137899</v>
      </c>
      <c r="J34" s="3">
        <v>2.86917462068965</v>
      </c>
      <c r="N34" s="3">
        <v>30.171798310344801</v>
      </c>
      <c r="O34" s="3">
        <v>0.34947965517241403</v>
      </c>
      <c r="P34" s="3">
        <v>16.998370103448298</v>
      </c>
      <c r="Q34" s="3">
        <v>-8.2296642068965493</v>
      </c>
      <c r="R34" s="3">
        <v>25.509200172413799</v>
      </c>
      <c r="S34" s="3">
        <v>5.7507132413793096</v>
      </c>
      <c r="T34" s="3">
        <v>25.2623424137931</v>
      </c>
      <c r="U34" s="3">
        <v>25.3728284482759</v>
      </c>
      <c r="V34" s="3">
        <v>0.493536172413793</v>
      </c>
      <c r="W34" s="3">
        <v>25.226340965517199</v>
      </c>
      <c r="X34" s="3">
        <v>25.243530551724099</v>
      </c>
      <c r="Y34" s="3">
        <v>0.31884986206896498</v>
      </c>
      <c r="Z34" s="3">
        <v>25.234327965517199</v>
      </c>
      <c r="AA34" s="3">
        <v>26.0212979310345</v>
      </c>
      <c r="AB34" s="3">
        <v>232.71687265517201</v>
      </c>
      <c r="AC34" s="3">
        <v>232.808963206897</v>
      </c>
      <c r="AD34" s="3">
        <v>25.6262263448276</v>
      </c>
      <c r="AE34" s="3">
        <v>25.5872227931034</v>
      </c>
      <c r="AF34" s="3">
        <v>0.140700754270708</v>
      </c>
      <c r="AG34" s="3">
        <v>6.7382386663509299E-3</v>
      </c>
      <c r="AH34" s="3">
        <v>8.4221785932093503E-3</v>
      </c>
      <c r="AI34" s="3">
        <v>5.9670125383006504E-3</v>
      </c>
      <c r="AJ34" s="3">
        <v>6.1281082177968198E-3</v>
      </c>
      <c r="AK34" s="3">
        <v>4.8141158340338899E-2</v>
      </c>
      <c r="AL34" s="3">
        <v>1.7280191603472299</v>
      </c>
      <c r="AM34" s="3">
        <v>7.7152369185519501E-2</v>
      </c>
      <c r="AN34" s="3">
        <v>6.9164519819075503</v>
      </c>
      <c r="AO34">
        <v>3</v>
      </c>
      <c r="AP34">
        <v>1079</v>
      </c>
      <c r="AQ34" s="1">
        <v>42672.939097222225</v>
      </c>
    </row>
    <row r="35" spans="1:43" x14ac:dyDescent="0.25">
      <c r="A35" s="2">
        <v>449.99994093548401</v>
      </c>
      <c r="B35" s="3">
        <v>41.868616000000003</v>
      </c>
      <c r="C35" s="3">
        <v>7.0506402068965501</v>
      </c>
      <c r="F35" s="3">
        <v>250.00007682758601</v>
      </c>
      <c r="G35" s="3">
        <v>300</v>
      </c>
      <c r="H35" s="3">
        <v>14.7390808965517</v>
      </c>
      <c r="I35" s="3">
        <v>17.443089862069002</v>
      </c>
      <c r="J35" s="3">
        <v>1.9241489310344799</v>
      </c>
      <c r="N35" s="3">
        <v>30.227188103448299</v>
      </c>
      <c r="O35" s="3">
        <v>-0.71188286206896501</v>
      </c>
      <c r="P35" s="3">
        <v>18.757085551724099</v>
      </c>
      <c r="Q35" s="3">
        <v>-2.8151673793103398</v>
      </c>
      <c r="R35" s="3">
        <v>25.494724896551698</v>
      </c>
      <c r="S35" s="3">
        <v>5.73093262068965</v>
      </c>
      <c r="T35" s="3">
        <v>25.255190827586201</v>
      </c>
      <c r="U35" s="3">
        <v>25.379513448275901</v>
      </c>
      <c r="V35" s="3">
        <v>0.494193931034483</v>
      </c>
      <c r="W35" s="3">
        <v>25.224854310344799</v>
      </c>
      <c r="X35" s="3">
        <v>25.212130517241398</v>
      </c>
      <c r="Y35" s="3">
        <v>0.31827248275862102</v>
      </c>
      <c r="Z35" s="3">
        <v>25.2375455517241</v>
      </c>
      <c r="AA35" s="3">
        <v>26.104563551724102</v>
      </c>
      <c r="AB35" s="3">
        <v>232.81687186206901</v>
      </c>
      <c r="AC35" s="3">
        <v>232.908627724138</v>
      </c>
      <c r="AD35" s="3">
        <v>25.628249103448301</v>
      </c>
      <c r="AE35" s="3">
        <v>25.589052413793102</v>
      </c>
      <c r="AF35" s="3">
        <v>0.128355570968926</v>
      </c>
      <c r="AG35" s="3">
        <v>1.1627208708941499E-2</v>
      </c>
      <c r="AH35" s="3">
        <v>1.5540578888485699E-2</v>
      </c>
      <c r="AI35" s="3">
        <v>5.3320224081759102E-3</v>
      </c>
      <c r="AJ35" s="3">
        <v>6.7266040295155503E-3</v>
      </c>
      <c r="AK35" s="3">
        <v>2.9147649481784201E-2</v>
      </c>
      <c r="AL35" s="3">
        <v>0.62108721056556704</v>
      </c>
      <c r="AM35" s="3">
        <v>3.5621724052081603E-2</v>
      </c>
      <c r="AN35" s="3">
        <v>6.8510809371325703</v>
      </c>
      <c r="AO35">
        <v>4</v>
      </c>
      <c r="AP35">
        <v>1078</v>
      </c>
      <c r="AQ35" s="1">
        <v>42673.064016203702</v>
      </c>
    </row>
    <row r="36" spans="1:43" x14ac:dyDescent="0.25">
      <c r="A36" s="2">
        <v>450.00073241935502</v>
      </c>
      <c r="B36" s="3">
        <v>39.681857000000001</v>
      </c>
      <c r="C36" s="3">
        <v>10.8620623103448</v>
      </c>
      <c r="F36" s="3">
        <v>249.999729103448</v>
      </c>
      <c r="G36" s="3">
        <v>83.3</v>
      </c>
      <c r="H36" s="3">
        <v>86.843707448275893</v>
      </c>
      <c r="I36" s="3">
        <v>16.808479413793101</v>
      </c>
      <c r="J36" s="3">
        <v>2.8897221724137898</v>
      </c>
      <c r="N36" s="3">
        <v>29.722301000000002</v>
      </c>
      <c r="O36" s="3">
        <v>0.25340486206896601</v>
      </c>
      <c r="P36" s="3">
        <v>16.818392862069</v>
      </c>
      <c r="Q36" s="3">
        <v>-7.0537964137931004</v>
      </c>
      <c r="R36" s="3">
        <v>25.427787655172398</v>
      </c>
      <c r="S36" s="3">
        <v>5.8082715172413799</v>
      </c>
      <c r="T36" s="3">
        <v>25.2606061034483</v>
      </c>
      <c r="U36" s="3">
        <v>25.374250068965502</v>
      </c>
      <c r="V36" s="3">
        <v>0.49295600000000001</v>
      </c>
      <c r="W36" s="3">
        <v>25.222488551724101</v>
      </c>
      <c r="X36" s="3">
        <v>25.2367262758621</v>
      </c>
      <c r="Y36" s="3">
        <v>0.31806489655172399</v>
      </c>
      <c r="Z36" s="3">
        <v>25.234588413793102</v>
      </c>
      <c r="AA36" s="3">
        <v>26.016174689655202</v>
      </c>
      <c r="AB36" s="3">
        <v>232.70610882758601</v>
      </c>
      <c r="AC36" s="3">
        <v>232.80097124137899</v>
      </c>
      <c r="AD36" s="3">
        <v>25.621534482758602</v>
      </c>
      <c r="AE36" s="3">
        <v>25.577057310344799</v>
      </c>
      <c r="AF36" s="3">
        <v>0.12963137954715601</v>
      </c>
      <c r="AG36" s="3">
        <v>8.9299114730283097E-3</v>
      </c>
      <c r="AH36" s="3">
        <v>1.07953701970022E-2</v>
      </c>
      <c r="AI36" s="3">
        <v>8.6398751913754398E-3</v>
      </c>
      <c r="AJ36" s="3">
        <v>8.3150494154060808E-3</v>
      </c>
      <c r="AK36" s="3">
        <v>2.6366985582661401E-2</v>
      </c>
      <c r="AL36" s="3">
        <v>2.1257225396677799</v>
      </c>
      <c r="AM36" s="3">
        <v>3.4674906568025E-2</v>
      </c>
      <c r="AN36" s="3">
        <v>6.8722268796028398</v>
      </c>
      <c r="AO36">
        <v>5</v>
      </c>
      <c r="AP36">
        <v>1079</v>
      </c>
      <c r="AQ36" s="1">
        <v>42673.189050925925</v>
      </c>
    </row>
    <row r="37" spans="1:43" x14ac:dyDescent="0.25">
      <c r="A37" s="2">
        <v>449.99888367741897</v>
      </c>
      <c r="B37" s="3">
        <v>45.952765999999997</v>
      </c>
      <c r="C37" s="3">
        <v>3.5286206896551701E-4</v>
      </c>
      <c r="F37" s="3">
        <v>275.00046617241401</v>
      </c>
      <c r="G37" s="3">
        <v>100</v>
      </c>
      <c r="H37" s="3">
        <v>10</v>
      </c>
      <c r="I37" s="3">
        <v>21.924213551724101</v>
      </c>
      <c r="J37" s="3">
        <v>0</v>
      </c>
      <c r="N37" s="3">
        <v>1.60150075862069</v>
      </c>
      <c r="O37" s="3">
        <v>-2.8097782758620702</v>
      </c>
      <c r="P37" s="3">
        <v>-2.0234074137931</v>
      </c>
      <c r="Q37" s="3">
        <v>-5.2054812413793101</v>
      </c>
      <c r="R37" s="3">
        <v>25.195413896551699</v>
      </c>
      <c r="S37" s="3">
        <v>5.7854545517241398</v>
      </c>
      <c r="T37" s="3">
        <v>25.249705103448299</v>
      </c>
      <c r="U37" s="3">
        <v>25.3678906206897</v>
      </c>
      <c r="V37" s="3">
        <v>0.49301272413793101</v>
      </c>
      <c r="W37" s="3">
        <v>25.216921517241399</v>
      </c>
      <c r="X37" s="3">
        <v>25.142712</v>
      </c>
      <c r="Y37" s="3">
        <v>0.31755306896551699</v>
      </c>
      <c r="Z37" s="3">
        <v>25.225413172413798</v>
      </c>
      <c r="AA37" s="3">
        <v>25.152554379310299</v>
      </c>
      <c r="AB37" s="3">
        <v>255.876114310345</v>
      </c>
      <c r="AC37" s="3">
        <v>255.958751896552</v>
      </c>
      <c r="AD37" s="3">
        <v>25.639395586206899</v>
      </c>
      <c r="AE37" s="3">
        <v>25.598836931034501</v>
      </c>
      <c r="AF37" s="3">
        <v>3.2817446218486E-2</v>
      </c>
      <c r="AG37" s="3">
        <v>6.9681387632294896E-3</v>
      </c>
      <c r="AH37" s="3">
        <v>0</v>
      </c>
      <c r="AI37" s="3">
        <v>6.17883348266394E-3</v>
      </c>
      <c r="AJ37" s="3">
        <v>5.6705443947940599E-3</v>
      </c>
      <c r="AK37" s="3">
        <v>0.69599428790837503</v>
      </c>
      <c r="AL37" s="3">
        <v>0.621157347095461</v>
      </c>
      <c r="AM37" s="3">
        <v>1.22967201495805</v>
      </c>
      <c r="AN37" s="3">
        <v>6.6947998143529004</v>
      </c>
      <c r="AO37">
        <v>6</v>
      </c>
      <c r="AP37">
        <v>1079</v>
      </c>
      <c r="AQ37" s="1">
        <v>42673.314074074071</v>
      </c>
    </row>
    <row r="38" spans="1:43" x14ac:dyDescent="0.25">
      <c r="A38" s="2">
        <v>500.00030522580698</v>
      </c>
      <c r="B38" s="3">
        <v>54.551962000000003</v>
      </c>
      <c r="C38" s="3">
        <v>3.4072413793103398E-4</v>
      </c>
      <c r="F38" s="3">
        <v>274.99962844827598</v>
      </c>
      <c r="G38" s="3">
        <v>83.3</v>
      </c>
      <c r="H38" s="3">
        <v>84.613918275862105</v>
      </c>
      <c r="I38" s="3">
        <v>19.129892999999999</v>
      </c>
      <c r="J38" s="3">
        <v>3.1382075517241401</v>
      </c>
      <c r="N38" s="3">
        <v>30.207474517241401</v>
      </c>
      <c r="O38" s="3">
        <v>0.245752103448276</v>
      </c>
      <c r="P38" s="3">
        <v>16.473617724137899</v>
      </c>
      <c r="Q38" s="3">
        <v>-4.4104517586206899</v>
      </c>
      <c r="R38" s="3">
        <v>25.3526611724138</v>
      </c>
      <c r="S38" s="3">
        <v>5.7463672758620703</v>
      </c>
      <c r="T38" s="3">
        <v>25.2606874137931</v>
      </c>
      <c r="U38" s="3">
        <v>25.380680103448299</v>
      </c>
      <c r="V38" s="3">
        <v>0.494634344827586</v>
      </c>
      <c r="W38" s="3">
        <v>25.223796344827601</v>
      </c>
      <c r="X38" s="3">
        <v>25.238326965517199</v>
      </c>
      <c r="Y38" s="3">
        <v>0.31860965517241402</v>
      </c>
      <c r="Z38" s="3">
        <v>25.236623137931002</v>
      </c>
      <c r="AA38" s="3">
        <v>25.999420827586199</v>
      </c>
      <c r="AB38" s="3">
        <v>255.62851013793099</v>
      </c>
      <c r="AC38" s="3">
        <v>255.72183858620701</v>
      </c>
      <c r="AD38" s="3">
        <v>25.659395241379301</v>
      </c>
      <c r="AE38" s="3">
        <v>25.618840137930999</v>
      </c>
      <c r="AF38" s="3">
        <v>0.101395161420664</v>
      </c>
      <c r="AG38" s="3">
        <v>8.2464438903431508E-3</v>
      </c>
      <c r="AH38" s="3">
        <v>1.2421192027277201E-2</v>
      </c>
      <c r="AI38" s="3">
        <v>6.2887701962015896E-3</v>
      </c>
      <c r="AJ38" s="3">
        <v>6.7898916513120704E-3</v>
      </c>
      <c r="AK38" s="3">
        <v>3.6755196062277402E-2</v>
      </c>
      <c r="AL38" s="3">
        <v>2.9428187769509502</v>
      </c>
      <c r="AM38" s="3">
        <v>6.9792711256470394E-2</v>
      </c>
      <c r="AN38" s="3">
        <v>6.7641219502666399</v>
      </c>
      <c r="AO38">
        <v>7</v>
      </c>
      <c r="AP38">
        <v>1079</v>
      </c>
      <c r="AQ38" s="1">
        <v>42673.439108796294</v>
      </c>
    </row>
    <row r="39" spans="1:43" x14ac:dyDescent="0.25">
      <c r="A39" s="2">
        <v>500.00034167741899</v>
      </c>
      <c r="B39" s="3">
        <v>52.267781999999997</v>
      </c>
      <c r="C39" s="3">
        <v>3.8097934137931002</v>
      </c>
      <c r="D39" s="3">
        <f>INDEX(LINEST(B39:B41,C39:C41^{1}),1)</f>
        <v>-0.58076634683883621</v>
      </c>
      <c r="E39" s="3">
        <f>INDEX(LINEST(B39:B41,C39:C41^{1}),2)</f>
        <v>54.483354228974548</v>
      </c>
      <c r="F39" s="3">
        <v>274.99945275862098</v>
      </c>
      <c r="G39" s="3">
        <v>300</v>
      </c>
      <c r="H39" s="3">
        <v>15.1932575517241</v>
      </c>
      <c r="I39" s="3">
        <v>20.1231874482759</v>
      </c>
      <c r="J39" s="3">
        <v>2.0428007931034502</v>
      </c>
      <c r="N39" s="3">
        <v>29.893838965517201</v>
      </c>
      <c r="O39" s="3">
        <v>-0.81661086206896605</v>
      </c>
      <c r="P39" s="3">
        <v>18.529293068965501</v>
      </c>
      <c r="Q39" s="3">
        <v>-3.29726613793104</v>
      </c>
      <c r="R39" s="3">
        <v>25.411837793103501</v>
      </c>
      <c r="S39" s="3">
        <v>5.7841386551724101</v>
      </c>
      <c r="T39" s="3">
        <v>25.255283103448299</v>
      </c>
      <c r="U39" s="3">
        <v>25.378439068965498</v>
      </c>
      <c r="V39" s="3">
        <v>0.49418448275862098</v>
      </c>
      <c r="W39" s="3">
        <v>25.227550999999998</v>
      </c>
      <c r="X39" s="3">
        <v>25.2104538275862</v>
      </c>
      <c r="Y39" s="3">
        <v>0.31806565517241397</v>
      </c>
      <c r="Z39" s="3">
        <v>25.2341272758621</v>
      </c>
      <c r="AA39" s="3">
        <v>26.092389965517199</v>
      </c>
      <c r="AB39" s="3">
        <v>255.799166965517</v>
      </c>
      <c r="AC39" s="3">
        <v>255.89462124137901</v>
      </c>
      <c r="AD39" s="3">
        <v>25.656411137930998</v>
      </c>
      <c r="AE39" s="3">
        <v>25.616316862068999</v>
      </c>
      <c r="AF39" s="3">
        <v>5.1128988860181301E-2</v>
      </c>
      <c r="AG39" s="3">
        <v>7.6985522395449498E-3</v>
      </c>
      <c r="AH39" s="3">
        <v>1.17570035677664E-2</v>
      </c>
      <c r="AI39" s="3">
        <v>6.5525471982230497E-3</v>
      </c>
      <c r="AJ39" s="3">
        <v>6.49461365410808E-3</v>
      </c>
      <c r="AK39" s="3">
        <v>2.8674353768856901E-2</v>
      </c>
      <c r="AL39" s="3">
        <v>0.62966757247982297</v>
      </c>
      <c r="AM39" s="3">
        <v>3.4422600326586103E-2</v>
      </c>
      <c r="AN39" s="3">
        <v>6.4511917013831797</v>
      </c>
      <c r="AO39">
        <v>8</v>
      </c>
      <c r="AP39">
        <v>1078</v>
      </c>
      <c r="AQ39" s="1">
        <v>42673.564016203702</v>
      </c>
    </row>
    <row r="40" spans="1:43" x14ac:dyDescent="0.25">
      <c r="A40" s="2">
        <v>500.00071864516099</v>
      </c>
      <c r="B40" s="3">
        <v>50.590806000000001</v>
      </c>
      <c r="C40" s="3">
        <v>6.7116354482758602</v>
      </c>
      <c r="F40" s="3">
        <v>274.99984213793101</v>
      </c>
      <c r="G40" s="3">
        <v>83.3</v>
      </c>
      <c r="H40" s="3">
        <v>87.052286758620696</v>
      </c>
      <c r="I40" s="3">
        <v>18.976039068965498</v>
      </c>
      <c r="J40" s="3">
        <v>3.1416982413793102</v>
      </c>
      <c r="N40" s="3">
        <v>29.7941265862069</v>
      </c>
      <c r="O40" s="3">
        <v>0.39602558620689698</v>
      </c>
      <c r="P40" s="3">
        <v>16.3855614827586</v>
      </c>
      <c r="Q40" s="3">
        <v>-3.5177055862069002</v>
      </c>
      <c r="R40" s="3">
        <v>25.470156965517202</v>
      </c>
      <c r="S40" s="3">
        <v>5.7859212068965498</v>
      </c>
      <c r="T40" s="3">
        <v>25.256617931034501</v>
      </c>
      <c r="U40" s="3">
        <v>25.3792367241379</v>
      </c>
      <c r="V40" s="3">
        <v>0.49503127586206902</v>
      </c>
      <c r="W40" s="3">
        <v>25.2234869655172</v>
      </c>
      <c r="X40" s="3">
        <v>25.2418754137931</v>
      </c>
      <c r="Y40" s="3">
        <v>0.31824134482758598</v>
      </c>
      <c r="Z40" s="3">
        <v>25.2438180344828</v>
      </c>
      <c r="AA40" s="3">
        <v>26.003903724137899</v>
      </c>
      <c r="AB40" s="3">
        <v>255.61492758620699</v>
      </c>
      <c r="AC40" s="3">
        <v>255.70752110344799</v>
      </c>
      <c r="AD40" s="3">
        <v>25.6583982068965</v>
      </c>
      <c r="AE40" s="3">
        <v>25.619315965517199</v>
      </c>
      <c r="AF40" s="3">
        <v>0.154997971086374</v>
      </c>
      <c r="AG40" s="3">
        <v>8.1535534792994292E-3</v>
      </c>
      <c r="AH40" s="3">
        <v>1.0615244011599899E-2</v>
      </c>
      <c r="AI40" s="3">
        <v>7.1205044446480603E-3</v>
      </c>
      <c r="AJ40" s="3">
        <v>7.1914218236146998E-3</v>
      </c>
      <c r="AK40" s="3">
        <v>2.5471775144277599E-2</v>
      </c>
      <c r="AL40" s="3">
        <v>2.0821745274812899</v>
      </c>
      <c r="AM40" s="3">
        <v>3.5201255205297398E-2</v>
      </c>
      <c r="AN40" s="3">
        <v>6.6648780265553702</v>
      </c>
      <c r="AO40">
        <v>9</v>
      </c>
      <c r="AP40">
        <v>1079</v>
      </c>
      <c r="AQ40" s="1">
        <v>42673.689050925925</v>
      </c>
    </row>
    <row r="41" spans="1:43" x14ac:dyDescent="0.25">
      <c r="A41" s="2">
        <v>499.99916032258102</v>
      </c>
      <c r="B41" s="3">
        <v>48.470616999999997</v>
      </c>
      <c r="C41" s="3">
        <v>10.3490257586207</v>
      </c>
      <c r="F41" s="3">
        <v>300.00015882758601</v>
      </c>
      <c r="G41" s="3">
        <v>100</v>
      </c>
      <c r="H41" s="3">
        <v>0.1</v>
      </c>
      <c r="I41" s="3">
        <v>24.807777413793101</v>
      </c>
      <c r="J41" s="3">
        <v>0</v>
      </c>
      <c r="N41" s="3">
        <v>1.6027216551724099</v>
      </c>
      <c r="O41" s="3">
        <v>-2.7560901724137898</v>
      </c>
      <c r="P41" s="3">
        <v>-2.0295671034482798</v>
      </c>
      <c r="Q41" s="3">
        <v>-2.915591</v>
      </c>
      <c r="R41" s="3">
        <v>25.258097310344802</v>
      </c>
      <c r="S41" s="3">
        <v>5.7068489310344797</v>
      </c>
      <c r="T41" s="3">
        <v>25.251626000000002</v>
      </c>
      <c r="U41" s="3">
        <v>25.375498068965499</v>
      </c>
      <c r="V41" s="3">
        <v>0.495534896551724</v>
      </c>
      <c r="W41" s="3">
        <v>25.2189671034483</v>
      </c>
      <c r="X41" s="3">
        <v>25.1458263793103</v>
      </c>
      <c r="Y41" s="3">
        <v>0.31781255172413803</v>
      </c>
      <c r="Z41" s="3">
        <v>25.2263030689655</v>
      </c>
      <c r="AA41" s="3">
        <v>25.153487620689699</v>
      </c>
      <c r="AB41" s="3">
        <v>278.916898482759</v>
      </c>
      <c r="AC41" s="3">
        <v>279.00075244827599</v>
      </c>
      <c r="AD41" s="3">
        <v>25.680953379310299</v>
      </c>
      <c r="AE41" s="3">
        <v>25.641299689655199</v>
      </c>
      <c r="AF41" s="3">
        <v>4.8370149065217402E-2</v>
      </c>
      <c r="AG41" s="3">
        <v>8.9363924695506098E-3</v>
      </c>
      <c r="AH41" s="3">
        <v>0</v>
      </c>
      <c r="AI41" s="3">
        <v>7.3657167638479003E-3</v>
      </c>
      <c r="AJ41" s="3">
        <v>7.7498583848315998E-3</v>
      </c>
      <c r="AK41" s="3">
        <v>0.70212290867512905</v>
      </c>
      <c r="AL41" s="3">
        <v>0.586515688666299</v>
      </c>
      <c r="AM41" s="3">
        <v>1.0918054078111299</v>
      </c>
      <c r="AN41" s="3">
        <v>7.0143223256515004</v>
      </c>
      <c r="AO41">
        <v>10</v>
      </c>
      <c r="AP41">
        <v>1079</v>
      </c>
      <c r="AQ41" s="1">
        <v>42673.814074074071</v>
      </c>
    </row>
    <row r="42" spans="1:43" x14ac:dyDescent="0.25">
      <c r="F42" s="3">
        <v>299.99936237931001</v>
      </c>
      <c r="G42" s="3">
        <v>83.3</v>
      </c>
      <c r="H42" s="3">
        <v>85.019102068965495</v>
      </c>
      <c r="I42" s="3">
        <v>21.653304137930999</v>
      </c>
      <c r="J42" s="3">
        <v>3.36751762068966</v>
      </c>
      <c r="N42" s="3">
        <v>30.248206689655198</v>
      </c>
      <c r="O42" s="3">
        <v>0.35332251724137897</v>
      </c>
      <c r="P42" s="3">
        <v>16.219626206896599</v>
      </c>
      <c r="Q42" s="3">
        <v>-0.108482517241379</v>
      </c>
      <c r="R42" s="3">
        <v>25.3514745172414</v>
      </c>
      <c r="S42" s="3">
        <v>5.7932998965517202</v>
      </c>
      <c r="T42" s="3">
        <v>25.2546320344828</v>
      </c>
      <c r="U42" s="3">
        <v>25.3859435517241</v>
      </c>
      <c r="V42" s="3">
        <v>0.494829344827586</v>
      </c>
      <c r="W42" s="3">
        <v>25.218511310344802</v>
      </c>
      <c r="X42" s="3">
        <v>25.2355379310345</v>
      </c>
      <c r="Y42" s="3">
        <v>0.31872410344827601</v>
      </c>
      <c r="Z42" s="3">
        <v>25.228712137931002</v>
      </c>
      <c r="AA42" s="3">
        <v>25.980724275862102</v>
      </c>
      <c r="AB42" s="3">
        <v>278.550129793103</v>
      </c>
      <c r="AC42" s="3">
        <v>278.64200355172397</v>
      </c>
      <c r="AD42" s="3">
        <v>25.6861311034483</v>
      </c>
      <c r="AE42" s="3">
        <v>25.6460932758621</v>
      </c>
      <c r="AF42" s="3">
        <v>0.12284393153334799</v>
      </c>
      <c r="AG42" s="3">
        <v>1.1608254382398001E-2</v>
      </c>
      <c r="AH42" s="3">
        <v>1.51397946039391E-2</v>
      </c>
      <c r="AI42" s="3">
        <v>6.7111820142169397E-3</v>
      </c>
      <c r="AJ42" s="3">
        <v>5.8000681633000404E-3</v>
      </c>
      <c r="AK42" s="3">
        <v>3.7600700835931603E-2</v>
      </c>
      <c r="AL42" s="3">
        <v>2.8537125330830899</v>
      </c>
      <c r="AM42" s="3">
        <v>7.0163657153344494E-2</v>
      </c>
      <c r="AN42" s="3">
        <v>6.6093508575789199</v>
      </c>
      <c r="AO42">
        <v>11</v>
      </c>
      <c r="AP42">
        <v>1079</v>
      </c>
      <c r="AQ42" s="1">
        <v>42673.939108796294</v>
      </c>
    </row>
    <row r="43" spans="1:43" x14ac:dyDescent="0.25">
      <c r="F43" s="3">
        <v>300.00066813793097</v>
      </c>
      <c r="G43" s="3">
        <v>300</v>
      </c>
      <c r="H43" s="3">
        <v>15.440110000000001</v>
      </c>
      <c r="I43" s="3">
        <v>22.796781689655202</v>
      </c>
      <c r="J43" s="3">
        <v>2.1341021724137899</v>
      </c>
      <c r="N43" s="3">
        <v>29.756120551724099</v>
      </c>
      <c r="O43" s="3">
        <v>-0.71870551724137899</v>
      </c>
      <c r="P43" s="3">
        <v>18.326678896551702</v>
      </c>
      <c r="Q43" s="3">
        <v>-6.5149448275862304E-2</v>
      </c>
      <c r="R43" s="3">
        <v>25.3191309655172</v>
      </c>
      <c r="S43" s="3">
        <v>5.7370425862068997</v>
      </c>
      <c r="T43" s="3">
        <v>25.250681862069001</v>
      </c>
      <c r="U43" s="3">
        <v>25.381841241379298</v>
      </c>
      <c r="V43" s="3">
        <v>0.49405199999999999</v>
      </c>
      <c r="W43" s="3">
        <v>25.218229241379301</v>
      </c>
      <c r="X43" s="3">
        <v>25.204838034482801</v>
      </c>
      <c r="Y43" s="3">
        <v>0.31885231034482803</v>
      </c>
      <c r="Z43" s="3">
        <v>25.230394137931</v>
      </c>
      <c r="AA43" s="3">
        <v>26.076449931034499</v>
      </c>
      <c r="AB43" s="3">
        <v>278.82394620689701</v>
      </c>
      <c r="AC43" s="3">
        <v>278.90836513793101</v>
      </c>
      <c r="AD43" s="3">
        <v>25.6857664137931</v>
      </c>
      <c r="AE43" s="3">
        <v>25.6458962758621</v>
      </c>
      <c r="AF43" s="3">
        <v>0.14909191435900301</v>
      </c>
      <c r="AG43" s="3">
        <v>6.8951500979416002E-3</v>
      </c>
      <c r="AH43" s="3">
        <v>1.3379733320630201E-2</v>
      </c>
      <c r="AI43" s="3">
        <v>6.0882119835801597E-3</v>
      </c>
      <c r="AJ43" s="3">
        <v>7.2187245719146503E-3</v>
      </c>
      <c r="AK43" s="3">
        <v>3.05510782716969E-2</v>
      </c>
      <c r="AL43" s="3">
        <v>0.61785359329307898</v>
      </c>
      <c r="AM43" s="3">
        <v>3.3227796513561399E-2</v>
      </c>
      <c r="AN43" s="3">
        <v>6.8620430708931002</v>
      </c>
      <c r="AO43">
        <v>12</v>
      </c>
      <c r="AP43">
        <v>1078</v>
      </c>
      <c r="AQ43" s="1">
        <v>42674.064027777778</v>
      </c>
    </row>
    <row r="44" spans="1:43" x14ac:dyDescent="0.25">
      <c r="F44" s="3">
        <v>300.00012841379299</v>
      </c>
      <c r="G44" s="3">
        <v>83.3</v>
      </c>
      <c r="H44" s="3">
        <v>87.2683721034483</v>
      </c>
      <c r="I44" s="3">
        <v>21.559791827586199</v>
      </c>
      <c r="J44" s="3">
        <v>3.3813518620689602</v>
      </c>
      <c r="N44" s="3">
        <v>29.8657979310345</v>
      </c>
      <c r="O44" s="3">
        <v>9.7461448275862103E-2</v>
      </c>
      <c r="P44" s="3">
        <v>16.062465517241399</v>
      </c>
      <c r="Q44" s="3">
        <v>-1.79780524137931</v>
      </c>
      <c r="R44" s="3">
        <v>25.184417551724099</v>
      </c>
      <c r="S44" s="3">
        <v>5.7442563103448299</v>
      </c>
      <c r="T44" s="3">
        <v>25.249564137930999</v>
      </c>
      <c r="U44" s="3">
        <v>25.376100448275899</v>
      </c>
      <c r="V44" s="3">
        <v>0.495999896551724</v>
      </c>
      <c r="W44" s="3">
        <v>25.211935172413799</v>
      </c>
      <c r="X44" s="3">
        <v>25.221940586206902</v>
      </c>
      <c r="Y44" s="3">
        <v>0.31860375862069001</v>
      </c>
      <c r="Z44" s="3">
        <v>25.2237690344828</v>
      </c>
      <c r="AA44" s="3">
        <v>25.9683395172414</v>
      </c>
      <c r="AB44" s="3">
        <v>278.54860817241399</v>
      </c>
      <c r="AC44" s="3">
        <v>278.63347555172402</v>
      </c>
      <c r="AD44" s="3">
        <v>25.674980862068999</v>
      </c>
      <c r="AE44" s="3">
        <v>25.6360958275862</v>
      </c>
      <c r="AF44" s="3">
        <v>0.11509097870849699</v>
      </c>
      <c r="AG44" s="3">
        <v>7.3143130405998102E-3</v>
      </c>
      <c r="AH44" s="3">
        <v>1.7337401224129599E-2</v>
      </c>
      <c r="AI44" s="3">
        <v>5.6748482005177002E-3</v>
      </c>
      <c r="AJ44" s="3">
        <v>9.5614605951091503E-3</v>
      </c>
      <c r="AK44" s="3">
        <v>2.59638279050932E-2</v>
      </c>
      <c r="AL44" s="3">
        <v>4.2214626130068904</v>
      </c>
      <c r="AM44" s="3">
        <v>3.49148186588965E-2</v>
      </c>
      <c r="AN44" s="3">
        <v>6.7250988039538502</v>
      </c>
      <c r="AO44">
        <v>13</v>
      </c>
      <c r="AP44">
        <v>1079</v>
      </c>
      <c r="AQ44" s="1">
        <v>42674.189050925925</v>
      </c>
    </row>
    <row r="45" spans="1:43" x14ac:dyDescent="0.25">
      <c r="F45" s="3">
        <v>325.00063879310301</v>
      </c>
      <c r="G45" s="3">
        <v>100</v>
      </c>
      <c r="H45" s="3">
        <v>10</v>
      </c>
      <c r="I45" s="3">
        <v>27.9349163103448</v>
      </c>
      <c r="J45" s="3">
        <v>0</v>
      </c>
      <c r="N45" s="3">
        <v>1.59865268965517</v>
      </c>
      <c r="O45" s="3">
        <v>-2.5578975862069</v>
      </c>
      <c r="P45" s="3">
        <v>-2.02662055172414</v>
      </c>
      <c r="Q45" s="3">
        <v>2.5958501034482802</v>
      </c>
      <c r="R45" s="3">
        <v>25.061583241379299</v>
      </c>
      <c r="S45" s="3">
        <v>5.7691591379310303</v>
      </c>
      <c r="T45" s="3">
        <v>25.249802931034498</v>
      </c>
      <c r="U45" s="3">
        <v>25.386708655172399</v>
      </c>
      <c r="V45" s="3">
        <v>0.49420651724137898</v>
      </c>
      <c r="W45" s="3">
        <v>25.212353</v>
      </c>
      <c r="X45" s="3">
        <v>25.1449528965517</v>
      </c>
      <c r="Y45" s="3">
        <v>0.317799517241379</v>
      </c>
      <c r="Z45" s="3">
        <v>25.222857586206899</v>
      </c>
      <c r="AA45" s="3">
        <v>25.1495103793103</v>
      </c>
      <c r="AB45" s="3">
        <v>301.95005858620698</v>
      </c>
      <c r="AC45" s="3">
        <v>302.03527724137899</v>
      </c>
      <c r="AD45" s="3">
        <v>25.7326294827586</v>
      </c>
      <c r="AE45" s="3">
        <v>25.6988983793103</v>
      </c>
      <c r="AF45" s="3">
        <v>3.5747883771908497E-2</v>
      </c>
      <c r="AG45" s="3">
        <v>7.4266524275439999E-3</v>
      </c>
      <c r="AH45" s="3">
        <v>0</v>
      </c>
      <c r="AI45" s="3">
        <v>6.5291643404775997E-3</v>
      </c>
      <c r="AJ45" s="3">
        <v>6.7458086263737496E-3</v>
      </c>
      <c r="AK45" s="3">
        <v>0.70035494914860696</v>
      </c>
      <c r="AL45" s="3">
        <v>0.60843092456584702</v>
      </c>
      <c r="AM45" s="3">
        <v>1.0638805363905099</v>
      </c>
      <c r="AN45" s="3">
        <v>4.6914174057207099</v>
      </c>
      <c r="AO45">
        <v>14</v>
      </c>
      <c r="AP45">
        <v>1079</v>
      </c>
      <c r="AQ45" s="1">
        <v>42674.314085648148</v>
      </c>
    </row>
    <row r="46" spans="1:43" x14ac:dyDescent="0.25">
      <c r="F46" s="3">
        <v>325.00021775862098</v>
      </c>
      <c r="G46" s="3">
        <v>83.3</v>
      </c>
      <c r="H46" s="3">
        <v>88.572186034482698</v>
      </c>
      <c r="I46" s="3">
        <v>24.5267252413793</v>
      </c>
      <c r="J46" s="3">
        <v>3.5026128275862098</v>
      </c>
      <c r="N46" s="3">
        <v>29.718366586206901</v>
      </c>
      <c r="O46" s="3">
        <v>0.35751406896551702</v>
      </c>
      <c r="P46" s="3">
        <v>15.729588931034501</v>
      </c>
      <c r="Q46" s="3">
        <v>4.3357047931034502</v>
      </c>
      <c r="R46" s="3">
        <v>25.404332896551701</v>
      </c>
      <c r="S46" s="3">
        <v>5.8083445172413803</v>
      </c>
      <c r="T46" s="3">
        <v>25.255570655172399</v>
      </c>
      <c r="U46" s="3">
        <v>25.3978052068965</v>
      </c>
      <c r="V46" s="3">
        <v>0.49335237931034498</v>
      </c>
      <c r="W46" s="3">
        <v>25.221804827586201</v>
      </c>
      <c r="X46" s="3">
        <v>25.238896620689701</v>
      </c>
      <c r="Y46" s="3">
        <v>0.31758275862069002</v>
      </c>
      <c r="Z46" s="3">
        <v>25.240144620689701</v>
      </c>
      <c r="AA46" s="3">
        <v>25.972746379310301</v>
      </c>
      <c r="AB46" s="3">
        <v>301.56829303448302</v>
      </c>
      <c r="AC46" s="3">
        <v>301.65351913793103</v>
      </c>
      <c r="AD46" s="3">
        <v>25.743290241379299</v>
      </c>
      <c r="AE46" s="3">
        <v>25.706908620689699</v>
      </c>
      <c r="AF46" s="3">
        <v>0.108835131032247</v>
      </c>
      <c r="AG46" s="3">
        <v>8.5351797470242692E-3</v>
      </c>
      <c r="AH46" s="3">
        <v>1.2750946246902499E-2</v>
      </c>
      <c r="AI46" s="3">
        <v>7.3676224475090696E-3</v>
      </c>
      <c r="AJ46" s="3">
        <v>6.7237360967638401E-3</v>
      </c>
      <c r="AK46" s="3">
        <v>3.7330416315102498E-2</v>
      </c>
      <c r="AL46" s="3">
        <v>3.1924997004995199</v>
      </c>
      <c r="AM46" s="3">
        <v>7.2099329352628902E-2</v>
      </c>
      <c r="AN46" s="3">
        <v>3.83147338801788</v>
      </c>
      <c r="AO46">
        <v>15</v>
      </c>
      <c r="AP46">
        <v>1079</v>
      </c>
      <c r="AQ46" s="1">
        <v>42674.439108796294</v>
      </c>
    </row>
    <row r="47" spans="1:43" x14ac:dyDescent="0.25">
      <c r="F47" s="3">
        <v>325.00096175862097</v>
      </c>
      <c r="G47" s="3">
        <v>300</v>
      </c>
      <c r="H47" s="3">
        <v>15.4219093103448</v>
      </c>
      <c r="I47" s="3">
        <v>25.829050275862102</v>
      </c>
      <c r="J47" s="3">
        <v>2.1882793448275901</v>
      </c>
      <c r="N47" s="3">
        <v>29.845772206896498</v>
      </c>
      <c r="O47" s="3">
        <v>-0.60897275862069</v>
      </c>
      <c r="P47" s="3">
        <v>18.463274793103398</v>
      </c>
      <c r="Q47" s="3">
        <v>2.56564651724138</v>
      </c>
      <c r="R47" s="3">
        <v>25.5707349655172</v>
      </c>
      <c r="S47" s="3">
        <v>5.8280142758620697</v>
      </c>
      <c r="T47" s="3">
        <v>25.265104206896599</v>
      </c>
      <c r="U47" s="3">
        <v>25.402498931034501</v>
      </c>
      <c r="V47" s="3">
        <v>0.49492603448275901</v>
      </c>
      <c r="W47" s="3">
        <v>25.228332379310299</v>
      </c>
      <c r="X47" s="3">
        <v>25.217496758620701</v>
      </c>
      <c r="Y47" s="3">
        <v>0.31836506896551697</v>
      </c>
      <c r="Z47" s="3">
        <v>25.240849999999998</v>
      </c>
      <c r="AA47" s="3">
        <v>26.093573137930999</v>
      </c>
      <c r="AB47" s="3">
        <v>301.86829875862099</v>
      </c>
      <c r="AC47" s="3">
        <v>301.956952310345</v>
      </c>
      <c r="AD47" s="3">
        <v>25.747344206896599</v>
      </c>
      <c r="AE47" s="3">
        <v>25.710340172413801</v>
      </c>
      <c r="AF47" s="3">
        <v>0.15124034599068001</v>
      </c>
      <c r="AG47" s="3">
        <v>6.8859488987739401E-3</v>
      </c>
      <c r="AH47" s="3">
        <v>1.26739754528973E-2</v>
      </c>
      <c r="AI47" s="3">
        <v>5.4406510359180501E-3</v>
      </c>
      <c r="AJ47" s="3">
        <v>5.7301621152168001E-3</v>
      </c>
      <c r="AK47" s="3">
        <v>2.82139122014822E-2</v>
      </c>
      <c r="AL47" s="3">
        <v>0.63193053461034798</v>
      </c>
      <c r="AM47" s="3">
        <v>3.2355555285999198E-2</v>
      </c>
      <c r="AN47" s="3">
        <v>2.2840734931312898</v>
      </c>
      <c r="AO47">
        <v>16</v>
      </c>
      <c r="AP47">
        <v>1078</v>
      </c>
      <c r="AQ47" s="1">
        <v>42674.564027777778</v>
      </c>
    </row>
    <row r="48" spans="1:43" x14ac:dyDescent="0.25">
      <c r="F48" s="3">
        <v>325.000456655172</v>
      </c>
      <c r="G48" s="3">
        <v>83.3</v>
      </c>
      <c r="H48" s="3">
        <v>87.441616172413802</v>
      </c>
      <c r="I48" s="3">
        <v>24.4107262758621</v>
      </c>
      <c r="J48" s="3">
        <v>3.5119281724137901</v>
      </c>
      <c r="N48" s="3">
        <v>29.948434931034502</v>
      </c>
      <c r="O48" s="3">
        <v>0.42107741379310298</v>
      </c>
      <c r="P48" s="3">
        <v>16.0311798275862</v>
      </c>
      <c r="Q48" s="3">
        <v>5.7016111724137897</v>
      </c>
      <c r="R48" s="3">
        <v>25.695078275862102</v>
      </c>
      <c r="S48" s="3">
        <v>5.79877382758621</v>
      </c>
      <c r="T48" s="3">
        <v>25.2624020344828</v>
      </c>
      <c r="U48" s="3">
        <v>25.407322758620701</v>
      </c>
      <c r="V48" s="3">
        <v>0.49542531034482801</v>
      </c>
      <c r="W48" s="3">
        <v>25.2312786551724</v>
      </c>
      <c r="X48" s="3">
        <v>25.2506385862069</v>
      </c>
      <c r="Y48" s="3">
        <v>0.31754231034482799</v>
      </c>
      <c r="Z48" s="3">
        <v>25.2453373448276</v>
      </c>
      <c r="AA48" s="3">
        <v>25.991556862069</v>
      </c>
      <c r="AB48" s="3">
        <v>301.56317034482697</v>
      </c>
      <c r="AC48" s="3">
        <v>301.65577331034501</v>
      </c>
      <c r="AD48" s="3">
        <v>25.750070758620701</v>
      </c>
      <c r="AE48" s="3">
        <v>25.712879344827599</v>
      </c>
      <c r="AF48" s="3">
        <v>0.141830837690198</v>
      </c>
      <c r="AG48" s="3">
        <v>7.6035670784279996E-3</v>
      </c>
      <c r="AH48" s="3">
        <v>8.2879214699750105E-3</v>
      </c>
      <c r="AI48" s="3">
        <v>7.1615323172626996E-3</v>
      </c>
      <c r="AJ48" s="3">
        <v>6.1092509133758299E-3</v>
      </c>
      <c r="AK48" s="3">
        <v>2.5965425894037601E-2</v>
      </c>
      <c r="AL48" s="3">
        <v>1.53309144608277</v>
      </c>
      <c r="AM48" s="3">
        <v>3.5760510098379897E-2</v>
      </c>
      <c r="AN48" s="3">
        <v>2.4695094360578098</v>
      </c>
      <c r="AO48">
        <v>17</v>
      </c>
      <c r="AP48">
        <v>1079</v>
      </c>
      <c r="AQ48" s="1">
        <v>42674.689062500001</v>
      </c>
    </row>
    <row r="49" spans="6:43" x14ac:dyDescent="0.25">
      <c r="F49" s="3">
        <v>349.99974224137901</v>
      </c>
      <c r="G49" s="3">
        <v>100</v>
      </c>
      <c r="H49" s="3">
        <v>10</v>
      </c>
      <c r="I49" s="3">
        <v>31.161893137930999</v>
      </c>
      <c r="J49" s="3">
        <v>0</v>
      </c>
      <c r="N49" s="3">
        <v>1.60251782758621</v>
      </c>
      <c r="O49" s="3">
        <v>-2.6800216896551698</v>
      </c>
      <c r="P49" s="3">
        <v>-1.8874214137931</v>
      </c>
      <c r="Q49" s="3">
        <v>5.2082097931034497</v>
      </c>
      <c r="R49" s="3">
        <v>25.421685758620701</v>
      </c>
      <c r="S49" s="3">
        <v>5.8033223103448304</v>
      </c>
      <c r="T49" s="3">
        <v>25.252488827586198</v>
      </c>
      <c r="U49" s="3">
        <v>25.396741827586201</v>
      </c>
      <c r="V49" s="3">
        <v>0.49495806896551697</v>
      </c>
      <c r="W49" s="3">
        <v>25.221615068965502</v>
      </c>
      <c r="X49" s="3">
        <v>25.1513227931035</v>
      </c>
      <c r="Y49" s="3">
        <v>0.31737175862069</v>
      </c>
      <c r="Z49" s="3">
        <v>25.229477137930999</v>
      </c>
      <c r="AA49" s="3">
        <v>25.162798379310299</v>
      </c>
      <c r="AB49" s="3">
        <v>324.83420955172397</v>
      </c>
      <c r="AC49" s="3">
        <v>324.92406910344801</v>
      </c>
      <c r="AD49" s="3">
        <v>25.773601206896601</v>
      </c>
      <c r="AE49" s="3">
        <v>25.735250517241401</v>
      </c>
      <c r="AF49" s="3">
        <v>2.5648371729198399E-2</v>
      </c>
      <c r="AG49" s="3">
        <v>7.9306025302255702E-3</v>
      </c>
      <c r="AH49" s="3">
        <v>0</v>
      </c>
      <c r="AI49" s="3">
        <v>6.7316950730835004E-3</v>
      </c>
      <c r="AJ49" s="3">
        <v>7.3191835335541799E-3</v>
      </c>
      <c r="AK49" s="3">
        <v>0.68576579926506898</v>
      </c>
      <c r="AL49" s="3">
        <v>0.63890291237567098</v>
      </c>
      <c r="AM49" s="3">
        <v>1.0706757386524399</v>
      </c>
      <c r="AN49" s="3">
        <v>1.21872079868959</v>
      </c>
      <c r="AO49">
        <v>18</v>
      </c>
      <c r="AP49">
        <v>1079</v>
      </c>
      <c r="AQ49" s="1">
        <v>42674.814085648148</v>
      </c>
    </row>
    <row r="50" spans="6:43" x14ac:dyDescent="0.25">
      <c r="F50" s="3">
        <v>349.99913813793103</v>
      </c>
      <c r="G50" s="3">
        <v>83.3</v>
      </c>
      <c r="H50" s="3">
        <v>86.431721965517298</v>
      </c>
      <c r="I50" s="3">
        <v>28.545032965517201</v>
      </c>
      <c r="J50" s="3">
        <v>2.9776754137930999</v>
      </c>
      <c r="N50" s="3">
        <v>29.801083965517201</v>
      </c>
      <c r="O50" s="3">
        <v>0.13901168965517199</v>
      </c>
      <c r="P50" s="3">
        <v>16.695812758620701</v>
      </c>
      <c r="Q50" s="3">
        <v>4.5916486896551696</v>
      </c>
      <c r="R50" s="3">
        <v>25.371993206896601</v>
      </c>
      <c r="S50" s="3">
        <v>5.7663735517241399</v>
      </c>
      <c r="T50" s="3">
        <v>25.258001586206898</v>
      </c>
      <c r="U50" s="3">
        <v>25.400816793103399</v>
      </c>
      <c r="V50" s="3">
        <v>0.49490217241379297</v>
      </c>
      <c r="W50" s="3">
        <v>25.2210669310345</v>
      </c>
      <c r="X50" s="3">
        <v>25.2325699655172</v>
      </c>
      <c r="Y50" s="3">
        <v>0.31776586206896601</v>
      </c>
      <c r="Z50" s="3">
        <v>25.228109862069001</v>
      </c>
      <c r="AA50" s="3">
        <v>26.003073379310301</v>
      </c>
      <c r="AB50" s="3">
        <v>324.88792051724101</v>
      </c>
      <c r="AC50" s="3">
        <v>324.98248193103399</v>
      </c>
      <c r="AD50" s="3">
        <v>25.7713664137931</v>
      </c>
      <c r="AE50" s="3">
        <v>25.732306896551702</v>
      </c>
      <c r="AF50" s="3">
        <v>0.18776087316075801</v>
      </c>
      <c r="AG50" s="3">
        <v>9.0782211010251492E-3</v>
      </c>
      <c r="AH50" s="3">
        <v>1.26257013431513E-2</v>
      </c>
      <c r="AI50" s="3">
        <v>6.6157885369503297E-3</v>
      </c>
      <c r="AJ50" s="3">
        <v>7.6539976567173203E-3</v>
      </c>
      <c r="AK50" s="3">
        <v>3.6637777845136603E-2</v>
      </c>
      <c r="AL50" s="3">
        <v>2.2252724917707201</v>
      </c>
      <c r="AM50" s="3">
        <v>7.20900639491837E-2</v>
      </c>
      <c r="AN50" s="3">
        <v>1.16537941638109</v>
      </c>
      <c r="AO50">
        <v>19</v>
      </c>
      <c r="AP50">
        <v>1079</v>
      </c>
      <c r="AQ50" s="1">
        <v>42674.939120370371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sri-ipb2-0930-10262016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2016-11-07T17:09:53Z</dcterms:created>
  <dcterms:modified xsi:type="dcterms:W3CDTF">2016-11-07T20:37:54Z</dcterms:modified>
</cp:coreProperties>
</file>