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540"/>
  </bookViews>
  <sheets>
    <sheet name="sri-ipb2-0930-11062016" sheetId="1" r:id="rId1"/>
  </sheets>
  <calcPr calcId="0"/>
</workbook>
</file>

<file path=xl/calcChain.xml><?xml version="1.0" encoding="utf-8"?>
<calcChain xmlns="http://schemas.openxmlformats.org/spreadsheetml/2006/main">
  <c r="K20" i="1" l="1"/>
  <c r="L20" i="1" s="1"/>
  <c r="M20" i="1" s="1"/>
  <c r="K19" i="1"/>
  <c r="L19" i="1" s="1"/>
  <c r="M19" i="1" s="1"/>
  <c r="K12" i="1"/>
  <c r="L12" i="1" s="1"/>
  <c r="M12" i="1" s="1"/>
  <c r="K11" i="1"/>
  <c r="L11" i="1" s="1"/>
  <c r="M11" i="1" s="1"/>
  <c r="L3" i="1"/>
  <c r="K4" i="1"/>
  <c r="K3" i="1"/>
  <c r="E39" i="1"/>
  <c r="D39" i="1"/>
  <c r="E34" i="1"/>
  <c r="D34" i="1"/>
  <c r="E29" i="1"/>
  <c r="D29" i="1"/>
  <c r="E24" i="1"/>
  <c r="D24" i="1"/>
  <c r="E19" i="1"/>
  <c r="D19" i="1"/>
  <c r="E14" i="1"/>
  <c r="D14" i="1"/>
  <c r="E9" i="1"/>
  <c r="D9" i="1"/>
  <c r="E4" i="1"/>
  <c r="D4" i="1"/>
  <c r="L4" i="1" s="1"/>
  <c r="M4" i="1" s="1"/>
  <c r="B3" i="1"/>
  <c r="M3" i="1" l="1"/>
</calcChain>
</file>

<file path=xl/sharedStrings.xml><?xml version="1.0" encoding="utf-8"?>
<sst xmlns="http://schemas.openxmlformats.org/spreadsheetml/2006/main" count="43" uniqueCount="41">
  <si>
    <t>Temp</t>
  </si>
  <si>
    <t>QL</t>
  </si>
  <si>
    <t>QF</t>
  </si>
  <si>
    <t>HP</t>
  </si>
  <si>
    <t>CoreQPower</t>
  </si>
  <si>
    <t>qPow</t>
  </si>
  <si>
    <t>qPCB</t>
  </si>
  <si>
    <t>qTerm</t>
  </si>
  <si>
    <t>CJP</t>
  </si>
  <si>
    <t>roomT</t>
  </si>
  <si>
    <t>jLPM</t>
  </si>
  <si>
    <t>jInT</t>
  </si>
  <si>
    <t>jOutT</t>
  </si>
  <si>
    <t>PCBLPM</t>
  </si>
  <si>
    <t>PCBInT</t>
  </si>
  <si>
    <t>PCBOutT</t>
  </si>
  <si>
    <t>termLPM</t>
  </si>
  <si>
    <t>termInT</t>
  </si>
  <si>
    <t>termOutT</t>
  </si>
  <si>
    <t>InT1</t>
  </si>
  <si>
    <t>InT2</t>
  </si>
  <si>
    <t>OutT1</t>
  </si>
  <si>
    <t>OutT2</t>
  </si>
  <si>
    <t>hpError</t>
  </si>
  <si>
    <t>tempError</t>
  </si>
  <si>
    <t>coreQPowError</t>
  </si>
  <si>
    <t>InT1Error</t>
  </si>
  <si>
    <t>OutT1Error</t>
  </si>
  <si>
    <t>qPowCV</t>
  </si>
  <si>
    <t>qPCBCV</t>
  </si>
  <si>
    <t>qTermCV</t>
  </si>
  <si>
    <t>cjpCV</t>
  </si>
  <si>
    <t>seq</t>
  </si>
  <si>
    <t>steps</t>
  </si>
  <si>
    <t>date</t>
  </si>
  <si>
    <t>DC</t>
  </si>
  <si>
    <t>M</t>
  </si>
  <si>
    <t>B</t>
  </si>
  <si>
    <t>HP(DC)</t>
  </si>
  <si>
    <t>HP-HP(DC)</t>
  </si>
  <si>
    <t>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</si>
</sst>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tabSelected="1" topLeftCell="F1" workbookViewId="0">
      <selection activeCell="J12" sqref="J12"/>
    </sheetView>
  </sheetViews>
  <sheetFormatPr defaultRowHeight="15" x14ac:dyDescent="0.25"/>
  <cols>
    <col min="1" max="1" width="9.140625" style="3"/>
    <col min="2" max="5" width="9.140625" style="2"/>
    <col min="6" max="6" width="9.140625" style="3"/>
    <col min="8" max="10" width="9.140625" style="2"/>
    <col min="11" max="11" width="12" style="2" bestFit="1" customWidth="1"/>
    <col min="12" max="13" width="12" style="2" customWidth="1"/>
    <col min="14" max="40" width="9.140625" style="2"/>
  </cols>
  <sheetData>
    <row r="1" spans="1:43" x14ac:dyDescent="0.25">
      <c r="A1" s="3" t="s">
        <v>0</v>
      </c>
      <c r="B1" s="2" t="s">
        <v>3</v>
      </c>
      <c r="C1" s="2" t="s">
        <v>35</v>
      </c>
      <c r="D1" s="2" t="s">
        <v>36</v>
      </c>
      <c r="E1" s="2" t="s">
        <v>37</v>
      </c>
      <c r="F1" s="3" t="s">
        <v>0</v>
      </c>
      <c r="G1" t="s">
        <v>1</v>
      </c>
      <c r="H1" s="2" t="s">
        <v>2</v>
      </c>
      <c r="I1" s="2" t="s">
        <v>3</v>
      </c>
      <c r="J1" s="2" t="s">
        <v>4</v>
      </c>
      <c r="K1" s="2" t="s">
        <v>38</v>
      </c>
      <c r="L1" s="2" t="s">
        <v>39</v>
      </c>
      <c r="M1" s="2" t="s">
        <v>40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  <c r="AF1" s="2" t="s">
        <v>23</v>
      </c>
      <c r="AG1" s="2" t="s">
        <v>24</v>
      </c>
      <c r="AH1" s="2" t="s">
        <v>25</v>
      </c>
      <c r="AI1" s="2" t="s">
        <v>26</v>
      </c>
      <c r="AJ1" s="2" t="s">
        <v>27</v>
      </c>
      <c r="AK1" s="2" t="s">
        <v>28</v>
      </c>
      <c r="AL1" s="2" t="s">
        <v>29</v>
      </c>
      <c r="AM1" s="2" t="s">
        <v>30</v>
      </c>
      <c r="AN1" s="2" t="s">
        <v>31</v>
      </c>
      <c r="AO1" t="s">
        <v>32</v>
      </c>
      <c r="AP1" t="s">
        <v>33</v>
      </c>
      <c r="AQ1" t="s">
        <v>34</v>
      </c>
    </row>
    <row r="2" spans="1:43" x14ac:dyDescent="0.25">
      <c r="A2" s="3">
        <v>0</v>
      </c>
      <c r="F2" s="3">
        <v>250.032414344828</v>
      </c>
      <c r="G2">
        <v>300</v>
      </c>
      <c r="H2" s="2">
        <v>10</v>
      </c>
      <c r="I2" s="2">
        <v>19.925318137931001</v>
      </c>
      <c r="J2" s="2">
        <v>0</v>
      </c>
      <c r="N2" s="2">
        <v>2.1548158620689701</v>
      </c>
      <c r="O2" s="2">
        <v>-2.1668996896551702</v>
      </c>
      <c r="P2" s="2">
        <v>-1.7165291379310299</v>
      </c>
      <c r="Q2" s="2">
        <v>-6.0202200689655196</v>
      </c>
      <c r="R2" s="2">
        <v>25.452753344827599</v>
      </c>
      <c r="S2" s="2">
        <v>5.7949836896551696</v>
      </c>
      <c r="T2" s="2">
        <v>25.264431413793101</v>
      </c>
      <c r="U2" s="2">
        <v>25.3810220344828</v>
      </c>
      <c r="V2" s="2">
        <v>0.49516100000000002</v>
      </c>
      <c r="W2" s="2">
        <v>25.231262344827599</v>
      </c>
      <c r="X2" s="2">
        <v>25.174746068965501</v>
      </c>
      <c r="Y2" s="2">
        <v>0.30640789655172401</v>
      </c>
      <c r="Z2" s="2">
        <v>25.245869068965501</v>
      </c>
      <c r="AA2" s="2">
        <v>25.184002655172399</v>
      </c>
      <c r="AB2" s="2">
        <v>231.89430244827599</v>
      </c>
      <c r="AC2" s="2">
        <v>231.984502413793</v>
      </c>
      <c r="AD2" s="2">
        <v>25.6475205172414</v>
      </c>
      <c r="AE2" s="2">
        <v>25.6133061724138</v>
      </c>
      <c r="AF2" s="2">
        <v>0.108715660452956</v>
      </c>
      <c r="AG2" s="2">
        <v>9.4502877645221191E-3</v>
      </c>
      <c r="AH2" s="2">
        <v>0</v>
      </c>
      <c r="AI2" s="2">
        <v>0.108202193782096</v>
      </c>
      <c r="AJ2" s="2">
        <v>7.7193463354942099E-3</v>
      </c>
      <c r="AK2" s="2">
        <v>1.0342547470272401</v>
      </c>
      <c r="AL2" s="2">
        <v>0.58599918916425098</v>
      </c>
      <c r="AM2" s="2">
        <v>2.6626464415642901</v>
      </c>
      <c r="AN2" s="2">
        <v>7.52498447167818</v>
      </c>
      <c r="AO2">
        <v>2</v>
      </c>
      <c r="AP2">
        <v>363</v>
      </c>
      <c r="AQ2" s="1">
        <v>42681.450497685182</v>
      </c>
    </row>
    <row r="3" spans="1:43" x14ac:dyDescent="0.25">
      <c r="A3" s="3">
        <v>121.458389</v>
      </c>
      <c r="B3" s="2">
        <f>B7</f>
        <v>9.3409230000000001</v>
      </c>
      <c r="C3" s="2">
        <v>7.4317241379310303E-4</v>
      </c>
      <c r="F3" s="3">
        <v>250.00659648275899</v>
      </c>
      <c r="G3">
        <v>300</v>
      </c>
      <c r="H3" s="2">
        <v>17.4305199310345</v>
      </c>
      <c r="I3" s="2">
        <v>16.643691965517199</v>
      </c>
      <c r="J3" s="2">
        <v>3.3995401379310302</v>
      </c>
      <c r="K3" s="2">
        <f>J3*$D$14+$E$14</f>
        <v>17.391901439080925</v>
      </c>
      <c r="L3" s="2">
        <f>K3-I3</f>
        <v>0.74820947356372614</v>
      </c>
      <c r="M3" s="2">
        <f>1+L3/(I3+J3)</f>
        <v>1.0373297814295632</v>
      </c>
      <c r="N3" s="2">
        <v>50.226276172413797</v>
      </c>
      <c r="O3" s="2">
        <v>1.3222010344827599</v>
      </c>
      <c r="P3" s="2">
        <v>33.132179310344803</v>
      </c>
      <c r="Q3" s="2">
        <v>-4.1642078965517202</v>
      </c>
      <c r="R3" s="2">
        <v>25.6229463448276</v>
      </c>
      <c r="S3" s="2">
        <v>5.7008915517241396</v>
      </c>
      <c r="T3" s="2">
        <v>25.272255655172401</v>
      </c>
      <c r="U3" s="2">
        <v>25.393306896551699</v>
      </c>
      <c r="V3" s="2">
        <v>0.49803255172413802</v>
      </c>
      <c r="W3" s="2">
        <v>25.2428251034483</v>
      </c>
      <c r="X3" s="2">
        <v>25.288240758620699</v>
      </c>
      <c r="Y3" s="2">
        <v>0.30656806896551703</v>
      </c>
      <c r="Z3" s="2">
        <v>25.255304827586201</v>
      </c>
      <c r="AA3" s="2">
        <v>26.8297157931034</v>
      </c>
      <c r="AB3" s="2">
        <v>232.702816655172</v>
      </c>
      <c r="AC3" s="2">
        <v>232.79143031034499</v>
      </c>
      <c r="AD3" s="2">
        <v>25.6642462068966</v>
      </c>
      <c r="AE3" s="2">
        <v>25.628330551724101</v>
      </c>
      <c r="AF3" s="2">
        <v>5.4686250083525297E-2</v>
      </c>
      <c r="AG3" s="2">
        <v>7.0551856669889002E-3</v>
      </c>
      <c r="AH3" s="2">
        <v>1.56522867822558E-2</v>
      </c>
      <c r="AI3" s="2">
        <v>2.44695552806386E-2</v>
      </c>
      <c r="AJ3" s="2">
        <v>8.5056748742628301E-3</v>
      </c>
      <c r="AK3" s="2">
        <v>8.2546519889217004E-2</v>
      </c>
      <c r="AL3" s="2">
        <v>0.63612113696804995</v>
      </c>
      <c r="AM3" s="2">
        <v>0.14693666835180599</v>
      </c>
      <c r="AN3" s="2">
        <v>7.0897935120211004</v>
      </c>
      <c r="AO3">
        <v>3</v>
      </c>
      <c r="AP3">
        <v>179</v>
      </c>
      <c r="AQ3" s="1">
        <v>42681.471331018518</v>
      </c>
    </row>
    <row r="4" spans="1:43" x14ac:dyDescent="0.25">
      <c r="A4" s="3">
        <v>150.013901</v>
      </c>
      <c r="B4" s="2">
        <v>7.6454899999999997</v>
      </c>
      <c r="C4" s="2">
        <v>4.0813508965517196</v>
      </c>
      <c r="D4" s="2">
        <f>INDEX(LINEST(B4:B6,C4:C6^{1}),1)</f>
        <v>-0.41082546981203838</v>
      </c>
      <c r="E4" s="2">
        <f>INDEX(LINEST(B4:B6,C4:C6^{1}),2)</f>
        <v>9.3088065382265164</v>
      </c>
      <c r="F4" s="3">
        <v>249.999798</v>
      </c>
      <c r="G4">
        <v>100</v>
      </c>
      <c r="H4" s="2">
        <v>53.102449620689598</v>
      </c>
      <c r="I4" s="2">
        <v>16.607358655172401</v>
      </c>
      <c r="J4" s="2">
        <v>3.3304041724137901</v>
      </c>
      <c r="K4" s="2">
        <f t="shared" ref="K4:K5" si="0">J4*$D$14+$E$14</f>
        <v>17.424989916181886</v>
      </c>
      <c r="L4" s="2">
        <f t="shared" ref="L4:L5" si="1">K4-I4</f>
        <v>0.81763126100948469</v>
      </c>
      <c r="M4" s="2">
        <f t="shared" ref="M4:M5" si="2">1+L4/(I4+J4)</f>
        <v>1.0410091778139821</v>
      </c>
      <c r="N4" s="2">
        <v>35.895030241379303</v>
      </c>
      <c r="O4" s="2">
        <v>1.0563686206896601</v>
      </c>
      <c r="P4" s="2">
        <v>20.990474620689699</v>
      </c>
      <c r="Q4" s="2">
        <v>-5.98987420689655</v>
      </c>
      <c r="R4" s="2">
        <v>25.845012448275899</v>
      </c>
      <c r="S4" s="2">
        <v>5.7082575862068996</v>
      </c>
      <c r="T4" s="2">
        <v>25.279217310344801</v>
      </c>
      <c r="U4" s="2">
        <v>25.3947231034483</v>
      </c>
      <c r="V4" s="2">
        <v>0.493930172413793</v>
      </c>
      <c r="W4" s="2">
        <v>25.2410072413793</v>
      </c>
      <c r="X4" s="2">
        <v>25.2791086896552</v>
      </c>
      <c r="Y4" s="2">
        <v>0.30631993103448302</v>
      </c>
      <c r="Z4" s="2">
        <v>25.259933137931</v>
      </c>
      <c r="AA4" s="2">
        <v>26.265450724137899</v>
      </c>
      <c r="AB4" s="2">
        <v>232.79191337930999</v>
      </c>
      <c r="AC4" s="2">
        <v>232.87943979310299</v>
      </c>
      <c r="AD4" s="2">
        <v>25.6675396896552</v>
      </c>
      <c r="AE4" s="2">
        <v>25.633313758620702</v>
      </c>
      <c r="AF4" s="2">
        <v>4.0228034129773799E-2</v>
      </c>
      <c r="AG4" s="2">
        <v>9.7463524727247307E-3</v>
      </c>
      <c r="AH4" s="2">
        <v>1.49140174969364E-2</v>
      </c>
      <c r="AI4" s="2">
        <v>6.8494883183812198E-3</v>
      </c>
      <c r="AJ4" s="2">
        <v>6.7714788561233598E-3</v>
      </c>
      <c r="AK4" s="2">
        <v>3.1596681163986402E-2</v>
      </c>
      <c r="AL4" s="2">
        <v>0.60619212920976895</v>
      </c>
      <c r="AM4" s="2">
        <v>6.5258703658664999E-2</v>
      </c>
      <c r="AN4" s="2">
        <v>6.51358696701777</v>
      </c>
      <c r="AO4">
        <v>4</v>
      </c>
      <c r="AP4">
        <v>178</v>
      </c>
      <c r="AQ4" s="1">
        <v>42681.492175925923</v>
      </c>
    </row>
    <row r="5" spans="1:43" x14ac:dyDescent="0.25">
      <c r="A5" s="3">
        <v>149.990555</v>
      </c>
      <c r="B5" s="2">
        <v>5.9639499999999996</v>
      </c>
      <c r="C5" s="2">
        <v>8.0809588965517207</v>
      </c>
      <c r="F5" s="3">
        <v>249.99820368965501</v>
      </c>
      <c r="G5">
        <v>100</v>
      </c>
      <c r="H5" s="2">
        <v>10</v>
      </c>
      <c r="I5" s="2">
        <v>19.071227448275899</v>
      </c>
      <c r="J5" s="2">
        <v>0</v>
      </c>
      <c r="N5" s="2">
        <v>2.1535507241379301</v>
      </c>
      <c r="O5" s="2">
        <v>-1.93169113793103</v>
      </c>
      <c r="P5" s="2">
        <v>-1.3081358275862101</v>
      </c>
      <c r="Q5" s="2">
        <v>-4.4391797241379303</v>
      </c>
      <c r="R5" s="2">
        <v>25.891007793103501</v>
      </c>
      <c r="S5" s="2">
        <v>5.8055961724137903</v>
      </c>
      <c r="T5" s="2">
        <v>25.266167655172399</v>
      </c>
      <c r="U5" s="2">
        <v>25.386578482758601</v>
      </c>
      <c r="V5" s="2">
        <v>0.49485334482758597</v>
      </c>
      <c r="W5" s="2">
        <v>25.2363193103448</v>
      </c>
      <c r="X5" s="2">
        <v>25.187469827586199</v>
      </c>
      <c r="Y5" s="2">
        <v>0.30583975862069002</v>
      </c>
      <c r="Z5" s="2">
        <v>25.248777379310301</v>
      </c>
      <c r="AA5" s="2">
        <v>25.206021</v>
      </c>
      <c r="AB5" s="2">
        <v>232.928679827586</v>
      </c>
      <c r="AC5" s="2">
        <v>233.018348482759</v>
      </c>
      <c r="AD5" s="2">
        <v>25.6614993793103</v>
      </c>
      <c r="AE5" s="2">
        <v>25.626195034482802</v>
      </c>
      <c r="AF5" s="2">
        <v>4.5356431098387801E-2</v>
      </c>
      <c r="AG5" s="2">
        <v>1.34254341624196E-2</v>
      </c>
      <c r="AH5" s="2">
        <v>0</v>
      </c>
      <c r="AI5" s="2">
        <v>2.70963076056903E-2</v>
      </c>
      <c r="AJ5" s="2">
        <v>5.9830301840117497E-3</v>
      </c>
      <c r="AK5" s="2">
        <v>0.84252330628158301</v>
      </c>
      <c r="AL5" s="2">
        <v>0.69589658898246398</v>
      </c>
      <c r="AM5" s="2">
        <v>113.595083845131</v>
      </c>
      <c r="AN5" s="2">
        <v>7.69407729343183</v>
      </c>
      <c r="AO5">
        <v>5</v>
      </c>
      <c r="AP5">
        <v>57</v>
      </c>
      <c r="AQ5" s="1">
        <v>42681.499120370368</v>
      </c>
    </row>
    <row r="6" spans="1:43" x14ac:dyDescent="0.25">
      <c r="A6" s="3">
        <v>150.00479100000001</v>
      </c>
      <c r="B6" s="2">
        <v>4.0992949999999997</v>
      </c>
      <c r="C6" s="2">
        <v>12.7087981724138</v>
      </c>
      <c r="F6" s="3">
        <v>275.008920758621</v>
      </c>
      <c r="G6">
        <v>300</v>
      </c>
      <c r="H6" s="2">
        <v>10</v>
      </c>
      <c r="I6" s="2">
        <v>22.1165767241379</v>
      </c>
      <c r="J6" s="2">
        <v>0</v>
      </c>
      <c r="N6" s="2">
        <v>2.1539064827586198</v>
      </c>
      <c r="O6" s="2">
        <v>-1.9453192758620701</v>
      </c>
      <c r="P6" s="2">
        <v>-1.3972601034482801</v>
      </c>
      <c r="Q6" s="2">
        <v>-3.87371496551724</v>
      </c>
      <c r="R6" s="2">
        <v>25.979705068965501</v>
      </c>
      <c r="S6" s="2">
        <v>5.78788751724138</v>
      </c>
      <c r="T6" s="2">
        <v>25.274295827586201</v>
      </c>
      <c r="U6" s="2">
        <v>25.395759620689599</v>
      </c>
      <c r="V6" s="2">
        <v>0.49531362068965501</v>
      </c>
      <c r="W6" s="2">
        <v>25.242016655172399</v>
      </c>
      <c r="X6" s="2">
        <v>25.1925755862069</v>
      </c>
      <c r="Y6" s="2">
        <v>0.30559017241379299</v>
      </c>
      <c r="Z6" s="2">
        <v>25.253666137930999</v>
      </c>
      <c r="AA6" s="2">
        <v>25.206389862068999</v>
      </c>
      <c r="AB6" s="2">
        <v>255.692862724138</v>
      </c>
      <c r="AC6" s="2">
        <v>255.78745831034499</v>
      </c>
      <c r="AD6" s="2">
        <v>25.694214379310299</v>
      </c>
      <c r="AE6" s="2">
        <v>25.653963620689701</v>
      </c>
      <c r="AF6" s="2">
        <v>5.0642260439642303E-2</v>
      </c>
      <c r="AG6" s="2">
        <v>6.04400101460046E-3</v>
      </c>
      <c r="AH6" s="2">
        <v>0</v>
      </c>
      <c r="AI6" s="2">
        <v>2.9665079034380499E-2</v>
      </c>
      <c r="AJ6" s="2">
        <v>7.8796006218041104E-3</v>
      </c>
      <c r="AK6" s="2">
        <v>1.98083301063115E-3</v>
      </c>
      <c r="AL6" s="2">
        <v>0.67141740381841897</v>
      </c>
      <c r="AM6" s="2">
        <v>0.389418693408417</v>
      </c>
      <c r="AN6" s="2">
        <v>6.7125212096190898</v>
      </c>
      <c r="AO6">
        <v>6</v>
      </c>
      <c r="AP6">
        <v>359</v>
      </c>
      <c r="AQ6" s="1">
        <v>42681.540798611109</v>
      </c>
    </row>
    <row r="7" spans="1:43" x14ac:dyDescent="0.25">
      <c r="A7" s="3">
        <v>149.99766500000001</v>
      </c>
      <c r="B7" s="2">
        <v>9.3409230000000001</v>
      </c>
      <c r="C7" s="2">
        <v>6.2455172413793103E-4</v>
      </c>
      <c r="F7" s="3">
        <v>275.00440289655199</v>
      </c>
      <c r="G7">
        <v>300</v>
      </c>
      <c r="H7" s="2">
        <v>17.666230862069</v>
      </c>
      <c r="I7" s="2">
        <v>19.001938172413801</v>
      </c>
      <c r="J7" s="2">
        <v>3.5752549999999998</v>
      </c>
      <c r="N7" s="2">
        <v>50.107818999999999</v>
      </c>
      <c r="O7" s="2">
        <v>1.35525265517241</v>
      </c>
      <c r="P7" s="2">
        <v>32.922053551724098</v>
      </c>
      <c r="Q7" s="2">
        <v>0.22330082758620701</v>
      </c>
      <c r="R7" s="2">
        <v>26.072850517241399</v>
      </c>
      <c r="S7" s="2">
        <v>5.7870646206896597</v>
      </c>
      <c r="T7" s="2">
        <v>25.273433137931001</v>
      </c>
      <c r="U7" s="2">
        <v>25.404924413793101</v>
      </c>
      <c r="V7" s="2">
        <v>0.49766982758620698</v>
      </c>
      <c r="W7" s="2">
        <v>25.246031793103501</v>
      </c>
      <c r="X7" s="2">
        <v>25.292293999999998</v>
      </c>
      <c r="Y7" s="2">
        <v>0.30646755172413798</v>
      </c>
      <c r="Z7" s="2">
        <v>25.2631127586207</v>
      </c>
      <c r="AA7" s="2">
        <v>26.829069896551701</v>
      </c>
      <c r="AB7" s="2">
        <v>255.77940786206901</v>
      </c>
      <c r="AC7" s="2">
        <v>255.87453382758599</v>
      </c>
      <c r="AD7" s="2">
        <v>25.702431517241401</v>
      </c>
      <c r="AE7" s="2">
        <v>25.6618216551724</v>
      </c>
      <c r="AF7" s="2">
        <v>7.1634312277444406E-2</v>
      </c>
      <c r="AG7" s="2">
        <v>7.7547960078009097E-3</v>
      </c>
      <c r="AH7" s="2">
        <v>1.7977439943691401E-2</v>
      </c>
      <c r="AI7" s="2">
        <v>1.07598486433587E-2</v>
      </c>
      <c r="AJ7" s="2">
        <v>5.4890252951071798E-3</v>
      </c>
      <c r="AK7" s="2">
        <v>4.26741438888429E-3</v>
      </c>
      <c r="AL7" s="2">
        <v>0.48841406832475298</v>
      </c>
      <c r="AM7" s="2">
        <v>3.2091790951652502E-2</v>
      </c>
      <c r="AN7" s="2">
        <v>7.3858854026323897</v>
      </c>
      <c r="AO7">
        <v>7</v>
      </c>
      <c r="AP7">
        <v>176</v>
      </c>
      <c r="AQ7" s="1">
        <v>42681.561516203707</v>
      </c>
    </row>
    <row r="8" spans="1:43" x14ac:dyDescent="0.25">
      <c r="A8" s="3">
        <v>199.99108899999999</v>
      </c>
      <c r="B8" s="2">
        <v>14.025439</v>
      </c>
      <c r="C8" s="2">
        <v>5.7831034482758604E-4</v>
      </c>
      <c r="F8" s="3">
        <v>274.99989682758599</v>
      </c>
      <c r="G8">
        <v>100</v>
      </c>
      <c r="H8" s="2">
        <v>53.047170137930998</v>
      </c>
      <c r="I8" s="2">
        <v>18.921900896551701</v>
      </c>
      <c r="J8" s="2">
        <v>3.5674985862069</v>
      </c>
      <c r="N8" s="2">
        <v>36.090831655172401</v>
      </c>
      <c r="O8" s="2">
        <v>1.45328437931034</v>
      </c>
      <c r="P8" s="2">
        <v>20.8017332068966</v>
      </c>
      <c r="Q8" s="2">
        <v>-1.50435565517241</v>
      </c>
      <c r="R8" s="2">
        <v>26.166600137930999</v>
      </c>
      <c r="S8" s="2">
        <v>5.8094797586206903</v>
      </c>
      <c r="T8" s="2">
        <v>25.277291034482801</v>
      </c>
      <c r="U8" s="2">
        <v>25.404463275862099</v>
      </c>
      <c r="V8" s="2">
        <v>0.49467441379310301</v>
      </c>
      <c r="W8" s="2">
        <v>25.243438103448302</v>
      </c>
      <c r="X8" s="2">
        <v>25.293482206896599</v>
      </c>
      <c r="Y8" s="2">
        <v>0.306687931034483</v>
      </c>
      <c r="Z8" s="2">
        <v>25.267231068965501</v>
      </c>
      <c r="AA8" s="2">
        <v>26.263165689655199</v>
      </c>
      <c r="AB8" s="2">
        <v>255.74241589655199</v>
      </c>
      <c r="AC8" s="2">
        <v>255.83550603448299</v>
      </c>
      <c r="AD8" s="2">
        <v>25.698309034482801</v>
      </c>
      <c r="AE8" s="2">
        <v>25.658503344827601</v>
      </c>
      <c r="AF8" s="2">
        <v>6.1092727568272602E-2</v>
      </c>
      <c r="AG8" s="2">
        <v>9.3418230496136595E-3</v>
      </c>
      <c r="AH8" s="2">
        <v>1.17303034811185E-2</v>
      </c>
      <c r="AI8" s="2">
        <v>7.22586308555399E-3</v>
      </c>
      <c r="AJ8" s="2">
        <v>7.1677523271706E-3</v>
      </c>
      <c r="AK8" s="2">
        <v>4.34867899680366E-2</v>
      </c>
      <c r="AL8" s="2">
        <v>0.57501627129750899</v>
      </c>
      <c r="AM8" s="2">
        <v>7.3923808752746095E-2</v>
      </c>
      <c r="AN8" s="2">
        <v>7.45637487053465</v>
      </c>
      <c r="AO8">
        <v>8</v>
      </c>
      <c r="AP8">
        <v>179</v>
      </c>
      <c r="AQ8" s="1">
        <v>42681.582361111112</v>
      </c>
    </row>
    <row r="9" spans="1:43" x14ac:dyDescent="0.25">
      <c r="A9" s="3">
        <v>200.00372300000001</v>
      </c>
      <c r="B9" s="2">
        <v>12.266482999999999</v>
      </c>
      <c r="C9" s="2">
        <v>3.7284570000000001</v>
      </c>
      <c r="D9" s="2">
        <f>INDEX(LINEST(B9:B11,C9:C11^{1}),1)</f>
        <v>-0.43818027502221951</v>
      </c>
      <c r="E9" s="2">
        <f>INDEX(LINEST(B9:B11,C9:C11^{1}),2)</f>
        <v>13.879269429352892</v>
      </c>
      <c r="F9" s="3">
        <v>274.99769224137901</v>
      </c>
      <c r="G9">
        <v>100</v>
      </c>
      <c r="H9" s="2">
        <v>10</v>
      </c>
      <c r="I9" s="2">
        <v>21.926691758620699</v>
      </c>
      <c r="J9" s="2">
        <v>0</v>
      </c>
      <c r="N9" s="2">
        <v>2.15439603448276</v>
      </c>
      <c r="O9" s="2">
        <v>-1.8774420000000001</v>
      </c>
      <c r="P9" s="2">
        <v>-1.2845169999999999</v>
      </c>
      <c r="Q9" s="2">
        <v>-0.29351551724137898</v>
      </c>
      <c r="R9" s="2">
        <v>26.186097931034499</v>
      </c>
      <c r="S9" s="2">
        <v>5.7842074482758603</v>
      </c>
      <c r="T9" s="2">
        <v>25.2743664137931</v>
      </c>
      <c r="U9" s="2">
        <v>25.404539137931</v>
      </c>
      <c r="V9" s="2">
        <v>0.49496203448275899</v>
      </c>
      <c r="W9" s="2">
        <v>25.244073034482799</v>
      </c>
      <c r="X9" s="2">
        <v>25.196834827586201</v>
      </c>
      <c r="Y9" s="2">
        <v>0.30567734482758602</v>
      </c>
      <c r="Z9" s="2">
        <v>25.258929310344801</v>
      </c>
      <c r="AA9" s="2">
        <v>25.217632413793101</v>
      </c>
      <c r="AB9" s="2">
        <v>255.90869879310301</v>
      </c>
      <c r="AC9" s="2">
        <v>256.00481965517201</v>
      </c>
      <c r="AD9" s="2">
        <v>25.691638000000001</v>
      </c>
      <c r="AE9" s="2">
        <v>25.650979827586202</v>
      </c>
      <c r="AF9" s="2">
        <v>6.8655928222714893E-2</v>
      </c>
      <c r="AG9" s="2">
        <v>1.39009751637495E-2</v>
      </c>
      <c r="AH9" s="2">
        <v>0</v>
      </c>
      <c r="AI9" s="2">
        <v>3.95470657507569E-2</v>
      </c>
      <c r="AJ9" s="2">
        <v>8.4342361145841802E-3</v>
      </c>
      <c r="AK9" s="2">
        <v>1.42465474555618</v>
      </c>
      <c r="AL9" s="2">
        <v>0.91628776370746101</v>
      </c>
      <c r="AM9" s="2">
        <v>5.2922615669651396</v>
      </c>
      <c r="AN9" s="2">
        <v>7.0927796031149599</v>
      </c>
      <c r="AO9">
        <v>9</v>
      </c>
      <c r="AP9">
        <v>59</v>
      </c>
      <c r="AQ9" s="1">
        <v>42681.589305555557</v>
      </c>
    </row>
    <row r="10" spans="1:43" x14ac:dyDescent="0.25">
      <c r="A10" s="3">
        <v>200.005325</v>
      </c>
      <c r="B10" s="2">
        <v>10.591348999999999</v>
      </c>
      <c r="C10" s="2">
        <v>7.4190313103448302</v>
      </c>
      <c r="F10" s="3">
        <v>300.008784827586</v>
      </c>
      <c r="G10">
        <v>300</v>
      </c>
      <c r="H10" s="2">
        <v>10</v>
      </c>
      <c r="I10" s="2">
        <v>24.979932275862101</v>
      </c>
      <c r="J10" s="2">
        <v>0</v>
      </c>
      <c r="N10" s="2">
        <v>2.1551120344827601</v>
      </c>
      <c r="O10" s="2">
        <v>-1.8180940689655201</v>
      </c>
      <c r="P10" s="2">
        <v>-1.3886611379310401</v>
      </c>
      <c r="Q10" s="2">
        <v>1.47966289655172</v>
      </c>
      <c r="R10" s="2">
        <v>26.175618068965498</v>
      </c>
      <c r="S10" s="2">
        <v>5.8100230000000002</v>
      </c>
      <c r="T10" s="2">
        <v>25.276368655172401</v>
      </c>
      <c r="U10" s="2">
        <v>25.410898689655198</v>
      </c>
      <c r="V10" s="2">
        <v>0.49472020689655199</v>
      </c>
      <c r="W10" s="2">
        <v>25.242450620689699</v>
      </c>
      <c r="X10" s="2">
        <v>25.196639586206899</v>
      </c>
      <c r="Y10" s="2">
        <v>0.30581189655172403</v>
      </c>
      <c r="Z10" s="2">
        <v>25.258652793103401</v>
      </c>
      <c r="AA10" s="2">
        <v>25.212602586206899</v>
      </c>
      <c r="AB10" s="2">
        <v>278.76969741379298</v>
      </c>
      <c r="AC10" s="2">
        <v>278.85548144827601</v>
      </c>
      <c r="AD10" s="2">
        <v>25.7406384137931</v>
      </c>
      <c r="AE10" s="2">
        <v>25.7069559310345</v>
      </c>
      <c r="AF10" s="2">
        <v>5.6471907989782397E-2</v>
      </c>
      <c r="AG10" s="2">
        <v>7.1515735973496702E-3</v>
      </c>
      <c r="AH10" s="2">
        <v>0</v>
      </c>
      <c r="AI10" s="2">
        <v>2.6905641875196399E-2</v>
      </c>
      <c r="AJ10" s="2">
        <v>7.8631418010102708E-3</v>
      </c>
      <c r="AK10" s="2">
        <v>1.9671875786191799E-3</v>
      </c>
      <c r="AL10" s="2">
        <v>0.60003567684882397</v>
      </c>
      <c r="AM10" s="2">
        <v>0.37880678078843999</v>
      </c>
      <c r="AN10" s="2">
        <v>64.193937527365506</v>
      </c>
      <c r="AO10">
        <v>10</v>
      </c>
      <c r="AP10">
        <v>359</v>
      </c>
      <c r="AQ10" s="1">
        <v>42681.630983796298</v>
      </c>
    </row>
    <row r="11" spans="1:43" x14ac:dyDescent="0.25">
      <c r="A11" s="3">
        <v>199.99125699999999</v>
      </c>
      <c r="B11" s="2">
        <v>8.5398739999999993</v>
      </c>
      <c r="C11" s="2">
        <v>12.222122034482799</v>
      </c>
      <c r="F11" s="3">
        <v>300.00386417241401</v>
      </c>
      <c r="G11">
        <v>300</v>
      </c>
      <c r="H11" s="2">
        <v>18.099548103448299</v>
      </c>
      <c r="I11" s="2">
        <v>21.770494275862099</v>
      </c>
      <c r="J11" s="2">
        <v>3.7297804137931001</v>
      </c>
      <c r="K11" s="2">
        <f>J11*$D$19+$E$19</f>
        <v>22.816543914352593</v>
      </c>
      <c r="L11" s="2">
        <f t="shared" ref="L11" si="3">K11-I11</f>
        <v>1.0460496384904943</v>
      </c>
      <c r="M11" s="2">
        <f t="shared" ref="M11" si="4">1+L11/(I11+J11)</f>
        <v>1.0410211125653031</v>
      </c>
      <c r="N11" s="2">
        <v>49.635628034482799</v>
      </c>
      <c r="O11" s="2">
        <v>1.36612175862069</v>
      </c>
      <c r="P11" s="2">
        <v>32.744292965517197</v>
      </c>
      <c r="Q11" s="2">
        <v>-0.121618275862069</v>
      </c>
      <c r="R11" s="2">
        <v>26.236758517241402</v>
      </c>
      <c r="S11" s="2">
        <v>5.77208406896552</v>
      </c>
      <c r="T11" s="2">
        <v>25.286802862068999</v>
      </c>
      <c r="U11" s="2">
        <v>25.417562034482799</v>
      </c>
      <c r="V11" s="2">
        <v>0.498857103448276</v>
      </c>
      <c r="W11" s="2">
        <v>25.255234241379299</v>
      </c>
      <c r="X11" s="2">
        <v>25.301583379310301</v>
      </c>
      <c r="Y11" s="2">
        <v>0.30642244827586201</v>
      </c>
      <c r="Z11" s="2">
        <v>25.2686364137931</v>
      </c>
      <c r="AA11" s="2">
        <v>26.825926827586201</v>
      </c>
      <c r="AB11" s="2">
        <v>278.80771931034502</v>
      </c>
      <c r="AC11" s="2">
        <v>278.88992300000001</v>
      </c>
      <c r="AD11" s="2">
        <v>25.747536068965498</v>
      </c>
      <c r="AE11" s="2">
        <v>25.711194827586201</v>
      </c>
      <c r="AF11" s="2">
        <v>7.6996450683802606E-2</v>
      </c>
      <c r="AG11" s="2">
        <v>7.7888586025887802E-3</v>
      </c>
      <c r="AH11" s="2">
        <v>1.8696035776751999E-2</v>
      </c>
      <c r="AI11" s="2">
        <v>1.05088133070592E-2</v>
      </c>
      <c r="AJ11" s="2">
        <v>6.5192569609256899E-3</v>
      </c>
      <c r="AK11" s="2">
        <v>7.0429494166987697E-2</v>
      </c>
      <c r="AL11" s="2">
        <v>0.50405104640028597</v>
      </c>
      <c r="AM11" s="2">
        <v>0.1075681108363</v>
      </c>
      <c r="AN11" s="2">
        <v>7.0101369182747897</v>
      </c>
      <c r="AO11">
        <v>11</v>
      </c>
      <c r="AP11">
        <v>179</v>
      </c>
      <c r="AQ11" s="1">
        <v>42681.651817129627</v>
      </c>
    </row>
    <row r="12" spans="1:43" x14ac:dyDescent="0.25">
      <c r="A12" s="3">
        <v>200.004257</v>
      </c>
      <c r="B12" s="2">
        <v>14.017798000000001</v>
      </c>
      <c r="C12" s="2">
        <v>5.5627586206896597E-4</v>
      </c>
      <c r="F12" s="3">
        <v>299.99826586206899</v>
      </c>
      <c r="G12">
        <v>100</v>
      </c>
      <c r="H12" s="2">
        <v>54.444763655172402</v>
      </c>
      <c r="I12" s="2">
        <v>21.539705896551698</v>
      </c>
      <c r="J12" s="2">
        <v>3.7480536551724102</v>
      </c>
      <c r="K12" s="2">
        <f>J12*$D$19+$E$19</f>
        <v>22.807249644857247</v>
      </c>
      <c r="L12" s="2">
        <f t="shared" ref="L12" si="5">K12-I12</f>
        <v>1.2675437483055489</v>
      </c>
      <c r="M12" s="2">
        <f t="shared" ref="M12" si="6">1+L12/(I12+J12)</f>
        <v>1.0501247943975776</v>
      </c>
      <c r="N12" s="2">
        <v>35.760212448275901</v>
      </c>
      <c r="O12" s="2">
        <v>1.1991561034482801</v>
      </c>
      <c r="P12" s="2">
        <v>20.538391689655199</v>
      </c>
      <c r="Q12" s="2">
        <v>1.4366422758620701</v>
      </c>
      <c r="R12" s="2">
        <v>26.323709724137899</v>
      </c>
      <c r="S12" s="2">
        <v>5.7789751034482801</v>
      </c>
      <c r="T12" s="2">
        <v>25.286569551724099</v>
      </c>
      <c r="U12" s="2">
        <v>25.421208620689701</v>
      </c>
      <c r="V12" s="2">
        <v>0.495164517241379</v>
      </c>
      <c r="W12" s="2">
        <v>25.250432241379301</v>
      </c>
      <c r="X12" s="2">
        <v>25.292283206896499</v>
      </c>
      <c r="Y12" s="2">
        <v>0.306826724137931</v>
      </c>
      <c r="Z12" s="2">
        <v>25.267041310344801</v>
      </c>
      <c r="AA12" s="2">
        <v>26.2508016206897</v>
      </c>
      <c r="AB12" s="2">
        <v>278.72046210344803</v>
      </c>
      <c r="AC12" s="2">
        <v>278.804160206897</v>
      </c>
      <c r="AD12" s="2">
        <v>25.744786586206899</v>
      </c>
      <c r="AE12" s="2">
        <v>25.710202689655201</v>
      </c>
      <c r="AF12" s="2">
        <v>2.82590881262073E-2</v>
      </c>
      <c r="AG12" s="2">
        <v>6.2885937224873298E-3</v>
      </c>
      <c r="AH12" s="2">
        <v>1.3306273795809001E-2</v>
      </c>
      <c r="AI12" s="2">
        <v>8.0789282661152591E-3</v>
      </c>
      <c r="AJ12" s="2">
        <v>5.6720707001901996E-3</v>
      </c>
      <c r="AK12" s="2">
        <v>4.1358587097572001E-2</v>
      </c>
      <c r="AL12" s="2">
        <v>0.61582097512218203</v>
      </c>
      <c r="AM12" s="2">
        <v>6.4781433526517399E-2</v>
      </c>
      <c r="AN12" s="2">
        <v>5.4960969633009897</v>
      </c>
      <c r="AO12">
        <v>12</v>
      </c>
      <c r="AP12">
        <v>178</v>
      </c>
      <c r="AQ12" s="1">
        <v>42681.672650462962</v>
      </c>
    </row>
    <row r="13" spans="1:43" x14ac:dyDescent="0.25">
      <c r="A13" s="3">
        <v>250.004166</v>
      </c>
      <c r="B13" s="2">
        <v>19.078040000000001</v>
      </c>
      <c r="C13" s="2">
        <v>4.8648275862069002E-4</v>
      </c>
      <c r="F13" s="3">
        <v>300.00003889655198</v>
      </c>
      <c r="G13">
        <v>100</v>
      </c>
      <c r="H13" s="2">
        <v>10</v>
      </c>
      <c r="I13" s="2">
        <v>24.859821344827601</v>
      </c>
      <c r="J13" s="2">
        <v>0</v>
      </c>
      <c r="N13" s="2">
        <v>2.1549446206896601</v>
      </c>
      <c r="O13" s="2">
        <v>-1.82561068965517</v>
      </c>
      <c r="P13" s="2">
        <v>-1.30117696551724</v>
      </c>
      <c r="Q13" s="2">
        <v>1.45639555172414</v>
      </c>
      <c r="R13" s="2">
        <v>26.3322399655172</v>
      </c>
      <c r="S13" s="2">
        <v>5.7579572413793096</v>
      </c>
      <c r="T13" s="2">
        <v>25.274436862068999</v>
      </c>
      <c r="U13" s="2">
        <v>25.409178586206899</v>
      </c>
      <c r="V13" s="2">
        <v>0.495326931034483</v>
      </c>
      <c r="W13" s="2">
        <v>25.241691137930999</v>
      </c>
      <c r="X13" s="2">
        <v>25.195467586206899</v>
      </c>
      <c r="Y13" s="2">
        <v>0.30561203448275898</v>
      </c>
      <c r="Z13" s="2">
        <v>25.259933310344799</v>
      </c>
      <c r="AA13" s="2">
        <v>25.2176704482759</v>
      </c>
      <c r="AB13" s="2">
        <v>278.92334617241403</v>
      </c>
      <c r="AC13" s="2">
        <v>279.00709368965499</v>
      </c>
      <c r="AD13" s="2">
        <v>25.735274482758602</v>
      </c>
      <c r="AE13" s="2">
        <v>25.700848344827602</v>
      </c>
      <c r="AF13" s="2">
        <v>5.5846662951180903E-2</v>
      </c>
      <c r="AG13" s="2">
        <v>1.53999562691044E-2</v>
      </c>
      <c r="AH13" s="2">
        <v>0</v>
      </c>
      <c r="AI13" s="2">
        <v>4.7954568029109003E-2</v>
      </c>
      <c r="AJ13" s="2">
        <v>5.9866334665123503E-3</v>
      </c>
      <c r="AK13" s="2">
        <v>1.3347593226396901</v>
      </c>
      <c r="AL13" s="2">
        <v>0.80477795344235004</v>
      </c>
      <c r="AM13" s="2">
        <v>15.5979087445379</v>
      </c>
      <c r="AN13" s="2">
        <v>4.3510127326251897</v>
      </c>
      <c r="AO13">
        <v>13</v>
      </c>
      <c r="AP13">
        <v>57</v>
      </c>
      <c r="AQ13" s="1">
        <v>42681.679606481484</v>
      </c>
    </row>
    <row r="14" spans="1:43" x14ac:dyDescent="0.25">
      <c r="A14" s="3">
        <v>249.99970999999999</v>
      </c>
      <c r="B14" s="2">
        <v>17.402488999999999</v>
      </c>
      <c r="C14" s="2">
        <v>3.4038708965517199</v>
      </c>
      <c r="D14" s="2">
        <f>INDEX(LINEST(B14:B16,C14:C16^{1}),1)</f>
        <v>-0.47860005792078941</v>
      </c>
      <c r="E14" s="2">
        <f>INDEX(LINEST(B14:B16,C14:C16^{1}),2)</f>
        <v>19.018921545998765</v>
      </c>
      <c r="F14" s="3">
        <v>325.00764206896599</v>
      </c>
      <c r="G14">
        <v>300</v>
      </c>
      <c r="H14" s="2">
        <v>10</v>
      </c>
      <c r="I14" s="2">
        <v>28.083635586206899</v>
      </c>
      <c r="J14" s="2">
        <v>0</v>
      </c>
      <c r="N14" s="2">
        <v>2.1567974137930999</v>
      </c>
      <c r="O14" s="2">
        <v>-1.88876724137931</v>
      </c>
      <c r="P14" s="2">
        <v>-1.54793972413793</v>
      </c>
      <c r="Q14" s="2">
        <v>1.7397366206896601</v>
      </c>
      <c r="R14" s="2">
        <v>26.245972103448299</v>
      </c>
      <c r="S14" s="2">
        <v>5.7721731034482797</v>
      </c>
      <c r="T14" s="2">
        <v>25.279331275862098</v>
      </c>
      <c r="U14" s="2">
        <v>25.414485413793098</v>
      </c>
      <c r="V14" s="2">
        <v>0.494614103448276</v>
      </c>
      <c r="W14" s="2">
        <v>25.2459124137931</v>
      </c>
      <c r="X14" s="2">
        <v>25.198343275862101</v>
      </c>
      <c r="Y14" s="2">
        <v>0.30578348275862099</v>
      </c>
      <c r="Z14" s="2">
        <v>25.265532827586199</v>
      </c>
      <c r="AA14" s="2">
        <v>25.2111321034483</v>
      </c>
      <c r="AB14" s="2">
        <v>301.77392575862098</v>
      </c>
      <c r="AC14" s="2">
        <v>301.856485344828</v>
      </c>
      <c r="AD14" s="2">
        <v>25.776577586206901</v>
      </c>
      <c r="AE14" s="2">
        <v>25.745091620689699</v>
      </c>
      <c r="AF14" s="2">
        <v>5.8685697702068003E-2</v>
      </c>
      <c r="AG14" s="2">
        <v>9.0795192014197796E-3</v>
      </c>
      <c r="AH14" s="2">
        <v>0</v>
      </c>
      <c r="AI14" s="2">
        <v>2.19174824497105E-2</v>
      </c>
      <c r="AJ14" s="2">
        <v>6.6185535766744999E-3</v>
      </c>
      <c r="AK14" s="2">
        <v>1.9768576176209399E-3</v>
      </c>
      <c r="AL14" s="2">
        <v>0.58627663941833996</v>
      </c>
      <c r="AM14" s="2">
        <v>0.39935314662162502</v>
      </c>
      <c r="AN14" s="2">
        <v>2.5647011920257499</v>
      </c>
      <c r="AO14">
        <v>14</v>
      </c>
      <c r="AP14">
        <v>359</v>
      </c>
      <c r="AQ14" s="1">
        <v>42681.721273148149</v>
      </c>
    </row>
    <row r="15" spans="1:43" x14ac:dyDescent="0.25">
      <c r="A15" s="3">
        <v>250.005157</v>
      </c>
      <c r="B15" s="2">
        <v>15.743403000000001</v>
      </c>
      <c r="C15" s="2">
        <v>6.79734748275862</v>
      </c>
      <c r="F15" s="3">
        <v>325.00318224137902</v>
      </c>
      <c r="G15">
        <v>300</v>
      </c>
      <c r="H15" s="2">
        <v>17.719573206896602</v>
      </c>
      <c r="I15" s="2">
        <v>24.7244914137931</v>
      </c>
      <c r="J15" s="2">
        <v>3.81237182758621</v>
      </c>
      <c r="N15" s="2">
        <v>50.237741206896501</v>
      </c>
      <c r="O15" s="2">
        <v>1.2931739310344801</v>
      </c>
      <c r="P15" s="2">
        <v>32.573873586206901</v>
      </c>
      <c r="Q15" s="2">
        <v>6.8397652413793102</v>
      </c>
      <c r="R15" s="2">
        <v>26.276105448275899</v>
      </c>
      <c r="S15" s="2">
        <v>5.7997835517241398</v>
      </c>
      <c r="T15" s="2">
        <v>25.279645931034501</v>
      </c>
      <c r="U15" s="2">
        <v>25.427834103448301</v>
      </c>
      <c r="V15" s="2">
        <v>0.49764155172413799</v>
      </c>
      <c r="W15" s="2">
        <v>25.249021551724098</v>
      </c>
      <c r="X15" s="2">
        <v>25.292999310344801</v>
      </c>
      <c r="Y15" s="2">
        <v>0.30631037931034499</v>
      </c>
      <c r="Z15" s="2">
        <v>25.265245206896601</v>
      </c>
      <c r="AA15" s="2">
        <v>26.8151240344827</v>
      </c>
      <c r="AB15" s="2">
        <v>301.81427106896598</v>
      </c>
      <c r="AC15" s="2">
        <v>301.89542048275899</v>
      </c>
      <c r="AD15" s="2">
        <v>25.784578862069001</v>
      </c>
      <c r="AE15" s="2">
        <v>25.750063620689701</v>
      </c>
      <c r="AF15" s="2">
        <v>7.9274951785297795E-2</v>
      </c>
      <c r="AG15" s="2">
        <v>8.2106509977262002E-3</v>
      </c>
      <c r="AH15" s="2">
        <v>1.7425606030343099E-2</v>
      </c>
      <c r="AI15" s="2">
        <v>1.4656524112936701E-2</v>
      </c>
      <c r="AJ15" s="2">
        <v>6.2715677378406996E-3</v>
      </c>
      <c r="AK15" s="2">
        <v>5.84810478683849E-2</v>
      </c>
      <c r="AL15" s="2">
        <v>0.56295520953361899</v>
      </c>
      <c r="AM15" s="2">
        <v>0.12158643002050799</v>
      </c>
      <c r="AN15" s="2">
        <v>1.2258594084107499</v>
      </c>
      <c r="AO15">
        <v>15</v>
      </c>
      <c r="AP15">
        <v>179</v>
      </c>
      <c r="AQ15" s="1">
        <v>42681.742118055554</v>
      </c>
    </row>
    <row r="16" spans="1:43" x14ac:dyDescent="0.25">
      <c r="A16" s="3">
        <v>250.013901</v>
      </c>
      <c r="B16" s="2">
        <v>13.644028</v>
      </c>
      <c r="C16" s="2">
        <v>11.250606517241399</v>
      </c>
      <c r="F16" s="3">
        <v>324.99883931034498</v>
      </c>
      <c r="G16">
        <v>100</v>
      </c>
      <c r="H16" s="2">
        <v>53.403722862069003</v>
      </c>
      <c r="I16" s="2">
        <v>24.493854275862098</v>
      </c>
      <c r="J16" s="2">
        <v>3.8676885862069001</v>
      </c>
      <c r="N16" s="2">
        <v>36.179334275862097</v>
      </c>
      <c r="O16" s="2">
        <v>1.150101</v>
      </c>
      <c r="P16" s="2">
        <v>20.358255068965502</v>
      </c>
      <c r="Q16" s="2">
        <v>3.9881266896551701</v>
      </c>
      <c r="R16" s="2">
        <v>26.314453310344799</v>
      </c>
      <c r="S16" s="2">
        <v>5.7963365172413797</v>
      </c>
      <c r="T16" s="2">
        <v>25.284458724137899</v>
      </c>
      <c r="U16" s="2">
        <v>25.425435620689701</v>
      </c>
      <c r="V16" s="2">
        <v>0.49457848275862099</v>
      </c>
      <c r="W16" s="2">
        <v>25.245288413793102</v>
      </c>
      <c r="X16" s="2">
        <v>25.285788103448301</v>
      </c>
      <c r="Y16" s="2">
        <v>0.30661706896551699</v>
      </c>
      <c r="Z16" s="2">
        <v>25.265397137931</v>
      </c>
      <c r="AA16" s="2">
        <v>26.240565137931</v>
      </c>
      <c r="AB16" s="2">
        <v>301.71199824137898</v>
      </c>
      <c r="AC16" s="2">
        <v>301.80124106896602</v>
      </c>
      <c r="AD16" s="2">
        <v>25.7749575172414</v>
      </c>
      <c r="AE16" s="2">
        <v>25.7399608965517</v>
      </c>
      <c r="AF16" s="2">
        <v>6.11787793108843E-2</v>
      </c>
      <c r="AG16" s="2">
        <v>7.9617809939521306E-3</v>
      </c>
      <c r="AH16" s="2">
        <v>1.31717816098846E-2</v>
      </c>
      <c r="AI16" s="2">
        <v>8.6493937389588299E-3</v>
      </c>
      <c r="AJ16" s="2">
        <v>6.9622198987305496E-3</v>
      </c>
      <c r="AK16" s="2">
        <v>3.8249735644532198E-2</v>
      </c>
      <c r="AL16" s="2">
        <v>0.58914216148817899</v>
      </c>
      <c r="AM16" s="2">
        <v>7.1828309507526902E-2</v>
      </c>
      <c r="AN16" s="2">
        <v>1.7890430672036399</v>
      </c>
      <c r="AO16">
        <v>16</v>
      </c>
      <c r="AP16">
        <v>179</v>
      </c>
      <c r="AQ16" s="1">
        <v>42681.76295138889</v>
      </c>
    </row>
    <row r="17" spans="1:43" x14ac:dyDescent="0.25">
      <c r="A17" s="3">
        <v>250.00830099999999</v>
      </c>
      <c r="B17" s="2">
        <v>19.071078</v>
      </c>
      <c r="C17" s="2">
        <v>5.3103448275862095E-4</v>
      </c>
      <c r="F17" s="3">
        <v>324.999788413793</v>
      </c>
      <c r="G17">
        <v>100</v>
      </c>
      <c r="H17" s="2">
        <v>0.1</v>
      </c>
      <c r="I17" s="2">
        <v>27.9339310344828</v>
      </c>
      <c r="J17" s="2">
        <v>0</v>
      </c>
      <c r="N17" s="2">
        <v>2.15699875862069</v>
      </c>
      <c r="O17" s="2">
        <v>-1.86600155172414</v>
      </c>
      <c r="P17" s="2">
        <v>-1.34003731034483</v>
      </c>
      <c r="Q17" s="2">
        <v>1.8348284482758599</v>
      </c>
      <c r="R17" s="2">
        <v>26.315347068965501</v>
      </c>
      <c r="S17" s="2">
        <v>5.7753865517241403</v>
      </c>
      <c r="T17" s="2">
        <v>25.278430482758601</v>
      </c>
      <c r="U17" s="2">
        <v>25.414111137930998</v>
      </c>
      <c r="V17" s="2">
        <v>0.495021724137931</v>
      </c>
      <c r="W17" s="2">
        <v>25.241517413793101</v>
      </c>
      <c r="X17" s="2">
        <v>25.1945234137931</v>
      </c>
      <c r="Y17" s="2">
        <v>0.30623851724137902</v>
      </c>
      <c r="Z17" s="2">
        <v>25.2604921034483</v>
      </c>
      <c r="AA17" s="2">
        <v>25.216227068965502</v>
      </c>
      <c r="AB17" s="2">
        <v>301.930882</v>
      </c>
      <c r="AC17" s="2">
        <v>302.01803375862102</v>
      </c>
      <c r="AD17" s="2">
        <v>25.773921551724101</v>
      </c>
      <c r="AE17" s="2">
        <v>25.736888620689601</v>
      </c>
      <c r="AF17" s="2">
        <v>5.4655896760836202E-2</v>
      </c>
      <c r="AG17" s="2">
        <v>1.44861083513019E-2</v>
      </c>
      <c r="AH17" s="2">
        <v>0</v>
      </c>
      <c r="AI17" s="2">
        <v>4.3953124127404403E-2</v>
      </c>
      <c r="AJ17" s="2">
        <v>7.5494513961479803E-3</v>
      </c>
      <c r="AK17" s="2">
        <v>0.95342144186737998</v>
      </c>
      <c r="AL17" s="2">
        <v>0.71313737800022203</v>
      </c>
      <c r="AM17" s="2">
        <v>20.6879969852343</v>
      </c>
      <c r="AN17" s="2">
        <v>1.7378899812064399</v>
      </c>
      <c r="AO17">
        <v>17</v>
      </c>
      <c r="AP17">
        <v>57</v>
      </c>
      <c r="AQ17" s="1">
        <v>42681.769895833335</v>
      </c>
    </row>
    <row r="18" spans="1:43" x14ac:dyDescent="0.25">
      <c r="A18" s="3">
        <v>299.99020400000001</v>
      </c>
      <c r="B18" s="2">
        <v>24.828835000000002</v>
      </c>
      <c r="C18" s="2">
        <v>4.5327586206896499E-4</v>
      </c>
      <c r="F18" s="3">
        <v>350.00697496551697</v>
      </c>
      <c r="G18">
        <v>300</v>
      </c>
      <c r="H18" s="2">
        <v>10</v>
      </c>
      <c r="I18" s="2">
        <v>31.318662689655199</v>
      </c>
      <c r="J18" s="2">
        <v>0</v>
      </c>
      <c r="N18" s="2">
        <v>2.15898482758621</v>
      </c>
      <c r="O18" s="2">
        <v>-2.0432043448275898</v>
      </c>
      <c r="P18" s="2">
        <v>-1.53048393103448</v>
      </c>
      <c r="Q18" s="2">
        <v>4.3696233103448296</v>
      </c>
      <c r="R18" s="2">
        <v>26.162308206896601</v>
      </c>
      <c r="S18" s="2">
        <v>5.7837757931034499</v>
      </c>
      <c r="T18" s="2">
        <v>25.274599655172398</v>
      </c>
      <c r="U18" s="2">
        <v>25.416764517241401</v>
      </c>
      <c r="V18" s="2">
        <v>0.49464762068965501</v>
      </c>
      <c r="W18" s="2">
        <v>25.2392385172414</v>
      </c>
      <c r="X18" s="2">
        <v>25.187458931034499</v>
      </c>
      <c r="Y18" s="2">
        <v>0.30596758620689701</v>
      </c>
      <c r="Z18" s="2">
        <v>25.2539483103448</v>
      </c>
      <c r="AA18" s="2">
        <v>25.2004702068966</v>
      </c>
      <c r="AB18" s="2">
        <v>324.69158937931002</v>
      </c>
      <c r="AC18" s="2">
        <v>324.77860334482801</v>
      </c>
      <c r="AD18" s="2">
        <v>25.811462275862102</v>
      </c>
      <c r="AE18" s="2">
        <v>25.772685862069</v>
      </c>
      <c r="AF18" s="2">
        <v>5.9482133484869297E-2</v>
      </c>
      <c r="AG18" s="2">
        <v>8.1914032606420495E-3</v>
      </c>
      <c r="AH18" s="2">
        <v>0</v>
      </c>
      <c r="AI18" s="2">
        <v>2.1345283660328701E-2</v>
      </c>
      <c r="AJ18" s="2">
        <v>6.8571811942796804E-3</v>
      </c>
      <c r="AK18" s="2">
        <v>1.9369609891648201E-3</v>
      </c>
      <c r="AL18" s="2">
        <v>0.585206031379643</v>
      </c>
      <c r="AM18" s="2">
        <v>0.39008760753030802</v>
      </c>
      <c r="AN18" s="2">
        <v>1.0889355896555699</v>
      </c>
      <c r="AO18">
        <v>18</v>
      </c>
      <c r="AP18">
        <v>359</v>
      </c>
      <c r="AQ18" s="1">
        <v>42681.811574074076</v>
      </c>
    </row>
    <row r="19" spans="1:43" x14ac:dyDescent="0.25">
      <c r="A19" s="3">
        <v>299.99661300000002</v>
      </c>
      <c r="B19" s="2">
        <v>22.675654999999999</v>
      </c>
      <c r="C19" s="2">
        <v>4.0214323448275904</v>
      </c>
      <c r="D19" s="2">
        <f>INDEX(LINEST(B19:B21,C19:C21^{1}),1)</f>
        <v>-0.50862730384940913</v>
      </c>
      <c r="E19" s="2">
        <f>INDEX(LINEST(B19:B21,C19:C21^{1}),2)</f>
        <v>24.713612070170512</v>
      </c>
      <c r="F19" s="3">
        <v>350.00645603448299</v>
      </c>
      <c r="G19">
        <v>300</v>
      </c>
      <c r="H19" s="2">
        <v>17.819470793103498</v>
      </c>
      <c r="I19" s="2">
        <v>28.461645862068998</v>
      </c>
      <c r="J19" s="2">
        <v>3.6163711724137899</v>
      </c>
      <c r="K19" s="2">
        <f>J19*$D$24+$E$24</f>
        <v>29.140538094527528</v>
      </c>
      <c r="L19" s="2">
        <f t="shared" ref="L19" si="7">K19-I19</f>
        <v>0.67889223245853003</v>
      </c>
      <c r="M19" s="2">
        <f t="shared" ref="M19" si="8">1+L19/(I19+J19)</f>
        <v>1.0211637842740948</v>
      </c>
      <c r="N19" s="2">
        <v>49.837496586206903</v>
      </c>
      <c r="O19" s="2">
        <v>1.09326448275862</v>
      </c>
      <c r="P19" s="2">
        <v>32.774921931034498</v>
      </c>
      <c r="Q19" s="2">
        <v>8.0378660344827608</v>
      </c>
      <c r="R19" s="2">
        <v>26.134864206896602</v>
      </c>
      <c r="S19" s="2">
        <v>5.7429737931034497</v>
      </c>
      <c r="T19" s="2">
        <v>25.279602482758602</v>
      </c>
      <c r="U19" s="2">
        <v>25.4305200689655</v>
      </c>
      <c r="V19" s="2">
        <v>0.49773255172413799</v>
      </c>
      <c r="W19" s="2">
        <v>25.2441055517241</v>
      </c>
      <c r="X19" s="2">
        <v>25.282147413793101</v>
      </c>
      <c r="Y19" s="2">
        <v>0.30714655172413802</v>
      </c>
      <c r="Z19" s="2">
        <v>25.260421448275899</v>
      </c>
      <c r="AA19" s="2">
        <v>26.815683206896502</v>
      </c>
      <c r="AB19" s="2">
        <v>324.91721006896603</v>
      </c>
      <c r="AC19" s="2">
        <v>325.00962989655198</v>
      </c>
      <c r="AD19" s="2">
        <v>25.816839896551699</v>
      </c>
      <c r="AE19" s="2">
        <v>25.779939551724102</v>
      </c>
      <c r="AF19" s="2">
        <v>7.4690174309135507E-2</v>
      </c>
      <c r="AG19" s="2">
        <v>9.6974703795024604E-3</v>
      </c>
      <c r="AH19" s="2">
        <v>1.8687780868677201E-2</v>
      </c>
      <c r="AI19" s="2">
        <v>1.31151284978914E-2</v>
      </c>
      <c r="AJ19" s="2">
        <v>6.7559453561969497E-3</v>
      </c>
      <c r="AK19" s="2">
        <v>5.2058023441383001E-2</v>
      </c>
      <c r="AL19" s="2">
        <v>0.579384772835847</v>
      </c>
      <c r="AM19" s="2">
        <v>0.103626102044151</v>
      </c>
      <c r="AN19" s="2">
        <v>0.77303916616825497</v>
      </c>
      <c r="AO19">
        <v>19</v>
      </c>
      <c r="AP19">
        <v>179</v>
      </c>
      <c r="AQ19" s="1">
        <v>42681.832418981481</v>
      </c>
    </row>
    <row r="20" spans="1:43" x14ac:dyDescent="0.25">
      <c r="A20" s="3">
        <v>300.00048800000002</v>
      </c>
      <c r="B20" s="2">
        <v>20.893549</v>
      </c>
      <c r="C20" s="2">
        <v>7.484273</v>
      </c>
      <c r="F20" s="3">
        <v>349.99988955172398</v>
      </c>
      <c r="G20">
        <v>100</v>
      </c>
      <c r="H20" s="2">
        <v>53.062534034482802</v>
      </c>
      <c r="I20" s="2">
        <v>28.710411172413799</v>
      </c>
      <c r="J20" s="2">
        <v>3.3838817241379302</v>
      </c>
      <c r="K20" s="2">
        <f>J20*$D$24+$E$24</f>
        <v>29.266830505619961</v>
      </c>
      <c r="L20" s="2">
        <f t="shared" ref="L20" si="9">K20-I20</f>
        <v>0.55641933320616133</v>
      </c>
      <c r="M20" s="2">
        <f t="shared" ref="M20" si="10">1+L20/(I20+J20)</f>
        <v>1.0173370179863332</v>
      </c>
      <c r="N20" s="2">
        <v>35.902327517241403</v>
      </c>
      <c r="O20" s="2">
        <v>0.97799368965517297</v>
      </c>
      <c r="P20" s="2">
        <v>20.820962620689698</v>
      </c>
      <c r="Q20" s="2">
        <v>9.0574697241379294</v>
      </c>
      <c r="R20" s="2">
        <v>26.134310586206901</v>
      </c>
      <c r="S20" s="2">
        <v>5.7370135172413796</v>
      </c>
      <c r="T20" s="2">
        <v>25.274029931034502</v>
      </c>
      <c r="U20" s="2">
        <v>25.4276659310345</v>
      </c>
      <c r="V20" s="2">
        <v>0.49446989655172402</v>
      </c>
      <c r="W20" s="2">
        <v>25.2400632068966</v>
      </c>
      <c r="X20" s="2">
        <v>25.276878689655199</v>
      </c>
      <c r="Y20" s="2">
        <v>0.30630679310344799</v>
      </c>
      <c r="Z20" s="2">
        <v>25.256921758620699</v>
      </c>
      <c r="AA20" s="2">
        <v>26.254345827586199</v>
      </c>
      <c r="AB20" s="2">
        <v>325.00118172413801</v>
      </c>
      <c r="AC20" s="2">
        <v>325.092977551724</v>
      </c>
      <c r="AD20" s="2">
        <v>25.811184758620701</v>
      </c>
      <c r="AE20" s="2">
        <v>25.774972310344801</v>
      </c>
      <c r="AF20" s="2">
        <v>7.7412558506446003E-2</v>
      </c>
      <c r="AG20" s="2">
        <v>9.6766985243540594E-3</v>
      </c>
      <c r="AH20" s="2">
        <v>1.08049287695005E-2</v>
      </c>
      <c r="AI20" s="2">
        <v>6.9955075767212296E-3</v>
      </c>
      <c r="AJ20" s="2">
        <v>8.4947462970717206E-3</v>
      </c>
      <c r="AK20" s="2">
        <v>3.6665410227847597E-2</v>
      </c>
      <c r="AL20" s="2">
        <v>0.72222702561220398</v>
      </c>
      <c r="AM20" s="2">
        <v>6.3755658331639306E-2</v>
      </c>
      <c r="AN20" s="2">
        <v>0.78524849463792301</v>
      </c>
      <c r="AO20">
        <v>20</v>
      </c>
      <c r="AP20">
        <v>179</v>
      </c>
      <c r="AQ20" s="1">
        <v>42681.853252314817</v>
      </c>
    </row>
    <row r="21" spans="1:43" x14ac:dyDescent="0.25">
      <c r="A21" s="3">
        <v>300.00799599999999</v>
      </c>
      <c r="B21" s="2">
        <v>18.689443000000001</v>
      </c>
      <c r="C21" s="2">
        <v>11.855583206896601</v>
      </c>
      <c r="F21" s="3">
        <v>349.99580751724199</v>
      </c>
      <c r="G21">
        <v>100</v>
      </c>
      <c r="H21" s="2">
        <v>10</v>
      </c>
      <c r="I21" s="2">
        <v>30.832636068965499</v>
      </c>
      <c r="J21" s="2">
        <v>0</v>
      </c>
      <c r="N21" s="2">
        <v>2.1571803103448302</v>
      </c>
      <c r="O21" s="2">
        <v>-2.2032368275862102</v>
      </c>
      <c r="P21" s="2">
        <v>-1.41385144827586</v>
      </c>
      <c r="Q21" s="2">
        <v>8.6947058965517208</v>
      </c>
      <c r="R21" s="2">
        <v>26.1246048275862</v>
      </c>
      <c r="S21" s="2">
        <v>5.7560104482758598</v>
      </c>
      <c r="T21" s="2">
        <v>25.264946758620699</v>
      </c>
      <c r="U21" s="2">
        <v>25.4170087586207</v>
      </c>
      <c r="V21" s="2">
        <v>0.49458762068965501</v>
      </c>
      <c r="W21" s="2">
        <v>25.236048</v>
      </c>
      <c r="X21" s="2">
        <v>25.178381413793101</v>
      </c>
      <c r="Y21" s="2">
        <v>0.30604379310344798</v>
      </c>
      <c r="Z21" s="2">
        <v>25.246237965517199</v>
      </c>
      <c r="AA21" s="2">
        <v>25.198728448275901</v>
      </c>
      <c r="AB21" s="2">
        <v>325.14379048275902</v>
      </c>
      <c r="AC21" s="2">
        <v>325.23136937931002</v>
      </c>
      <c r="AD21" s="2">
        <v>25.806469551724099</v>
      </c>
      <c r="AE21" s="2">
        <v>25.768286</v>
      </c>
      <c r="AF21" s="2">
        <v>4.09582523585236E-2</v>
      </c>
      <c r="AG21" s="2">
        <v>8.8717550226987997E-3</v>
      </c>
      <c r="AH21" s="2">
        <v>0</v>
      </c>
      <c r="AI21" s="2">
        <v>9.0464219398614706E-3</v>
      </c>
      <c r="AJ21" s="2">
        <v>6.5062901062152697E-3</v>
      </c>
      <c r="AK21" s="2">
        <v>1.3328128610400301</v>
      </c>
      <c r="AL21" s="2">
        <v>0.83363706347421296</v>
      </c>
      <c r="AM21" s="2">
        <v>8.37137123591212</v>
      </c>
      <c r="AN21" s="2">
        <v>0.86338195868696999</v>
      </c>
      <c r="AO21">
        <v>21</v>
      </c>
      <c r="AP21">
        <v>59</v>
      </c>
      <c r="AQ21" s="1">
        <v>42681.860196759262</v>
      </c>
    </row>
    <row r="22" spans="1:43" x14ac:dyDescent="0.25">
      <c r="A22" s="3">
        <v>300.00244099999998</v>
      </c>
      <c r="B22" s="2">
        <v>24.797450999999999</v>
      </c>
      <c r="C22" s="2">
        <v>4.5258620689655202E-4</v>
      </c>
      <c r="F22" s="3">
        <v>375.007623034483</v>
      </c>
      <c r="G22">
        <v>300</v>
      </c>
      <c r="H22" s="2">
        <v>10</v>
      </c>
      <c r="I22" s="2">
        <v>34.7263890344828</v>
      </c>
      <c r="J22" s="2">
        <v>0</v>
      </c>
      <c r="N22" s="2">
        <v>2.1638376551724101</v>
      </c>
      <c r="O22" s="2">
        <v>-2.2746530689655202</v>
      </c>
      <c r="P22" s="2">
        <v>-1.7159505862069</v>
      </c>
      <c r="Q22" s="2">
        <v>8.7500897586206907</v>
      </c>
      <c r="R22" s="2">
        <v>25.931700551724099</v>
      </c>
      <c r="S22" s="2">
        <v>5.7798053448275901</v>
      </c>
      <c r="T22" s="2">
        <v>25.2689024137931</v>
      </c>
      <c r="U22" s="2">
        <v>25.421680655172398</v>
      </c>
      <c r="V22" s="2">
        <v>0.49451710344827599</v>
      </c>
      <c r="W22" s="2">
        <v>25.238419206896499</v>
      </c>
      <c r="X22" s="2">
        <v>25.179916896551699</v>
      </c>
      <c r="Y22" s="2">
        <v>0.306132034482759</v>
      </c>
      <c r="Z22" s="2">
        <v>25.247930896551701</v>
      </c>
      <c r="AA22" s="2">
        <v>25.186324965517201</v>
      </c>
      <c r="AB22" s="2">
        <v>347.522353551724</v>
      </c>
      <c r="AC22" s="2">
        <v>347.61052831034499</v>
      </c>
      <c r="AD22" s="2">
        <v>25.8413432068966</v>
      </c>
      <c r="AE22" s="2">
        <v>25.803697310344798</v>
      </c>
      <c r="AF22" s="2">
        <v>6.6055347764688799E-2</v>
      </c>
      <c r="AG22" s="2">
        <v>6.5799391939165199E-3</v>
      </c>
      <c r="AH22" s="2">
        <v>0</v>
      </c>
      <c r="AI22" s="2">
        <v>1.8468414438234399E-2</v>
      </c>
      <c r="AJ22" s="2">
        <v>7.1164892484743602E-3</v>
      </c>
      <c r="AK22" s="2">
        <v>2.25997732482552E-3</v>
      </c>
      <c r="AL22" s="2">
        <v>0.57683078186883596</v>
      </c>
      <c r="AM22" s="2">
        <v>0.39943989906099597</v>
      </c>
      <c r="AN22" s="2">
        <v>0.76090303399299697</v>
      </c>
      <c r="AO22">
        <v>22</v>
      </c>
      <c r="AP22">
        <v>359</v>
      </c>
      <c r="AQ22" s="1">
        <v>42681.901875000003</v>
      </c>
    </row>
    <row r="23" spans="1:43" x14ac:dyDescent="0.25">
      <c r="A23" s="3">
        <v>349.99331699999999</v>
      </c>
      <c r="B23" s="2">
        <v>31.140346000000001</v>
      </c>
      <c r="C23" s="2">
        <v>4.1262068965517199E-4</v>
      </c>
      <c r="F23" s="3">
        <v>375.00483231034502</v>
      </c>
      <c r="G23">
        <v>300</v>
      </c>
      <c r="H23" s="2">
        <v>17.388436896551699</v>
      </c>
      <c r="I23" s="2">
        <v>31.999324793103401</v>
      </c>
      <c r="J23" s="2">
        <v>3.58183696551724</v>
      </c>
      <c r="N23" s="2">
        <v>50.344569241379297</v>
      </c>
      <c r="O23" s="2">
        <v>1.0871803448275901</v>
      </c>
      <c r="P23" s="2">
        <v>32.846307448275901</v>
      </c>
      <c r="Q23" s="2">
        <v>13.133759137930999</v>
      </c>
      <c r="R23" s="2">
        <v>25.909118034482798</v>
      </c>
      <c r="S23" s="2">
        <v>5.7651644482758604</v>
      </c>
      <c r="T23" s="2">
        <v>25.269705413793101</v>
      </c>
      <c r="U23" s="2">
        <v>25.433406793103501</v>
      </c>
      <c r="V23" s="2">
        <v>0.49834931034482799</v>
      </c>
      <c r="W23" s="2">
        <v>25.236834758620699</v>
      </c>
      <c r="X23" s="2">
        <v>25.275315793103399</v>
      </c>
      <c r="Y23" s="2">
        <v>0.30760417241379301</v>
      </c>
      <c r="Z23" s="2">
        <v>25.249754068965501</v>
      </c>
      <c r="AA23" s="2">
        <v>26.8059933103448</v>
      </c>
      <c r="AB23" s="2">
        <v>347.82143213793103</v>
      </c>
      <c r="AC23" s="2">
        <v>347.90815993103399</v>
      </c>
      <c r="AD23" s="2">
        <v>25.8449812758621</v>
      </c>
      <c r="AE23" s="2">
        <v>25.808407517241399</v>
      </c>
      <c r="AF23" s="2">
        <v>8.2792015620151399E-2</v>
      </c>
      <c r="AG23" s="2">
        <v>1.0153751854273399E-2</v>
      </c>
      <c r="AH23" s="2">
        <v>1.8865590503940401E-2</v>
      </c>
      <c r="AI23" s="2">
        <v>1.3666546194249301E-2</v>
      </c>
      <c r="AJ23" s="2">
        <v>6.1397910881763502E-3</v>
      </c>
      <c r="AK23" s="2">
        <v>4.2901133993473298E-2</v>
      </c>
      <c r="AL23" s="2">
        <v>0.72395679164576399</v>
      </c>
      <c r="AM23" s="2">
        <v>0.11847370027571</v>
      </c>
      <c r="AN23" s="2">
        <v>0.59159804002685501</v>
      </c>
      <c r="AO23">
        <v>23</v>
      </c>
      <c r="AP23">
        <v>179</v>
      </c>
      <c r="AQ23" s="1">
        <v>42681.922708333332</v>
      </c>
    </row>
    <row r="24" spans="1:43" x14ac:dyDescent="0.25">
      <c r="A24" s="3">
        <v>350.00030500000003</v>
      </c>
      <c r="B24" s="2">
        <v>29.144012</v>
      </c>
      <c r="C24" s="2">
        <v>3.6271166206896601</v>
      </c>
      <c r="D24" s="2">
        <f>INDEX(LINEST(B24:B26,C24:C26^{1}),1)</f>
        <v>-0.54321781925595858</v>
      </c>
      <c r="E24" s="2">
        <f>INDEX(LINEST(B24:B26,C24:C26^{1}),2)</f>
        <v>31.105015356426261</v>
      </c>
    </row>
    <row r="25" spans="1:43" x14ac:dyDescent="0.25">
      <c r="A25" s="3">
        <v>349.99060100000003</v>
      </c>
      <c r="B25" s="2">
        <v>27.409157</v>
      </c>
      <c r="C25" s="2">
        <v>6.7730033103448299</v>
      </c>
    </row>
    <row r="26" spans="1:43" x14ac:dyDescent="0.25">
      <c r="A26" s="3">
        <v>349.99945100000002</v>
      </c>
      <c r="B26" s="2">
        <v>25.262744999999999</v>
      </c>
      <c r="C26" s="2">
        <v>10.7684273103448</v>
      </c>
    </row>
    <row r="27" spans="1:43" x14ac:dyDescent="0.25">
      <c r="A27" s="3">
        <v>349.99423200000001</v>
      </c>
      <c r="B27" s="2">
        <v>31.179064</v>
      </c>
      <c r="C27" s="2">
        <v>4.18965517241379E-4</v>
      </c>
    </row>
    <row r="28" spans="1:43" x14ac:dyDescent="0.25">
      <c r="A28" s="3">
        <v>399.993561</v>
      </c>
      <c r="B28" s="2">
        <v>38.221895000000004</v>
      </c>
      <c r="C28" s="2">
        <v>3.9606896551724099E-4</v>
      </c>
    </row>
    <row r="29" spans="1:43" x14ac:dyDescent="0.25">
      <c r="A29" s="3">
        <v>400.01550300000002</v>
      </c>
      <c r="B29" s="2">
        <v>35.714714000000001</v>
      </c>
      <c r="C29" s="2">
        <v>4.2419394137930997</v>
      </c>
      <c r="D29" s="2">
        <f>INDEX(LINEST(B29:B31,C29:C31^{1}),1)</f>
        <v>-0.55825119380689459</v>
      </c>
      <c r="E29" s="2">
        <f>INDEX(LINEST(B29:B31,C29:C31^{1}),2)</f>
        <v>38.081511367478676</v>
      </c>
    </row>
    <row r="30" spans="1:43" x14ac:dyDescent="0.25">
      <c r="A30" s="3">
        <v>400.00503500000002</v>
      </c>
      <c r="B30" s="2">
        <v>33.916840000000001</v>
      </c>
      <c r="C30" s="2">
        <v>7.45611082758621</v>
      </c>
    </row>
    <row r="31" spans="1:43" x14ac:dyDescent="0.25">
      <c r="A31" s="3">
        <v>399.99740600000001</v>
      </c>
      <c r="B31" s="2">
        <v>31.681488999999999</v>
      </c>
      <c r="C31" s="2">
        <v>11.4662371724138</v>
      </c>
    </row>
    <row r="32" spans="1:43" x14ac:dyDescent="0.25">
      <c r="A32" s="3">
        <v>399.99977251612898</v>
      </c>
      <c r="B32" s="2">
        <v>38.182156999999997</v>
      </c>
      <c r="C32" s="2">
        <v>4.0437931034482797E-4</v>
      </c>
    </row>
    <row r="33" spans="1:5" x14ac:dyDescent="0.25">
      <c r="A33" s="3">
        <v>450.00015464516099</v>
      </c>
      <c r="B33" s="2">
        <v>46.020510999999999</v>
      </c>
      <c r="C33" s="2">
        <v>3.6165517241379299E-4</v>
      </c>
    </row>
    <row r="34" spans="1:5" x14ac:dyDescent="0.25">
      <c r="A34" s="3">
        <v>449.999904419355</v>
      </c>
      <c r="B34" s="2">
        <v>43.637956000000003</v>
      </c>
      <c r="C34" s="2">
        <v>4.0066078620689698</v>
      </c>
      <c r="D34" s="2">
        <f>INDEX(LINEST(B34:B36,C34:C36^{1}),1)</f>
        <v>-0.57693540855679304</v>
      </c>
      <c r="E34" s="2">
        <f>INDEX(LINEST(B34:B36,C34:C36^{1}),2)</f>
        <v>45.944818429656856</v>
      </c>
    </row>
    <row r="35" spans="1:5" x14ac:dyDescent="0.25">
      <c r="A35" s="3">
        <v>449.99994093548401</v>
      </c>
      <c r="B35" s="2">
        <v>41.868616000000003</v>
      </c>
      <c r="C35" s="2">
        <v>7.0506402068965501</v>
      </c>
    </row>
    <row r="36" spans="1:5" x14ac:dyDescent="0.25">
      <c r="A36" s="3">
        <v>450.00073241935502</v>
      </c>
      <c r="B36" s="2">
        <v>39.681857000000001</v>
      </c>
      <c r="C36" s="2">
        <v>10.8620623103448</v>
      </c>
    </row>
    <row r="37" spans="1:5" x14ac:dyDescent="0.25">
      <c r="A37" s="3">
        <v>449.99888367741897</v>
      </c>
      <c r="B37" s="2">
        <v>45.952765999999997</v>
      </c>
      <c r="C37" s="2">
        <v>3.5286206896551701E-4</v>
      </c>
    </row>
    <row r="38" spans="1:5" x14ac:dyDescent="0.25">
      <c r="A38" s="3">
        <v>500.00030522580698</v>
      </c>
      <c r="B38" s="2">
        <v>54.551962000000003</v>
      </c>
      <c r="C38" s="2">
        <v>3.4072413793103398E-4</v>
      </c>
    </row>
    <row r="39" spans="1:5" x14ac:dyDescent="0.25">
      <c r="A39" s="3">
        <v>500.00034167741899</v>
      </c>
      <c r="B39" s="2">
        <v>52.267781999999997</v>
      </c>
      <c r="C39" s="2">
        <v>3.8097934137931002</v>
      </c>
      <c r="D39" s="2">
        <f>INDEX(LINEST(B39:B41,C39:C41^{1}),1)</f>
        <v>-0.58076634683883621</v>
      </c>
      <c r="E39" s="2">
        <f>INDEX(LINEST(B39:B41,C39:C41^{1}),2)</f>
        <v>54.483354228974548</v>
      </c>
    </row>
    <row r="40" spans="1:5" x14ac:dyDescent="0.25">
      <c r="A40" s="3">
        <v>500.00071864516099</v>
      </c>
      <c r="B40" s="2">
        <v>50.590806000000001</v>
      </c>
      <c r="C40" s="2">
        <v>6.7116354482758602</v>
      </c>
    </row>
    <row r="41" spans="1:5" x14ac:dyDescent="0.25">
      <c r="A41" s="3">
        <v>499.99916032258102</v>
      </c>
      <c r="B41" s="2">
        <v>48.470616999999997</v>
      </c>
      <c r="C41" s="2">
        <v>10.3490257586207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sri-ipb2-0930-11062016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JLIU</dc:creator>
  <cp:lastModifiedBy>Owner</cp:lastModifiedBy>
  <dcterms:created xsi:type="dcterms:W3CDTF">2016-11-08T23:35:02Z</dcterms:created>
  <dcterms:modified xsi:type="dcterms:W3CDTF">2016-11-08T23:35:02Z</dcterms:modified>
</cp:coreProperties>
</file>