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ntgomery/OneDrive/Documents/IDbyDNA/Code/AbsoluteQuantification/validation/"/>
    </mc:Choice>
  </mc:AlternateContent>
  <xr:revisionPtr revIDLastSave="0" documentId="8_{2324F334-135E-FE46-8EC7-54454320A94A}" xr6:coauthVersionLast="44" xr6:coauthVersionMax="44" xr10:uidLastSave="{00000000-0000-0000-0000-000000000000}"/>
  <bookViews>
    <workbookView xWindow="7780" yWindow="1780" windowWidth="31840" windowHeight="17520"/>
  </bookViews>
  <sheets>
    <sheet name="ReadCountSimulationCalcul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P2" i="1"/>
  <c r="S3" i="1" s="1"/>
  <c r="T3" i="1" s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41" i="1"/>
  <c r="N41" i="1"/>
  <c r="M43" i="1"/>
  <c r="N43" i="1"/>
  <c r="M45" i="1"/>
  <c r="N45" i="1"/>
  <c r="M46" i="1"/>
  <c r="N46" i="1"/>
  <c r="M47" i="1"/>
  <c r="N47" i="1"/>
  <c r="M48" i="1"/>
  <c r="N48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41" i="1"/>
  <c r="L43" i="1"/>
  <c r="L45" i="1"/>
  <c r="L46" i="1"/>
  <c r="L47" i="1"/>
  <c r="L48" i="1"/>
  <c r="L50" i="1"/>
  <c r="L51" i="1"/>
  <c r="L52" i="1"/>
  <c r="L53" i="1"/>
  <c r="L54" i="1"/>
  <c r="L55" i="1"/>
  <c r="L56" i="1"/>
  <c r="L57" i="1"/>
  <c r="L58" i="1"/>
  <c r="L59" i="1"/>
  <c r="L60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41" i="1"/>
  <c r="K43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2" i="1"/>
  <c r="S2" i="1" l="1"/>
  <c r="T2" i="1" s="1"/>
  <c r="S4" i="1"/>
  <c r="T4" i="1" s="1"/>
</calcChain>
</file>

<file path=xl/comments1.xml><?xml version="1.0" encoding="utf-8"?>
<comments xmlns="http://schemas.openxmlformats.org/spreadsheetml/2006/main">
  <authors>
    <author>tc={F9EC4C1B-ED53-C342-AA8F-B7FE7AC7FC7D}</author>
  </authors>
  <commentList>
    <comment ref="O2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Max Ctrl Count is 7E4.</t>
      </text>
    </comment>
  </commentList>
</comments>
</file>

<file path=xl/sharedStrings.xml><?xml version="1.0" encoding="utf-8"?>
<sst xmlns="http://schemas.openxmlformats.org/spreadsheetml/2006/main" count="115" uniqueCount="115">
  <si>
    <t>Accession</t>
  </si>
  <si>
    <t>Ctrl Count</t>
  </si>
  <si>
    <t>Normalized Ctrl</t>
  </si>
  <si>
    <t>Total Reads</t>
  </si>
  <si>
    <t>Organism Read Count</t>
  </si>
  <si>
    <t>Quantification</t>
  </si>
  <si>
    <t>Median Coverage</t>
  </si>
  <si>
    <t>Mean Coverage</t>
  </si>
  <si>
    <t>Coverage Q1</t>
  </si>
  <si>
    <t>IDBD-D100387</t>
  </si>
  <si>
    <t>IDBD-D100388</t>
  </si>
  <si>
    <t>IDBD-D100389</t>
  </si>
  <si>
    <t>IDBD-D100390</t>
  </si>
  <si>
    <t>IDBD-D100391</t>
  </si>
  <si>
    <t>IDBD-D100392</t>
  </si>
  <si>
    <t>IDBD-D100393</t>
  </si>
  <si>
    <t>IDBD-D100394</t>
  </si>
  <si>
    <t>IDBD-D100395</t>
  </si>
  <si>
    <t>IDBD-D100396</t>
  </si>
  <si>
    <t>IDBD-D100376</t>
  </si>
  <si>
    <t>IDBD-D100377</t>
  </si>
  <si>
    <t>IDBD-D100378</t>
  </si>
  <si>
    <t>IDBD-D100379</t>
  </si>
  <si>
    <t>IDBD-D100380</t>
  </si>
  <si>
    <t>IDBD-D100381</t>
  </si>
  <si>
    <t>IDBD-D100382</t>
  </si>
  <si>
    <t>IDBD-D100383</t>
  </si>
  <si>
    <t>IDBD-D100384</t>
  </si>
  <si>
    <t>IDBD-D100386</t>
  </si>
  <si>
    <t>IDBD-D100397</t>
  </si>
  <si>
    <t>IDBD-D100398</t>
  </si>
  <si>
    <t>IDBD-D100399</t>
  </si>
  <si>
    <t>IDBD-D100400</t>
  </si>
  <si>
    <t>IDBD-D100401</t>
  </si>
  <si>
    <t>IDBD-D100402</t>
  </si>
  <si>
    <t>IDBD-D100403</t>
  </si>
  <si>
    <t>IDBD-D100404</t>
  </si>
  <si>
    <t>IDBD-D100405</t>
  </si>
  <si>
    <t>IDBD-D100406</t>
  </si>
  <si>
    <t>IDBD-D100407</t>
  </si>
  <si>
    <t>IDBD-D100408</t>
  </si>
  <si>
    <t>IDBD-D100409</t>
  </si>
  <si>
    <t>IDBD-D100410</t>
  </si>
  <si>
    <t>IDBD-D100411</t>
  </si>
  <si>
    <t>IDBD-D100412</t>
  </si>
  <si>
    <t>IDBD-D100413</t>
  </si>
  <si>
    <t>IDBD-D100414</t>
  </si>
  <si>
    <t>IDBD-D100450</t>
  </si>
  <si>
    <t>IDBD-D100451</t>
  </si>
  <si>
    <t>IDBD-D100415</t>
  </si>
  <si>
    <t>IDBD-D100452</t>
  </si>
  <si>
    <t>IDBD-D100416</t>
  </si>
  <si>
    <t>IDBD-D100417</t>
  </si>
  <si>
    <t>IDBD-D100418</t>
  </si>
  <si>
    <t>IDBD-D100453</t>
  </si>
  <si>
    <t>IDBD-D100419</t>
  </si>
  <si>
    <t>IDBD-D100447</t>
  </si>
  <si>
    <t>IDBD-D100448</t>
  </si>
  <si>
    <t>IDBD-D100454</t>
  </si>
  <si>
    <t>IDBD-D100455</t>
  </si>
  <si>
    <t>IDBD-D100456</t>
  </si>
  <si>
    <t>IDBD-D100457</t>
  </si>
  <si>
    <t>IDBD-D100460</t>
  </si>
  <si>
    <t>IDBD-D100458</t>
  </si>
  <si>
    <t>IDBD-D100459</t>
  </si>
  <si>
    <t>IDBD-D100446</t>
  </si>
  <si>
    <t>IDBD-D100438</t>
  </si>
  <si>
    <t>IDBD-D100439</t>
  </si>
  <si>
    <t>IDBD-D100440</t>
  </si>
  <si>
    <t>IDBD-D100441</t>
  </si>
  <si>
    <t>IDBD-D100442</t>
  </si>
  <si>
    <t>IDBD-D100443</t>
  </si>
  <si>
    <t>IDBD-D100444</t>
  </si>
  <si>
    <t>IDBD-D100445</t>
  </si>
  <si>
    <t>IDBD-D100461</t>
  </si>
  <si>
    <t>IDBD-D100462</t>
  </si>
  <si>
    <t>IDBD-D100463</t>
  </si>
  <si>
    <t>IDBD-D100464</t>
  </si>
  <si>
    <t>IDBD-D100465</t>
  </si>
  <si>
    <t>IDBD-D100466</t>
  </si>
  <si>
    <t>IDBD-D100467</t>
  </si>
  <si>
    <t>IDBD-D100468</t>
  </si>
  <si>
    <t>IDBD-D100469</t>
  </si>
  <si>
    <t>IDBD-D100470</t>
  </si>
  <si>
    <t>IDBD-D100471</t>
  </si>
  <si>
    <t>IDBD-D100472</t>
  </si>
  <si>
    <t>IDBD-D100473</t>
  </si>
  <si>
    <t>IDBD-D100474</t>
  </si>
  <si>
    <t>IDBD-D100475</t>
  </si>
  <si>
    <t>IDBD-D100476</t>
  </si>
  <si>
    <t>IDBD-D100477</t>
  </si>
  <si>
    <t>IDBD-D100478</t>
  </si>
  <si>
    <t>IDBD-D100479</t>
  </si>
  <si>
    <t>IDBD-D100480</t>
  </si>
  <si>
    <t>IDBD-D100481</t>
  </si>
  <si>
    <t>IDBD-D100482</t>
  </si>
  <si>
    <t>IDBD-D100483</t>
  </si>
  <si>
    <t>IDBD-D100484</t>
  </si>
  <si>
    <t>IDBD-D100485</t>
  </si>
  <si>
    <t>IDBD-D100491</t>
  </si>
  <si>
    <t>IDBD-D100490</t>
  </si>
  <si>
    <t>IDBD-D100489</t>
  </si>
  <si>
    <t>IDBD-D100488</t>
  </si>
  <si>
    <t>IDBD-D100487</t>
  </si>
  <si>
    <t>IDBD-D100486</t>
  </si>
  <si>
    <t>log(Quantification)</t>
  </si>
  <si>
    <t>log(Normalized Mean Coverage)</t>
  </si>
  <si>
    <t>log(Normalized Coverage Q1)</t>
  </si>
  <si>
    <t>Ctrl Count for Validation</t>
  </si>
  <si>
    <t>Intercept</t>
  </si>
  <si>
    <t>Log Organism load (GE/ml)</t>
  </si>
  <si>
    <t>Median Slope</t>
  </si>
  <si>
    <t>Coverage required</t>
  </si>
  <si>
    <t>Calculated Log Coverage Ratio</t>
  </si>
  <si>
    <t>log(Normalized Median Coverage)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</si>
</sst>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ReadCountSimulationCalculations!$L$1</c:f>
              <c:strCache>
                <c:ptCount val="1"/>
                <c:pt idx="0">
                  <c:v>log(Normalized Median Coverage)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40972286233895"/>
                  <c:y val="7.2235506428250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ReadCountSimulationCalculations!$K$2:$K$97</c:f>
              <c:numCache>
                <c:formatCode>General</c:formatCode>
                <c:ptCount val="96"/>
                <c:pt idx="0">
                  <c:v>7.7398938959611723</c:v>
                </c:pt>
                <c:pt idx="1">
                  <c:v>7.600629244730901</c:v>
                </c:pt>
                <c:pt idx="2">
                  <c:v>7.5085183024722637</c:v>
                </c:pt>
                <c:pt idx="3">
                  <c:v>7.6983612110589377</c:v>
                </c:pt>
                <c:pt idx="4">
                  <c:v>7.7577972021132764</c:v>
                </c:pt>
                <c:pt idx="5">
                  <c:v>8.3929318084176341</c:v>
                </c:pt>
                <c:pt idx="6">
                  <c:v>7.3723568931290417</c:v>
                </c:pt>
                <c:pt idx="7">
                  <c:v>7.4200463878167087</c:v>
                </c:pt>
                <c:pt idx="8">
                  <c:v>7.623154284050746</c:v>
                </c:pt>
                <c:pt idx="9">
                  <c:v>7.8505049688461996</c:v>
                </c:pt>
                <c:pt idx="10">
                  <c:v>7.5340026043312491</c:v>
                </c:pt>
                <c:pt idx="11">
                  <c:v>8.2000542067969135</c:v>
                </c:pt>
                <c:pt idx="12">
                  <c:v>7.1482070403800737</c:v>
                </c:pt>
                <c:pt idx="13">
                  <c:v>7.3963141395353622</c:v>
                </c:pt>
                <c:pt idx="14">
                  <c:v>7.6081707779507015</c:v>
                </c:pt>
                <c:pt idx="15">
                  <c:v>6.3537625161805806</c:v>
                </c:pt>
                <c:pt idx="16">
                  <c:v>7.9522786045706511</c:v>
                </c:pt>
                <c:pt idx="17">
                  <c:v>7.5365983922809496</c:v>
                </c:pt>
                <c:pt idx="19">
                  <c:v>7.8593636750823759</c:v>
                </c:pt>
                <c:pt idx="20">
                  <c:v>7.360005172558572</c:v>
                </c:pt>
                <c:pt idx="21">
                  <c:v>7.7692882690502945</c:v>
                </c:pt>
                <c:pt idx="22">
                  <c:v>8.0298253211455464</c:v>
                </c:pt>
                <c:pt idx="23">
                  <c:v>7.6321805678169454</c:v>
                </c:pt>
                <c:pt idx="24">
                  <c:v>7.442821089609863</c:v>
                </c:pt>
                <c:pt idx="25">
                  <c:v>6.5831257350040095</c:v>
                </c:pt>
                <c:pt idx="26">
                  <c:v>7.1739964416756674</c:v>
                </c:pt>
                <c:pt idx="27">
                  <c:v>7.0227577143022843</c:v>
                </c:pt>
                <c:pt idx="28">
                  <c:v>7.4775390151806045</c:v>
                </c:pt>
                <c:pt idx="29">
                  <c:v>7.4737126754082128</c:v>
                </c:pt>
                <c:pt idx="30">
                  <c:v>8.028170367479424</c:v>
                </c:pt>
                <c:pt idx="31">
                  <c:v>7.6450248768924052</c:v>
                </c:pt>
                <c:pt idx="32">
                  <c:v>7.7897392668396401</c:v>
                </c:pt>
                <c:pt idx="33">
                  <c:v>7.8407676151442782</c:v>
                </c:pt>
                <c:pt idx="34">
                  <c:v>8.1286176019341223</c:v>
                </c:pt>
                <c:pt idx="35">
                  <c:v>8.3484109015592534</c:v>
                </c:pt>
                <c:pt idx="39">
                  <c:v>5.5907667611534153</c:v>
                </c:pt>
                <c:pt idx="41">
                  <c:v>5.8367224174800345</c:v>
                </c:pt>
                <c:pt idx="43">
                  <c:v>5.6690832738707613</c:v>
                </c:pt>
                <c:pt idx="44">
                  <c:v>6.2781683638530978</c:v>
                </c:pt>
                <c:pt idx="45">
                  <c:v>6.8348809219507309</c:v>
                </c:pt>
                <c:pt idx="46">
                  <c:v>7.0157102542020002</c:v>
                </c:pt>
                <c:pt idx="48">
                  <c:v>6.6836460741360488</c:v>
                </c:pt>
                <c:pt idx="49">
                  <c:v>6.4812036656011323</c:v>
                </c:pt>
                <c:pt idx="50">
                  <c:v>7.8095048171207679</c:v>
                </c:pt>
                <c:pt idx="51">
                  <c:v>7.5545269332588081</c:v>
                </c:pt>
                <c:pt idx="52">
                  <c:v>7.4116624200974739</c:v>
                </c:pt>
                <c:pt idx="53">
                  <c:v>7.6234973925690372</c:v>
                </c:pt>
                <c:pt idx="54">
                  <c:v>7.5808722328694813</c:v>
                </c:pt>
                <c:pt idx="55">
                  <c:v>7.9043258612422935</c:v>
                </c:pt>
                <c:pt idx="56">
                  <c:v>8.1546034930194224</c:v>
                </c:pt>
                <c:pt idx="57">
                  <c:v>7.9799122021872542</c:v>
                </c:pt>
                <c:pt idx="58">
                  <c:v>6.7018424747686378</c:v>
                </c:pt>
                <c:pt idx="61">
                  <c:v>5.2711585213578145</c:v>
                </c:pt>
                <c:pt idx="62">
                  <c:v>6.9314704997150658</c:v>
                </c:pt>
                <c:pt idx="63">
                  <c:v>6.2735480858645172</c:v>
                </c:pt>
                <c:pt idx="64">
                  <c:v>6.4808117114546153</c:v>
                </c:pt>
                <c:pt idx="65">
                  <c:v>7.358332986883461</c:v>
                </c:pt>
                <c:pt idx="66">
                  <c:v>7.7411480455550503</c:v>
                </c:pt>
                <c:pt idx="67">
                  <c:v>7.4873533229085529</c:v>
                </c:pt>
                <c:pt idx="68">
                  <c:v>7.3121778070143577</c:v>
                </c:pt>
                <c:pt idx="69">
                  <c:v>7.9412719019454334</c:v>
                </c:pt>
                <c:pt idx="70">
                  <c:v>7.5273622521863306</c:v>
                </c:pt>
                <c:pt idx="71">
                  <c:v>7.8706002667329065</c:v>
                </c:pt>
                <c:pt idx="72">
                  <c:v>7.4913046416794531</c:v>
                </c:pt>
                <c:pt idx="73">
                  <c:v>7.9690717520939813</c:v>
                </c:pt>
                <c:pt idx="74">
                  <c:v>7.6845639041477334</c:v>
                </c:pt>
                <c:pt idx="75">
                  <c:v>7.9630769987679377</c:v>
                </c:pt>
                <c:pt idx="76">
                  <c:v>7.5337265227505918</c:v>
                </c:pt>
                <c:pt idx="77">
                  <c:v>7.3885388843766693</c:v>
                </c:pt>
                <c:pt idx="78">
                  <c:v>7.8447288587139514</c:v>
                </c:pt>
                <c:pt idx="79">
                  <c:v>7.9390028058464184</c:v>
                </c:pt>
                <c:pt idx="80">
                  <c:v>7.9762903927834916</c:v>
                </c:pt>
                <c:pt idx="81">
                  <c:v>6.6021716344742334</c:v>
                </c:pt>
                <c:pt idx="82">
                  <c:v>7.5596616633061631</c:v>
                </c:pt>
                <c:pt idx="83">
                  <c:v>7.7376541060121795</c:v>
                </c:pt>
                <c:pt idx="84">
                  <c:v>7.460865209648297</c:v>
                </c:pt>
                <c:pt idx="85">
                  <c:v>7.5822002958048849</c:v>
                </c:pt>
                <c:pt idx="86">
                  <c:v>7.6866650982665412</c:v>
                </c:pt>
                <c:pt idx="87">
                  <c:v>7.6701386801696074</c:v>
                </c:pt>
                <c:pt idx="88">
                  <c:v>7.6469010169237395</c:v>
                </c:pt>
                <c:pt idx="89">
                  <c:v>7.5621483358627311</c:v>
                </c:pt>
                <c:pt idx="90">
                  <c:v>7.4293701255430475</c:v>
                </c:pt>
                <c:pt idx="91">
                  <c:v>7.7425999372082908</c:v>
                </c:pt>
                <c:pt idx="92">
                  <c:v>7.6260242453155831</c:v>
                </c:pt>
                <c:pt idx="93">
                  <c:v>7.1189502492546231</c:v>
                </c:pt>
                <c:pt idx="94">
                  <c:v>6.7852974282696428</c:v>
                </c:pt>
                <c:pt idx="95">
                  <c:v>7.765892130210494</c:v>
                </c:pt>
              </c:numCache>
            </c:numRef>
          </c:xVal>
          <c:yVal>
            <c:numRef>
              <c:f>ReadCountSimulationCalculations!$L$2:$L$97</c:f>
              <c:numCache>
                <c:formatCode>General</c:formatCode>
                <c:ptCount val="96"/>
                <c:pt idx="0">
                  <c:v>-1.0963860392206912</c:v>
                </c:pt>
                <c:pt idx="1">
                  <c:v>-1.2552225488736652</c:v>
                </c:pt>
                <c:pt idx="2">
                  <c:v>-1.2700669046680062</c:v>
                </c:pt>
                <c:pt idx="3">
                  <c:v>-0.82160106008807565</c:v>
                </c:pt>
                <c:pt idx="4">
                  <c:v>-1.2769917547965424</c:v>
                </c:pt>
                <c:pt idx="5">
                  <c:v>-0.62249465166431894</c:v>
                </c:pt>
                <c:pt idx="6">
                  <c:v>-1.3136412802884987</c:v>
                </c:pt>
                <c:pt idx="7">
                  <c:v>-1.08230751094467</c:v>
                </c:pt>
                <c:pt idx="8">
                  <c:v>-1.0185779567488231</c:v>
                </c:pt>
                <c:pt idx="9">
                  <c:v>-0.73132361473195573</c:v>
                </c:pt>
                <c:pt idx="10">
                  <c:v>-1.420505836570779</c:v>
                </c:pt>
                <c:pt idx="11">
                  <c:v>-0.63202321470540557</c:v>
                </c:pt>
                <c:pt idx="12">
                  <c:v>-1.8157674379896125</c:v>
                </c:pt>
                <c:pt idx="13">
                  <c:v>-1.3115311377735863</c:v>
                </c:pt>
                <c:pt idx="14">
                  <c:v>-0.58931047008005588</c:v>
                </c:pt>
                <c:pt idx="15">
                  <c:v>-2.6194777835602676</c:v>
                </c:pt>
                <c:pt idx="16">
                  <c:v>-0.75720532172181332</c:v>
                </c:pt>
                <c:pt idx="17">
                  <c:v>-1.0248478453088994</c:v>
                </c:pt>
                <c:pt idx="19">
                  <c:v>-0.88297434602606917</c:v>
                </c:pt>
                <c:pt idx="20">
                  <c:v>-1.4407880243691298</c:v>
                </c:pt>
                <c:pt idx="21">
                  <c:v>-1.0249260435232777</c:v>
                </c:pt>
                <c:pt idx="22">
                  <c:v>-1.0354838255477048</c:v>
                </c:pt>
                <c:pt idx="23">
                  <c:v>-1.3439901284496139</c:v>
                </c:pt>
                <c:pt idx="24">
                  <c:v>-1.3616796640379636</c:v>
                </c:pt>
                <c:pt idx="25">
                  <c:v>-2.4675271764781717</c:v>
                </c:pt>
                <c:pt idx="26">
                  <c:v>-1.7187783976895714</c:v>
                </c:pt>
                <c:pt idx="27">
                  <c:v>-1.7683914130944873</c:v>
                </c:pt>
                <c:pt idx="28">
                  <c:v>-1.5754021290984035</c:v>
                </c:pt>
                <c:pt idx="29">
                  <c:v>-1.5574577594281096</c:v>
                </c:pt>
                <c:pt idx="30">
                  <c:v>-0.82642639716556521</c:v>
                </c:pt>
                <c:pt idx="31">
                  <c:v>-0.98883148654260511</c:v>
                </c:pt>
                <c:pt idx="32">
                  <c:v>-1.0409386396574816</c:v>
                </c:pt>
                <c:pt idx="33">
                  <c:v>-1.0286081692924771</c:v>
                </c:pt>
                <c:pt idx="34">
                  <c:v>-0.62065914159832147</c:v>
                </c:pt>
                <c:pt idx="35">
                  <c:v>-0.65142160615746281</c:v>
                </c:pt>
                <c:pt idx="39">
                  <c:v>-3.3906407699305383</c:v>
                </c:pt>
                <c:pt idx="41">
                  <c:v>-3.1043732875712369</c:v>
                </c:pt>
                <c:pt idx="43">
                  <c:v>-3.4102271848817032</c:v>
                </c:pt>
                <c:pt idx="44">
                  <c:v>-2.7004873811595234</c:v>
                </c:pt>
                <c:pt idx="45">
                  <c:v>-1.8817649496862066</c:v>
                </c:pt>
                <c:pt idx="46">
                  <c:v>-1.8388490907372552</c:v>
                </c:pt>
                <c:pt idx="48">
                  <c:v>-2.6630389674359076</c:v>
                </c:pt>
                <c:pt idx="49">
                  <c:v>-2.5684950671932461</c:v>
                </c:pt>
                <c:pt idx="50">
                  <c:v>-1.0191337519786234</c:v>
                </c:pt>
                <c:pt idx="51">
                  <c:v>-1.0973033702676995</c:v>
                </c:pt>
                <c:pt idx="52">
                  <c:v>-1.3908961979285461</c:v>
                </c:pt>
                <c:pt idx="53">
                  <c:v>-1.3081484590349481</c:v>
                </c:pt>
                <c:pt idx="54">
                  <c:v>-1.3309969357091487</c:v>
                </c:pt>
                <c:pt idx="55">
                  <c:v>-0.89318591640058409</c:v>
                </c:pt>
                <c:pt idx="56">
                  <c:v>-0.69352268172217058</c:v>
                </c:pt>
                <c:pt idx="57">
                  <c:v>-0.74818802700620035</c:v>
                </c:pt>
                <c:pt idx="58">
                  <c:v>-2.0669467896306131</c:v>
                </c:pt>
                <c:pt idx="61">
                  <c:v>-3.7941684240373812</c:v>
                </c:pt>
                <c:pt idx="62">
                  <c:v>-2.1496927162812716</c:v>
                </c:pt>
                <c:pt idx="63">
                  <c:v>-2.7326952485417082</c:v>
                </c:pt>
                <c:pt idx="64">
                  <c:v>-2.6591552809406296</c:v>
                </c:pt>
                <c:pt idx="65">
                  <c:v>-1.3752062210993303</c:v>
                </c:pt>
                <c:pt idx="66">
                  <c:v>-1.0221620916490624</c:v>
                </c:pt>
                <c:pt idx="67">
                  <c:v>-1.3754846207475033</c:v>
                </c:pt>
                <c:pt idx="68">
                  <c:v>-1.4092210190817267</c:v>
                </c:pt>
                <c:pt idx="69">
                  <c:v>-0.96878412365747757</c:v>
                </c:pt>
                <c:pt idx="70">
                  <c:v>-1.022510078470003</c:v>
                </c:pt>
                <c:pt idx="71">
                  <c:v>-1.1518175644107738</c:v>
                </c:pt>
                <c:pt idx="72">
                  <c:v>-1.2241087433472548</c:v>
                </c:pt>
                <c:pt idx="73">
                  <c:v>-0.87205575325197482</c:v>
                </c:pt>
                <c:pt idx="74">
                  <c:v>-1.3071903043687996</c:v>
                </c:pt>
                <c:pt idx="75">
                  <c:v>-0.9884566099704265</c:v>
                </c:pt>
                <c:pt idx="76">
                  <c:v>-1.4428715548211977</c:v>
                </c:pt>
                <c:pt idx="77">
                  <c:v>-1.2996534668351778</c:v>
                </c:pt>
                <c:pt idx="78">
                  <c:v>-0.91821982435272997</c:v>
                </c:pt>
                <c:pt idx="79">
                  <c:v>-0.82695079495246138</c:v>
                </c:pt>
                <c:pt idx="80">
                  <c:v>-0.78843958725965491</c:v>
                </c:pt>
                <c:pt idx="81">
                  <c:v>-2.2458210061174126</c:v>
                </c:pt>
                <c:pt idx="82">
                  <c:v>-1.0865030170440986</c:v>
                </c:pt>
                <c:pt idx="83">
                  <c:v>-0.81000447448926782</c:v>
                </c:pt>
                <c:pt idx="84">
                  <c:v>-1.2157993918477064</c:v>
                </c:pt>
                <c:pt idx="85">
                  <c:v>-1.2499592616601995</c:v>
                </c:pt>
                <c:pt idx="86">
                  <c:v>-1.1486155964783886</c:v>
                </c:pt>
                <c:pt idx="87">
                  <c:v>-1.1349053315694895</c:v>
                </c:pt>
                <c:pt idx="88">
                  <c:v>-1.0104152349285394</c:v>
                </c:pt>
                <c:pt idx="89">
                  <c:v>-1.2149529493413476</c:v>
                </c:pt>
                <c:pt idx="90">
                  <c:v>-1.6232492903979006</c:v>
                </c:pt>
                <c:pt idx="91">
                  <c:v>-1.0862856620327948</c:v>
                </c:pt>
                <c:pt idx="92">
                  <c:v>-1.1715436313049605</c:v>
                </c:pt>
                <c:pt idx="93">
                  <c:v>-1.6228925803311089</c:v>
                </c:pt>
                <c:pt idx="94">
                  <c:v>-2.1148967983141596</c:v>
                </c:pt>
                <c:pt idx="95">
                  <c:v>-1.085251997424576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A-1D43-839E-428F37DBDCB1}"/>
            </c:ext>
          </c:extLst>
        </c:ser>
        <c:ser>
          <c:idx val="1"/>
          <c:order val="1"/>
          <c:tx>
            <c:strRef>
              <c:f>ReadCountSimulationCalculations!$M$1</c:f>
              <c:strCache>
                <c:ptCount val="1"/>
                <c:pt idx="0">
                  <c:v>log(Normalized Mean Coverage)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562015116123119E-2"/>
                  <c:y val="0.184597968559055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ReadCountSimulationCalculations!$K$2:$K$97</c:f>
              <c:numCache>
                <c:formatCode>General</c:formatCode>
                <c:ptCount val="96"/>
                <c:pt idx="0">
                  <c:v>7.7398938959611723</c:v>
                </c:pt>
                <c:pt idx="1">
                  <c:v>7.600629244730901</c:v>
                </c:pt>
                <c:pt idx="2">
                  <c:v>7.5085183024722637</c:v>
                </c:pt>
                <c:pt idx="3">
                  <c:v>7.6983612110589377</c:v>
                </c:pt>
                <c:pt idx="4">
                  <c:v>7.7577972021132764</c:v>
                </c:pt>
                <c:pt idx="5">
                  <c:v>8.3929318084176341</c:v>
                </c:pt>
                <c:pt idx="6">
                  <c:v>7.3723568931290417</c:v>
                </c:pt>
                <c:pt idx="7">
                  <c:v>7.4200463878167087</c:v>
                </c:pt>
                <c:pt idx="8">
                  <c:v>7.623154284050746</c:v>
                </c:pt>
                <c:pt idx="9">
                  <c:v>7.8505049688461996</c:v>
                </c:pt>
                <c:pt idx="10">
                  <c:v>7.5340026043312491</c:v>
                </c:pt>
                <c:pt idx="11">
                  <c:v>8.2000542067969135</c:v>
                </c:pt>
                <c:pt idx="12">
                  <c:v>7.1482070403800737</c:v>
                </c:pt>
                <c:pt idx="13">
                  <c:v>7.3963141395353622</c:v>
                </c:pt>
                <c:pt idx="14">
                  <c:v>7.6081707779507015</c:v>
                </c:pt>
                <c:pt idx="15">
                  <c:v>6.3537625161805806</c:v>
                </c:pt>
                <c:pt idx="16">
                  <c:v>7.9522786045706511</c:v>
                </c:pt>
                <c:pt idx="17">
                  <c:v>7.5365983922809496</c:v>
                </c:pt>
                <c:pt idx="19">
                  <c:v>7.8593636750823759</c:v>
                </c:pt>
                <c:pt idx="20">
                  <c:v>7.360005172558572</c:v>
                </c:pt>
                <c:pt idx="21">
                  <c:v>7.7692882690502945</c:v>
                </c:pt>
                <c:pt idx="22">
                  <c:v>8.0298253211455464</c:v>
                </c:pt>
                <c:pt idx="23">
                  <c:v>7.6321805678169454</c:v>
                </c:pt>
                <c:pt idx="24">
                  <c:v>7.442821089609863</c:v>
                </c:pt>
                <c:pt idx="25">
                  <c:v>6.5831257350040095</c:v>
                </c:pt>
                <c:pt idx="26">
                  <c:v>7.1739964416756674</c:v>
                </c:pt>
                <c:pt idx="27">
                  <c:v>7.0227577143022843</c:v>
                </c:pt>
                <c:pt idx="28">
                  <c:v>7.4775390151806045</c:v>
                </c:pt>
                <c:pt idx="29">
                  <c:v>7.4737126754082128</c:v>
                </c:pt>
                <c:pt idx="30">
                  <c:v>8.028170367479424</c:v>
                </c:pt>
                <c:pt idx="31">
                  <c:v>7.6450248768924052</c:v>
                </c:pt>
                <c:pt idx="32">
                  <c:v>7.7897392668396401</c:v>
                </c:pt>
                <c:pt idx="33">
                  <c:v>7.8407676151442782</c:v>
                </c:pt>
                <c:pt idx="34">
                  <c:v>8.1286176019341223</c:v>
                </c:pt>
                <c:pt idx="35">
                  <c:v>8.3484109015592534</c:v>
                </c:pt>
                <c:pt idx="39">
                  <c:v>5.5907667611534153</c:v>
                </c:pt>
                <c:pt idx="41">
                  <c:v>5.8367224174800345</c:v>
                </c:pt>
                <c:pt idx="43">
                  <c:v>5.6690832738707613</c:v>
                </c:pt>
                <c:pt idx="44">
                  <c:v>6.2781683638530978</c:v>
                </c:pt>
                <c:pt idx="45">
                  <c:v>6.8348809219507309</c:v>
                </c:pt>
                <c:pt idx="46">
                  <c:v>7.0157102542020002</c:v>
                </c:pt>
                <c:pt idx="48">
                  <c:v>6.6836460741360488</c:v>
                </c:pt>
                <c:pt idx="49">
                  <c:v>6.4812036656011323</c:v>
                </c:pt>
                <c:pt idx="50">
                  <c:v>7.8095048171207679</c:v>
                </c:pt>
                <c:pt idx="51">
                  <c:v>7.5545269332588081</c:v>
                </c:pt>
                <c:pt idx="52">
                  <c:v>7.4116624200974739</c:v>
                </c:pt>
                <c:pt idx="53">
                  <c:v>7.6234973925690372</c:v>
                </c:pt>
                <c:pt idx="54">
                  <c:v>7.5808722328694813</c:v>
                </c:pt>
                <c:pt idx="55">
                  <c:v>7.9043258612422935</c:v>
                </c:pt>
                <c:pt idx="56">
                  <c:v>8.1546034930194224</c:v>
                </c:pt>
                <c:pt idx="57">
                  <c:v>7.9799122021872542</c:v>
                </c:pt>
                <c:pt idx="58">
                  <c:v>6.7018424747686378</c:v>
                </c:pt>
                <c:pt idx="61">
                  <c:v>5.2711585213578145</c:v>
                </c:pt>
                <c:pt idx="62">
                  <c:v>6.9314704997150658</c:v>
                </c:pt>
                <c:pt idx="63">
                  <c:v>6.2735480858645172</c:v>
                </c:pt>
                <c:pt idx="64">
                  <c:v>6.4808117114546153</c:v>
                </c:pt>
                <c:pt idx="65">
                  <c:v>7.358332986883461</c:v>
                </c:pt>
                <c:pt idx="66">
                  <c:v>7.7411480455550503</c:v>
                </c:pt>
                <c:pt idx="67">
                  <c:v>7.4873533229085529</c:v>
                </c:pt>
                <c:pt idx="68">
                  <c:v>7.3121778070143577</c:v>
                </c:pt>
                <c:pt idx="69">
                  <c:v>7.9412719019454334</c:v>
                </c:pt>
                <c:pt idx="70">
                  <c:v>7.5273622521863306</c:v>
                </c:pt>
                <c:pt idx="71">
                  <c:v>7.8706002667329065</c:v>
                </c:pt>
                <c:pt idx="72">
                  <c:v>7.4913046416794531</c:v>
                </c:pt>
                <c:pt idx="73">
                  <c:v>7.9690717520939813</c:v>
                </c:pt>
                <c:pt idx="74">
                  <c:v>7.6845639041477334</c:v>
                </c:pt>
                <c:pt idx="75">
                  <c:v>7.9630769987679377</c:v>
                </c:pt>
                <c:pt idx="76">
                  <c:v>7.5337265227505918</c:v>
                </c:pt>
                <c:pt idx="77">
                  <c:v>7.3885388843766693</c:v>
                </c:pt>
                <c:pt idx="78">
                  <c:v>7.8447288587139514</c:v>
                </c:pt>
                <c:pt idx="79">
                  <c:v>7.9390028058464184</c:v>
                </c:pt>
                <c:pt idx="80">
                  <c:v>7.9762903927834916</c:v>
                </c:pt>
                <c:pt idx="81">
                  <c:v>6.6021716344742334</c:v>
                </c:pt>
                <c:pt idx="82">
                  <c:v>7.5596616633061631</c:v>
                </c:pt>
                <c:pt idx="83">
                  <c:v>7.7376541060121795</c:v>
                </c:pt>
                <c:pt idx="84">
                  <c:v>7.460865209648297</c:v>
                </c:pt>
                <c:pt idx="85">
                  <c:v>7.5822002958048849</c:v>
                </c:pt>
                <c:pt idx="86">
                  <c:v>7.6866650982665412</c:v>
                </c:pt>
                <c:pt idx="87">
                  <c:v>7.6701386801696074</c:v>
                </c:pt>
                <c:pt idx="88">
                  <c:v>7.6469010169237395</c:v>
                </c:pt>
                <c:pt idx="89">
                  <c:v>7.5621483358627311</c:v>
                </c:pt>
                <c:pt idx="90">
                  <c:v>7.4293701255430475</c:v>
                </c:pt>
                <c:pt idx="91">
                  <c:v>7.7425999372082908</c:v>
                </c:pt>
                <c:pt idx="92">
                  <c:v>7.6260242453155831</c:v>
                </c:pt>
                <c:pt idx="93">
                  <c:v>7.1189502492546231</c:v>
                </c:pt>
                <c:pt idx="94">
                  <c:v>6.7852974282696428</c:v>
                </c:pt>
                <c:pt idx="95">
                  <c:v>7.765892130210494</c:v>
                </c:pt>
              </c:numCache>
            </c:numRef>
          </c:xVal>
          <c:yVal>
            <c:numRef>
              <c:f>ReadCountSimulationCalculations!$M$2:$M$97</c:f>
              <c:numCache>
                <c:formatCode>General</c:formatCode>
                <c:ptCount val="96"/>
                <c:pt idx="0">
                  <c:v>-1.3036207806546452</c:v>
                </c:pt>
                <c:pt idx="1">
                  <c:v>-1.5642357641263469</c:v>
                </c:pt>
                <c:pt idx="2">
                  <c:v>-1.5227344847438418</c:v>
                </c:pt>
                <c:pt idx="3">
                  <c:v>-1.1320160452253329</c:v>
                </c:pt>
                <c:pt idx="4">
                  <c:v>-1.5202756360658167</c:v>
                </c:pt>
                <c:pt idx="5">
                  <c:v>-0.86110370782661316</c:v>
                </c:pt>
                <c:pt idx="6">
                  <c:v>-1.5943971964601362</c:v>
                </c:pt>
                <c:pt idx="7">
                  <c:v>-1.3495453431313906</c:v>
                </c:pt>
                <c:pt idx="8">
                  <c:v>-1.3591685705201875</c:v>
                </c:pt>
                <c:pt idx="9">
                  <c:v>-1.04654130040742</c:v>
                </c:pt>
                <c:pt idx="10">
                  <c:v>-1.6068804641737582</c:v>
                </c:pt>
                <c:pt idx="11">
                  <c:v>-0.83589350777879534</c:v>
                </c:pt>
                <c:pt idx="12">
                  <c:v>-2.0171805823740914</c:v>
                </c:pt>
                <c:pt idx="13">
                  <c:v>-1.6323435285658057</c:v>
                </c:pt>
                <c:pt idx="14">
                  <c:v>-0.96774164274522823</c:v>
                </c:pt>
                <c:pt idx="15">
                  <c:v>-2.8860153889416837</c:v>
                </c:pt>
                <c:pt idx="16">
                  <c:v>-1.0999169274582381</c:v>
                </c:pt>
                <c:pt idx="17">
                  <c:v>-1.3736485108709879</c:v>
                </c:pt>
                <c:pt idx="19">
                  <c:v>-1.2073480099200802</c:v>
                </c:pt>
                <c:pt idx="20">
                  <c:v>-1.7875291910549569</c:v>
                </c:pt>
                <c:pt idx="21">
                  <c:v>-1.4258461550349801</c:v>
                </c:pt>
                <c:pt idx="22">
                  <c:v>-1.333235990486259</c:v>
                </c:pt>
                <c:pt idx="23">
                  <c:v>-1.5989392502743114</c:v>
                </c:pt>
                <c:pt idx="24">
                  <c:v>-1.7250902115485141</c:v>
                </c:pt>
                <c:pt idx="25">
                  <c:v>-2.8656212771468765</c:v>
                </c:pt>
                <c:pt idx="26">
                  <c:v>-2.0028732337443684</c:v>
                </c:pt>
                <c:pt idx="27">
                  <c:v>-2.0726256018662781</c:v>
                </c:pt>
                <c:pt idx="28">
                  <c:v>-1.9637692079176861</c:v>
                </c:pt>
                <c:pt idx="29">
                  <c:v>-1.8648702060126616</c:v>
                </c:pt>
                <c:pt idx="30">
                  <c:v>-1.2008826170440494</c:v>
                </c:pt>
                <c:pt idx="31">
                  <c:v>-1.4139334293406645</c:v>
                </c:pt>
                <c:pt idx="32">
                  <c:v>-1.3582942468453041</c:v>
                </c:pt>
                <c:pt idx="33">
                  <c:v>-1.3553287003253625</c:v>
                </c:pt>
                <c:pt idx="34">
                  <c:v>-0.7174649007378564</c:v>
                </c:pt>
                <c:pt idx="35">
                  <c:v>-0.67171445357517257</c:v>
                </c:pt>
                <c:pt idx="39">
                  <c:v>-3.8113725340026501</c:v>
                </c:pt>
                <c:pt idx="41">
                  <c:v>-3.3876709992625229</c:v>
                </c:pt>
                <c:pt idx="43">
                  <c:v>-3.5241345667332196</c:v>
                </c:pt>
                <c:pt idx="44">
                  <c:v>-2.9601352364001419</c:v>
                </c:pt>
                <c:pt idx="45">
                  <c:v>-2.2684011309448739</c:v>
                </c:pt>
                <c:pt idx="46">
                  <c:v>-1.785725807994663</c:v>
                </c:pt>
                <c:pt idx="48">
                  <c:v>-2.7599108003990698</c:v>
                </c:pt>
                <c:pt idx="49">
                  <c:v>-2.5420820270009652</c:v>
                </c:pt>
                <c:pt idx="50">
                  <c:v>-1.1970970043129228</c:v>
                </c:pt>
                <c:pt idx="51">
                  <c:v>-1.1936424599260136</c:v>
                </c:pt>
                <c:pt idx="52">
                  <c:v>-1.4563659737562438</c:v>
                </c:pt>
                <c:pt idx="53">
                  <c:v>-1.2913223966918801</c:v>
                </c:pt>
                <c:pt idx="54">
                  <c:v>-1.3556289999924611</c:v>
                </c:pt>
                <c:pt idx="55">
                  <c:v>-0.94819932074479463</c:v>
                </c:pt>
                <c:pt idx="56">
                  <c:v>-1.0486136040920528</c:v>
                </c:pt>
                <c:pt idx="57">
                  <c:v>-1.0924410632561987</c:v>
                </c:pt>
                <c:pt idx="58">
                  <c:v>-2.625975700383913</c:v>
                </c:pt>
                <c:pt idx="61">
                  <c:v>-3.8442158297183084</c:v>
                </c:pt>
                <c:pt idx="62">
                  <c:v>-2.4473238163660818</c:v>
                </c:pt>
                <c:pt idx="63">
                  <c:v>-2.9057519568154548</c:v>
                </c:pt>
                <c:pt idx="64">
                  <c:v>-2.92369999545142</c:v>
                </c:pt>
                <c:pt idx="65">
                  <c:v>-1.8004814386309851</c:v>
                </c:pt>
                <c:pt idx="66">
                  <c:v>-1.3783116975763041</c:v>
                </c:pt>
                <c:pt idx="67">
                  <c:v>-1.802036626164198</c:v>
                </c:pt>
                <c:pt idx="68">
                  <c:v>-1.8612481648649006</c:v>
                </c:pt>
                <c:pt idx="69">
                  <c:v>-1.3875953379169337</c:v>
                </c:pt>
                <c:pt idx="70">
                  <c:v>-1.4343782716072015</c:v>
                </c:pt>
                <c:pt idx="71">
                  <c:v>-1.5687529858137714</c:v>
                </c:pt>
                <c:pt idx="72">
                  <c:v>-1.6880448471497596</c:v>
                </c:pt>
                <c:pt idx="73">
                  <c:v>-1.2490481864373988</c:v>
                </c:pt>
                <c:pt idx="74">
                  <c:v>-1.6415225377677205</c:v>
                </c:pt>
                <c:pt idx="75">
                  <c:v>-1.3584824542674816</c:v>
                </c:pt>
                <c:pt idx="76">
                  <c:v>-1.6674606367133828</c:v>
                </c:pt>
                <c:pt idx="77">
                  <c:v>-1.6364083177745921</c:v>
                </c:pt>
                <c:pt idx="78">
                  <c:v>-1.1879229504568416</c:v>
                </c:pt>
                <c:pt idx="79">
                  <c:v>-1.1280465383814995</c:v>
                </c:pt>
                <c:pt idx="80">
                  <c:v>-1.1116450109227718</c:v>
                </c:pt>
                <c:pt idx="81">
                  <c:v>-2.6133714049271006</c:v>
                </c:pt>
                <c:pt idx="82">
                  <c:v>-1.3515688127028334</c:v>
                </c:pt>
                <c:pt idx="83">
                  <c:v>-1.1317745295487951</c:v>
                </c:pt>
                <c:pt idx="84">
                  <c:v>-1.7126283650154275</c:v>
                </c:pt>
                <c:pt idx="85">
                  <c:v>-1.3324463182695168</c:v>
                </c:pt>
                <c:pt idx="86">
                  <c:v>-1.4591378696722483</c:v>
                </c:pt>
                <c:pt idx="87">
                  <c:v>-1.4649782221572711</c:v>
                </c:pt>
                <c:pt idx="88">
                  <c:v>-1.1840810193290381</c:v>
                </c:pt>
                <c:pt idx="89">
                  <c:v>-1.4517862082654518</c:v>
                </c:pt>
                <c:pt idx="90">
                  <c:v>-1.7377860256558555</c:v>
                </c:pt>
                <c:pt idx="91">
                  <c:v>-1.4106312141391752</c:v>
                </c:pt>
                <c:pt idx="92">
                  <c:v>-1.3997806856123027</c:v>
                </c:pt>
                <c:pt idx="93">
                  <c:v>-1.9914894275652719</c:v>
                </c:pt>
                <c:pt idx="94">
                  <c:v>-2.0462797065586451</c:v>
                </c:pt>
                <c:pt idx="95">
                  <c:v>-1.3017559413386239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A-1D43-839E-428F37DBDCB1}"/>
            </c:ext>
          </c:extLst>
        </c:ser>
        <c:ser>
          <c:idx val="2"/>
          <c:order val="2"/>
          <c:tx>
            <c:strRef>
              <c:f>ReadCountSimulationCalculations!$N$1</c:f>
              <c:strCache>
                <c:ptCount val="1"/>
                <c:pt idx="0">
                  <c:v>log(Normalized Coverage Q1)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ReadCountSimulationCalculations!$K$2:$K$97</c:f>
              <c:numCache>
                <c:formatCode>General</c:formatCode>
                <c:ptCount val="96"/>
                <c:pt idx="0">
                  <c:v>7.7398938959611723</c:v>
                </c:pt>
                <c:pt idx="1">
                  <c:v>7.600629244730901</c:v>
                </c:pt>
                <c:pt idx="2">
                  <c:v>7.5085183024722637</c:v>
                </c:pt>
                <c:pt idx="3">
                  <c:v>7.6983612110589377</c:v>
                </c:pt>
                <c:pt idx="4">
                  <c:v>7.7577972021132764</c:v>
                </c:pt>
                <c:pt idx="5">
                  <c:v>8.3929318084176341</c:v>
                </c:pt>
                <c:pt idx="6">
                  <c:v>7.3723568931290417</c:v>
                </c:pt>
                <c:pt idx="7">
                  <c:v>7.4200463878167087</c:v>
                </c:pt>
                <c:pt idx="8">
                  <c:v>7.623154284050746</c:v>
                </c:pt>
                <c:pt idx="9">
                  <c:v>7.8505049688461996</c:v>
                </c:pt>
                <c:pt idx="10">
                  <c:v>7.5340026043312491</c:v>
                </c:pt>
                <c:pt idx="11">
                  <c:v>8.2000542067969135</c:v>
                </c:pt>
                <c:pt idx="12">
                  <c:v>7.1482070403800737</c:v>
                </c:pt>
                <c:pt idx="13">
                  <c:v>7.3963141395353622</c:v>
                </c:pt>
                <c:pt idx="14">
                  <c:v>7.6081707779507015</c:v>
                </c:pt>
                <c:pt idx="15">
                  <c:v>6.3537625161805806</c:v>
                </c:pt>
                <c:pt idx="16">
                  <c:v>7.9522786045706511</c:v>
                </c:pt>
                <c:pt idx="17">
                  <c:v>7.5365983922809496</c:v>
                </c:pt>
                <c:pt idx="19">
                  <c:v>7.8593636750823759</c:v>
                </c:pt>
                <c:pt idx="20">
                  <c:v>7.360005172558572</c:v>
                </c:pt>
                <c:pt idx="21">
                  <c:v>7.7692882690502945</c:v>
                </c:pt>
                <c:pt idx="22">
                  <c:v>8.0298253211455464</c:v>
                </c:pt>
                <c:pt idx="23">
                  <c:v>7.6321805678169454</c:v>
                </c:pt>
                <c:pt idx="24">
                  <c:v>7.442821089609863</c:v>
                </c:pt>
                <c:pt idx="25">
                  <c:v>6.5831257350040095</c:v>
                </c:pt>
                <c:pt idx="26">
                  <c:v>7.1739964416756674</c:v>
                </c:pt>
                <c:pt idx="27">
                  <c:v>7.0227577143022843</c:v>
                </c:pt>
                <c:pt idx="28">
                  <c:v>7.4775390151806045</c:v>
                </c:pt>
                <c:pt idx="29">
                  <c:v>7.4737126754082128</c:v>
                </c:pt>
                <c:pt idx="30">
                  <c:v>8.028170367479424</c:v>
                </c:pt>
                <c:pt idx="31">
                  <c:v>7.6450248768924052</c:v>
                </c:pt>
                <c:pt idx="32">
                  <c:v>7.7897392668396401</c:v>
                </c:pt>
                <c:pt idx="33">
                  <c:v>7.8407676151442782</c:v>
                </c:pt>
                <c:pt idx="34">
                  <c:v>8.1286176019341223</c:v>
                </c:pt>
                <c:pt idx="35">
                  <c:v>8.3484109015592534</c:v>
                </c:pt>
                <c:pt idx="39">
                  <c:v>5.5907667611534153</c:v>
                </c:pt>
                <c:pt idx="41">
                  <c:v>5.8367224174800345</c:v>
                </c:pt>
                <c:pt idx="43">
                  <c:v>5.6690832738707613</c:v>
                </c:pt>
                <c:pt idx="44">
                  <c:v>6.2781683638530978</c:v>
                </c:pt>
                <c:pt idx="45">
                  <c:v>6.8348809219507309</c:v>
                </c:pt>
                <c:pt idx="46">
                  <c:v>7.0157102542020002</c:v>
                </c:pt>
                <c:pt idx="48">
                  <c:v>6.6836460741360488</c:v>
                </c:pt>
                <c:pt idx="49">
                  <c:v>6.4812036656011323</c:v>
                </c:pt>
                <c:pt idx="50">
                  <c:v>7.8095048171207679</c:v>
                </c:pt>
                <c:pt idx="51">
                  <c:v>7.5545269332588081</c:v>
                </c:pt>
                <c:pt idx="52">
                  <c:v>7.4116624200974739</c:v>
                </c:pt>
                <c:pt idx="53">
                  <c:v>7.6234973925690372</c:v>
                </c:pt>
                <c:pt idx="54">
                  <c:v>7.5808722328694813</c:v>
                </c:pt>
                <c:pt idx="55">
                  <c:v>7.9043258612422935</c:v>
                </c:pt>
                <c:pt idx="56">
                  <c:v>8.1546034930194224</c:v>
                </c:pt>
                <c:pt idx="57">
                  <c:v>7.9799122021872542</c:v>
                </c:pt>
                <c:pt idx="58">
                  <c:v>6.7018424747686378</c:v>
                </c:pt>
                <c:pt idx="61">
                  <c:v>5.2711585213578145</c:v>
                </c:pt>
                <c:pt idx="62">
                  <c:v>6.9314704997150658</c:v>
                </c:pt>
                <c:pt idx="63">
                  <c:v>6.2735480858645172</c:v>
                </c:pt>
                <c:pt idx="64">
                  <c:v>6.4808117114546153</c:v>
                </c:pt>
                <c:pt idx="65">
                  <c:v>7.358332986883461</c:v>
                </c:pt>
                <c:pt idx="66">
                  <c:v>7.7411480455550503</c:v>
                </c:pt>
                <c:pt idx="67">
                  <c:v>7.4873533229085529</c:v>
                </c:pt>
                <c:pt idx="68">
                  <c:v>7.3121778070143577</c:v>
                </c:pt>
                <c:pt idx="69">
                  <c:v>7.9412719019454334</c:v>
                </c:pt>
                <c:pt idx="70">
                  <c:v>7.5273622521863306</c:v>
                </c:pt>
                <c:pt idx="71">
                  <c:v>7.8706002667329065</c:v>
                </c:pt>
                <c:pt idx="72">
                  <c:v>7.4913046416794531</c:v>
                </c:pt>
                <c:pt idx="73">
                  <c:v>7.9690717520939813</c:v>
                </c:pt>
                <c:pt idx="74">
                  <c:v>7.6845639041477334</c:v>
                </c:pt>
                <c:pt idx="75">
                  <c:v>7.9630769987679377</c:v>
                </c:pt>
                <c:pt idx="76">
                  <c:v>7.5337265227505918</c:v>
                </c:pt>
                <c:pt idx="77">
                  <c:v>7.3885388843766693</c:v>
                </c:pt>
                <c:pt idx="78">
                  <c:v>7.8447288587139514</c:v>
                </c:pt>
                <c:pt idx="79">
                  <c:v>7.9390028058464184</c:v>
                </c:pt>
                <c:pt idx="80">
                  <c:v>7.9762903927834916</c:v>
                </c:pt>
                <c:pt idx="81">
                  <c:v>6.6021716344742334</c:v>
                </c:pt>
                <c:pt idx="82">
                  <c:v>7.5596616633061631</c:v>
                </c:pt>
                <c:pt idx="83">
                  <c:v>7.7376541060121795</c:v>
                </c:pt>
                <c:pt idx="84">
                  <c:v>7.460865209648297</c:v>
                </c:pt>
                <c:pt idx="85">
                  <c:v>7.5822002958048849</c:v>
                </c:pt>
                <c:pt idx="86">
                  <c:v>7.6866650982665412</c:v>
                </c:pt>
                <c:pt idx="87">
                  <c:v>7.6701386801696074</c:v>
                </c:pt>
                <c:pt idx="88">
                  <c:v>7.6469010169237395</c:v>
                </c:pt>
                <c:pt idx="89">
                  <c:v>7.5621483358627311</c:v>
                </c:pt>
                <c:pt idx="90">
                  <c:v>7.4293701255430475</c:v>
                </c:pt>
                <c:pt idx="91">
                  <c:v>7.7425999372082908</c:v>
                </c:pt>
                <c:pt idx="92">
                  <c:v>7.6260242453155831</c:v>
                </c:pt>
                <c:pt idx="93">
                  <c:v>7.1189502492546231</c:v>
                </c:pt>
                <c:pt idx="94">
                  <c:v>6.7852974282696428</c:v>
                </c:pt>
                <c:pt idx="95">
                  <c:v>7.765892130210494</c:v>
                </c:pt>
              </c:numCache>
            </c:numRef>
          </c:xVal>
          <c:yVal>
            <c:numRef>
              <c:f>ReadCountSimulationCalculations!$N$2:$N$97</c:f>
              <c:numCache>
                <c:formatCode>General</c:formatCode>
                <c:ptCount val="96"/>
                <c:pt idx="0">
                  <c:v>-4.0409749541164635</c:v>
                </c:pt>
                <c:pt idx="1">
                  <c:v>-4.1310847039192664</c:v>
                </c:pt>
                <c:pt idx="2">
                  <c:v>-3.9756286426590699</c:v>
                </c:pt>
                <c:pt idx="3">
                  <c:v>-4.1148299926025746</c:v>
                </c:pt>
                <c:pt idx="4">
                  <c:v>-5.7149494332574111</c:v>
                </c:pt>
                <c:pt idx="5">
                  <c:v>-4.549485855937303</c:v>
                </c:pt>
                <c:pt idx="6">
                  <c:v>-5.3348535423139927</c:v>
                </c:pt>
                <c:pt idx="7">
                  <c:v>-4.4483845216786007</c:v>
                </c:pt>
                <c:pt idx="8">
                  <c:v>-4.1018144403532881</c:v>
                </c:pt>
                <c:pt idx="9">
                  <c:v>-4.1191959708858832</c:v>
                </c:pt>
                <c:pt idx="10">
                  <c:v>-6.4659701646411367</c:v>
                </c:pt>
                <c:pt idx="11">
                  <c:v>-4.7760614842780269</c:v>
                </c:pt>
                <c:pt idx="12">
                  <c:v>-5.7391359610112547</c:v>
                </c:pt>
                <c:pt idx="13">
                  <c:v>-4.451549168395541</c:v>
                </c:pt>
                <c:pt idx="14">
                  <c:v>-4.4998536803872824</c:v>
                </c:pt>
                <c:pt idx="15">
                  <c:v>-5.5823216647715572</c:v>
                </c:pt>
                <c:pt idx="16">
                  <c:v>-4.5248327852375434</c:v>
                </c:pt>
                <c:pt idx="17">
                  <c:v>-4.1030375190070636</c:v>
                </c:pt>
                <c:pt idx="19">
                  <c:v>-4.1268523371686561</c:v>
                </c:pt>
                <c:pt idx="20">
                  <c:v>-4.2852725489688517</c:v>
                </c:pt>
                <c:pt idx="21">
                  <c:v>-4.3456684046881957</c:v>
                </c:pt>
                <c:pt idx="22">
                  <c:v>-4.8856038055319937</c:v>
                </c:pt>
                <c:pt idx="23">
                  <c:v>-4.904340888597031</c:v>
                </c:pt>
                <c:pt idx="24">
                  <c:v>-4.2275097618209498</c:v>
                </c:pt>
                <c:pt idx="25">
                  <c:v>-4.6067319762324717</c:v>
                </c:pt>
                <c:pt idx="26">
                  <c:v>-6.1324796635386951</c:v>
                </c:pt>
                <c:pt idx="27">
                  <c:v>-5.6264447624109986</c:v>
                </c:pt>
                <c:pt idx="28">
                  <c:v>-4.1928535437245298</c:v>
                </c:pt>
                <c:pt idx="29">
                  <c:v>-4.8898246961614937</c:v>
                </c:pt>
                <c:pt idx="30">
                  <c:v>-4.6496609903358035</c:v>
                </c:pt>
                <c:pt idx="31">
                  <c:v>-4.3259975981895078</c:v>
                </c:pt>
                <c:pt idx="32">
                  <c:v>-4.9213551020305299</c:v>
                </c:pt>
                <c:pt idx="33">
                  <c:v>-3.8860134420486472</c:v>
                </c:pt>
                <c:pt idx="34">
                  <c:v>-4.1872880065715785</c:v>
                </c:pt>
                <c:pt idx="35">
                  <c:v>-5.6221686848886527</c:v>
                </c:pt>
                <c:pt idx="39">
                  <c:v>-6.0045118195992941</c:v>
                </c:pt>
                <c:pt idx="41">
                  <c:v>-6.4178783113316227</c:v>
                </c:pt>
                <c:pt idx="43">
                  <c:v>-5.5348679617181809</c:v>
                </c:pt>
                <c:pt idx="44">
                  <c:v>-6.2482066267150929</c:v>
                </c:pt>
                <c:pt idx="45">
                  <c:v>-5.2606562892725952</c:v>
                </c:pt>
                <c:pt idx="46">
                  <c:v>-6.9218896881529064</c:v>
                </c:pt>
                <c:pt idx="48">
                  <c:v>-5.267373569737817</c:v>
                </c:pt>
                <c:pt idx="49">
                  <c:v>-6.7656225901148153</c:v>
                </c:pt>
                <c:pt idx="50">
                  <c:v>-4.4696620483765104</c:v>
                </c:pt>
                <c:pt idx="51">
                  <c:v>-4.3839647393881389</c:v>
                </c:pt>
                <c:pt idx="52">
                  <c:v>-4.0971745564613711</c:v>
                </c:pt>
                <c:pt idx="53">
                  <c:v>-4.1900071032238762</c:v>
                </c:pt>
                <c:pt idx="54">
                  <c:v>-4.1712160653621471</c:v>
                </c:pt>
                <c:pt idx="55">
                  <c:v>-4.2466288139765389</c:v>
                </c:pt>
                <c:pt idx="56">
                  <c:v>-4.2613007853669114</c:v>
                </c:pt>
                <c:pt idx="57">
                  <c:v>-4.763744352145598</c:v>
                </c:pt>
                <c:pt idx="58">
                  <c:v>-5.8739290307069423</c:v>
                </c:pt>
                <c:pt idx="61">
                  <c:v>-5.9343722967474646</c:v>
                </c:pt>
                <c:pt idx="62">
                  <c:v>-5.1383365379763246</c:v>
                </c:pt>
                <c:pt idx="63">
                  <c:v>-5.9616575580044051</c:v>
                </c:pt>
                <c:pt idx="64">
                  <c:v>-5.9871932877532359</c:v>
                </c:pt>
                <c:pt idx="65">
                  <c:v>-5.2365263452102315</c:v>
                </c:pt>
                <c:pt idx="66">
                  <c:v>-4.3177895994509976</c:v>
                </c:pt>
                <c:pt idx="67">
                  <c:v>-4.2808844082568873</c:v>
                </c:pt>
                <c:pt idx="68">
                  <c:v>-4.3562498414727964</c:v>
                </c:pt>
                <c:pt idx="69">
                  <c:v>-4.409186582423918</c:v>
                </c:pt>
                <c:pt idx="70">
                  <c:v>-4.2547368408463031</c:v>
                </c:pt>
                <c:pt idx="71">
                  <c:v>-4.8289035521828696</c:v>
                </c:pt>
                <c:pt idx="72">
                  <c:v>-4.927620390779003</c:v>
                </c:pt>
                <c:pt idx="73">
                  <c:v>-4.0160417906960193</c:v>
                </c:pt>
                <c:pt idx="74">
                  <c:v>-5.2173894607866433</c:v>
                </c:pt>
                <c:pt idx="75">
                  <c:v>-4.9483948697981859</c:v>
                </c:pt>
                <c:pt idx="76">
                  <c:v>-5.2445353228666463</c:v>
                </c:pt>
                <c:pt idx="77">
                  <c:v>-5.0777058410337519</c:v>
                </c:pt>
                <c:pt idx="78">
                  <c:v>-4.3159494682376769</c:v>
                </c:pt>
                <c:pt idx="79">
                  <c:v>-4.3020861097570782</c:v>
                </c:pt>
                <c:pt idx="80">
                  <c:v>-4.3789743969006176</c:v>
                </c:pt>
                <c:pt idx="81">
                  <c:v>-5.1880715117985812</c:v>
                </c:pt>
                <c:pt idx="82">
                  <c:v>-4.5385216793719927</c:v>
                </c:pt>
                <c:pt idx="83">
                  <c:v>-4.2737816221233196</c:v>
                </c:pt>
                <c:pt idx="84">
                  <c:v>-4.4190455056687892</c:v>
                </c:pt>
                <c:pt idx="85">
                  <c:v>-4.0024554233674197</c:v>
                </c:pt>
                <c:pt idx="86">
                  <c:v>-4.4084749163209009</c:v>
                </c:pt>
                <c:pt idx="87">
                  <c:v>-5.7143905399512311</c:v>
                </c:pt>
                <c:pt idx="88">
                  <c:v>-4.7948770782952508</c:v>
                </c:pt>
                <c:pt idx="89">
                  <c:v>-4.1782682527795147</c:v>
                </c:pt>
                <c:pt idx="90">
                  <c:v>-6.3281004506523901</c:v>
                </c:pt>
                <c:pt idx="91">
                  <c:v>-4.1026979615934733</c:v>
                </c:pt>
                <c:pt idx="92">
                  <c:v>-5.0401748855299999</c:v>
                </c:pt>
                <c:pt idx="93">
                  <c:v>-5.1393960860538215</c:v>
                </c:pt>
                <c:pt idx="94">
                  <c:v>-6.3648591131703478</c:v>
                </c:pt>
                <c:pt idx="95">
                  <c:v>-3.9332191592578893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8A-1D43-839E-428F37DBD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55792"/>
        <c:axId val="392857424"/>
      </c:scatterChart>
      <c:valAx>
        <c:axId val="3928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Organism Quantification (log(GE)/ml)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57424"/>
        <c:crosses val="autoZero"/>
        <c:crossBetween val="midCat"/>
      </c:valAx>
      <c:valAx>
        <c:axId val="3928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16S</a:t>
                </a:r>
                <a:r>
                  <a:rPr lang="en-US" baseline="0"/>
                  <a:t> Coverage (log(Normalized Coverage))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5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23089</xdr:colOff>
      <xdr:row>5</xdr:row>
      <xdr:rowOff>61191</xdr:rowOff>
    </xdr:from>
    <xdr:to>
      <xdr:col>19</xdr:col>
      <xdr:colOff>286326</xdr:colOff>
      <xdr:row>32</xdr:row>
      <xdr:rowOff>61191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124341-39DC-8D40-A8DA-BE738C190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sse Montgomery" id="{F78EEE35-E9D1-A443-BAB8-4C235CA667EA}" userId="ba928e3575d2bd4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" dT="2019-09-12T04:00:00.23" personId="{F78EEE35-E9D1-A443-BAB8-4C235CA667EA}" id="{F9EC4C1B-ED53-C342-AA8F-B7FE7AC7FC7D}">
    <text>Max Ctrl Count is 7E4.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7"/>
  <sheetViews>
    <sheetView tabSelected="1" topLeftCell="L1" zoomScale="110" zoomScaleNormal="110" workbookViewId="0">
      <selection activeCell="H27" sqref="H27"/>
    </sheetView>
  </sheetViews>
  <sheetFormatPr baseColWidth="10" defaultRowHeight="16" x14ac:dyDescent="0.2"/>
  <cols>
    <col min="1" max="1" width="3.1640625" bestFit="1" customWidth="1"/>
    <col min="2" max="2" width="13" bestFit="1" customWidth="1"/>
    <col min="3" max="3" width="9.1640625" bestFit="1" customWidth="1"/>
    <col min="4" max="4" width="14" bestFit="1" customWidth="1"/>
    <col min="6" max="6" width="19.1640625" bestFit="1" customWidth="1"/>
    <col min="7" max="7" width="12.83203125" bestFit="1" customWidth="1"/>
    <col min="8" max="8" width="15.33203125" bestFit="1" customWidth="1"/>
    <col min="9" max="9" width="13.83203125" bestFit="1" customWidth="1"/>
    <col min="10" max="10" width="11.5" bestFit="1" customWidth="1"/>
    <col min="11" max="11" width="16.83203125" bestFit="1" customWidth="1"/>
    <col min="12" max="12" width="29.6640625" bestFit="1" customWidth="1"/>
    <col min="13" max="13" width="28.1640625" bestFit="1" customWidth="1"/>
    <col min="14" max="14" width="25.6640625" bestFit="1" customWidth="1"/>
    <col min="16" max="16" width="12.6640625" bestFit="1" customWidth="1"/>
    <col min="18" max="18" width="24" bestFit="1" customWidth="1"/>
    <col min="19" max="19" width="28.1640625" bestFit="1" customWidth="1"/>
    <col min="20" max="20" width="13.5" bestFit="1" customWidth="1"/>
  </cols>
  <sheetData>
    <row r="1" spans="1:2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105</v>
      </c>
      <c r="L1" t="s">
        <v>114</v>
      </c>
      <c r="M1" t="s">
        <v>106</v>
      </c>
      <c r="N1" t="s">
        <v>107</v>
      </c>
      <c r="O1" t="s">
        <v>108</v>
      </c>
      <c r="P1" t="s">
        <v>111</v>
      </c>
      <c r="Q1" t="s">
        <v>109</v>
      </c>
      <c r="R1" t="s">
        <v>110</v>
      </c>
      <c r="S1" t="s">
        <v>113</v>
      </c>
      <c r="T1" t="s">
        <v>112</v>
      </c>
    </row>
    <row r="2" spans="1:20" x14ac:dyDescent="0.2">
      <c r="A2">
        <v>0</v>
      </c>
      <c r="B2" t="s">
        <v>9</v>
      </c>
      <c r="C2">
        <v>9526</v>
      </c>
      <c r="D2">
        <v>14129.3133266449</v>
      </c>
      <c r="E2">
        <v>6742012</v>
      </c>
      <c r="F2">
        <v>6707</v>
      </c>
      <c r="G2">
        <v>54940662.995988503</v>
      </c>
      <c r="H2">
        <v>763</v>
      </c>
      <c r="I2">
        <v>702.26378896882397</v>
      </c>
      <c r="J2">
        <v>613.5</v>
      </c>
      <c r="K2">
        <f>LOG10(G2)</f>
        <v>7.7398938959611723</v>
      </c>
      <c r="L2">
        <f>LOG10(H2/C2)</f>
        <v>-1.0963860392206912</v>
      </c>
      <c r="M2">
        <f t="shared" ref="M2:N2" si="0">LOG10(I2/D2)</f>
        <v>-1.3036207806546452</v>
      </c>
      <c r="N2">
        <f t="shared" si="0"/>
        <v>-4.0409749541164635</v>
      </c>
      <c r="O2" s="1">
        <v>100000</v>
      </c>
      <c r="P2">
        <f>SLOPE(L:L,K:K)</f>
        <v>1.0958883652708118</v>
      </c>
      <c r="Q2">
        <f>INTERCEPT(L:L,K:K)</f>
        <v>-9.5460379845238208</v>
      </c>
      <c r="R2" s="1">
        <v>9</v>
      </c>
      <c r="S2" s="1">
        <f>$P$2*R2+$Q$2</f>
        <v>0.3169573029134849</v>
      </c>
      <c r="T2" s="1">
        <f>(10^S2)*$O$2</f>
        <v>207470.95351091507</v>
      </c>
    </row>
    <row r="3" spans="1:20" x14ac:dyDescent="0.2">
      <c r="A3">
        <v>1</v>
      </c>
      <c r="B3" t="s">
        <v>10</v>
      </c>
      <c r="C3">
        <v>8693</v>
      </c>
      <c r="D3">
        <v>16315.0629527204</v>
      </c>
      <c r="E3">
        <v>5328205</v>
      </c>
      <c r="F3">
        <v>4175</v>
      </c>
      <c r="G3">
        <v>39868440.193888001</v>
      </c>
      <c r="H3">
        <v>483</v>
      </c>
      <c r="I3">
        <v>444.99280575539501</v>
      </c>
      <c r="J3">
        <v>394</v>
      </c>
      <c r="K3">
        <f t="shared" ref="K3:K66" si="1">LOG10(G3)</f>
        <v>7.600629244730901</v>
      </c>
      <c r="L3">
        <f t="shared" ref="L3:L66" si="2">LOG10(H3/C3)</f>
        <v>-1.2552225488736652</v>
      </c>
      <c r="M3">
        <f t="shared" ref="M3:M66" si="3">LOG10(I3/D3)</f>
        <v>-1.5642357641263469</v>
      </c>
      <c r="N3">
        <f t="shared" ref="N3:N66" si="4">LOG10(J3/E3)</f>
        <v>-4.1310847039192664</v>
      </c>
      <c r="R3" s="1">
        <v>7</v>
      </c>
      <c r="S3" s="1">
        <f t="shared" ref="S3:S4" si="5">$P$2*R3+$Q$2</f>
        <v>-1.8748194276281378</v>
      </c>
      <c r="T3" s="1">
        <f t="shared" ref="T3:T4" si="6">(10^S3)*$O$2</f>
        <v>1334.0760033232525</v>
      </c>
    </row>
    <row r="4" spans="1:20" x14ac:dyDescent="0.2">
      <c r="A4">
        <v>2</v>
      </c>
      <c r="B4" t="s">
        <v>11</v>
      </c>
      <c r="C4">
        <v>16631</v>
      </c>
      <c r="D4">
        <v>26856.438601443399</v>
      </c>
      <c r="E4">
        <v>6192556</v>
      </c>
      <c r="F4">
        <v>7460</v>
      </c>
      <c r="G4">
        <v>32249152.240542799</v>
      </c>
      <c r="H4">
        <v>893</v>
      </c>
      <c r="I4">
        <v>805.96083133493198</v>
      </c>
      <c r="J4">
        <v>655</v>
      </c>
      <c r="K4">
        <f t="shared" si="1"/>
        <v>7.5085183024722637</v>
      </c>
      <c r="L4">
        <f t="shared" si="2"/>
        <v>-1.2700669046680062</v>
      </c>
      <c r="M4">
        <f t="shared" si="3"/>
        <v>-1.5227344847438418</v>
      </c>
      <c r="N4">
        <f t="shared" si="4"/>
        <v>-3.9756286426590699</v>
      </c>
      <c r="R4" s="1">
        <v>5</v>
      </c>
      <c r="S4" s="1">
        <f t="shared" si="5"/>
        <v>-4.0665961581697623</v>
      </c>
      <c r="T4" s="1">
        <f t="shared" si="6"/>
        <v>8.5783515838003925</v>
      </c>
    </row>
    <row r="5" spans="1:20" x14ac:dyDescent="0.2">
      <c r="A5">
        <v>3</v>
      </c>
      <c r="B5" t="s">
        <v>12</v>
      </c>
      <c r="C5">
        <v>5756</v>
      </c>
      <c r="D5">
        <v>9461.8032296704696</v>
      </c>
      <c r="E5">
        <v>6083407</v>
      </c>
      <c r="F5">
        <v>6912</v>
      </c>
      <c r="G5">
        <v>49929959.1867906</v>
      </c>
      <c r="H5">
        <v>868</v>
      </c>
      <c r="I5">
        <v>698.16466826538704</v>
      </c>
      <c r="J5">
        <v>467</v>
      </c>
      <c r="K5">
        <f t="shared" si="1"/>
        <v>7.6983612110589377</v>
      </c>
      <c r="L5">
        <f t="shared" si="2"/>
        <v>-0.82160106008807565</v>
      </c>
      <c r="M5">
        <f t="shared" si="3"/>
        <v>-1.1320160452253329</v>
      </c>
      <c r="N5">
        <f t="shared" si="4"/>
        <v>-4.1148299926025746</v>
      </c>
    </row>
    <row r="6" spans="1:20" x14ac:dyDescent="0.2">
      <c r="A6">
        <v>4</v>
      </c>
      <c r="B6" t="s">
        <v>13</v>
      </c>
      <c r="C6">
        <v>246</v>
      </c>
      <c r="D6">
        <v>431.11485600763802</v>
      </c>
      <c r="E6">
        <v>5706136</v>
      </c>
      <c r="F6">
        <v>126</v>
      </c>
      <c r="G6">
        <v>57252862.0939788</v>
      </c>
      <c r="H6">
        <v>13</v>
      </c>
      <c r="I6">
        <v>13.011200000000001</v>
      </c>
      <c r="J6">
        <v>11</v>
      </c>
      <c r="K6">
        <f t="shared" si="1"/>
        <v>7.7577972021132764</v>
      </c>
      <c r="L6">
        <f t="shared" si="2"/>
        <v>-1.2769917547965424</v>
      </c>
      <c r="M6">
        <f t="shared" si="3"/>
        <v>-1.5202756360658167</v>
      </c>
      <c r="N6">
        <f t="shared" si="4"/>
        <v>-5.7149494332574111</v>
      </c>
    </row>
    <row r="7" spans="1:20" x14ac:dyDescent="0.2">
      <c r="A7">
        <v>5</v>
      </c>
      <c r="B7" t="s">
        <v>14</v>
      </c>
      <c r="C7">
        <v>805</v>
      </c>
      <c r="D7">
        <v>1336.16811219031</v>
      </c>
      <c r="E7">
        <v>6024691</v>
      </c>
      <c r="F7">
        <v>1770</v>
      </c>
      <c r="G7">
        <v>247133607.2969</v>
      </c>
      <c r="H7">
        <v>192</v>
      </c>
      <c r="I7">
        <v>183.9744</v>
      </c>
      <c r="J7">
        <v>170</v>
      </c>
      <c r="K7">
        <f t="shared" si="1"/>
        <v>8.3929318084176341</v>
      </c>
      <c r="L7">
        <f t="shared" si="2"/>
        <v>-0.62249465166431894</v>
      </c>
      <c r="M7">
        <f t="shared" si="3"/>
        <v>-0.86110370782661316</v>
      </c>
      <c r="N7">
        <f t="shared" si="4"/>
        <v>-4.549485855937303</v>
      </c>
    </row>
    <row r="8" spans="1:20" x14ac:dyDescent="0.2">
      <c r="A8">
        <v>6</v>
      </c>
      <c r="B8" t="s">
        <v>15</v>
      </c>
      <c r="C8">
        <v>1153</v>
      </c>
      <c r="D8">
        <v>1838.9832225078701</v>
      </c>
      <c r="E8">
        <v>6269769</v>
      </c>
      <c r="F8">
        <v>457</v>
      </c>
      <c r="G8">
        <v>23569854.0417777</v>
      </c>
      <c r="H8">
        <v>56</v>
      </c>
      <c r="I8">
        <v>46.792965627497999</v>
      </c>
      <c r="J8">
        <v>29</v>
      </c>
      <c r="K8">
        <f t="shared" si="1"/>
        <v>7.3723568931290417</v>
      </c>
      <c r="L8">
        <f t="shared" si="2"/>
        <v>-1.3136412802884987</v>
      </c>
      <c r="M8">
        <f t="shared" si="3"/>
        <v>-1.5943971964601362</v>
      </c>
      <c r="N8">
        <f t="shared" si="4"/>
        <v>-5.3348535423139927</v>
      </c>
    </row>
    <row r="9" spans="1:20" x14ac:dyDescent="0.2">
      <c r="A9">
        <v>7</v>
      </c>
      <c r="B9" t="s">
        <v>16</v>
      </c>
      <c r="C9">
        <v>5995</v>
      </c>
      <c r="D9">
        <v>9595.6555609424904</v>
      </c>
      <c r="E9">
        <v>6247619</v>
      </c>
      <c r="F9">
        <v>4261</v>
      </c>
      <c r="G9">
        <v>26305489.508092199</v>
      </c>
      <c r="H9">
        <v>496</v>
      </c>
      <c r="I9">
        <v>429.07114308553099</v>
      </c>
      <c r="J9">
        <v>222.5</v>
      </c>
      <c r="K9">
        <f t="shared" si="1"/>
        <v>7.4200463878167087</v>
      </c>
      <c r="L9">
        <f t="shared" si="2"/>
        <v>-1.08230751094467</v>
      </c>
      <c r="M9">
        <f t="shared" si="3"/>
        <v>-1.3495453431313906</v>
      </c>
      <c r="N9">
        <f t="shared" si="4"/>
        <v>-4.4483845216786007</v>
      </c>
    </row>
    <row r="10" spans="1:20" x14ac:dyDescent="0.2">
      <c r="A10">
        <v>8</v>
      </c>
      <c r="B10" t="s">
        <v>17</v>
      </c>
      <c r="C10">
        <v>8788</v>
      </c>
      <c r="D10">
        <v>16017.1734427682</v>
      </c>
      <c r="E10">
        <v>5486611</v>
      </c>
      <c r="F10">
        <v>6921</v>
      </c>
      <c r="G10">
        <v>41990813.076557897</v>
      </c>
      <c r="H10">
        <v>842</v>
      </c>
      <c r="I10">
        <v>700.51478816946405</v>
      </c>
      <c r="J10">
        <v>434</v>
      </c>
      <c r="K10">
        <f t="shared" si="1"/>
        <v>7.623154284050746</v>
      </c>
      <c r="L10">
        <f t="shared" si="2"/>
        <v>-1.0185779567488231</v>
      </c>
      <c r="M10">
        <f t="shared" si="3"/>
        <v>-1.3591685705201875</v>
      </c>
      <c r="N10">
        <f t="shared" si="4"/>
        <v>-4.1018144403532881</v>
      </c>
    </row>
    <row r="11" spans="1:20" x14ac:dyDescent="0.2">
      <c r="A11">
        <v>9</v>
      </c>
      <c r="B11" t="s">
        <v>18</v>
      </c>
      <c r="C11">
        <v>4945</v>
      </c>
      <c r="D11">
        <v>8454.7069636180804</v>
      </c>
      <c r="E11">
        <v>5848813</v>
      </c>
      <c r="F11">
        <v>7476</v>
      </c>
      <c r="G11">
        <v>70876941.557118505</v>
      </c>
      <c r="H11">
        <v>918</v>
      </c>
      <c r="I11">
        <v>759.55155875299704</v>
      </c>
      <c r="J11">
        <v>444.5</v>
      </c>
      <c r="K11">
        <f t="shared" si="1"/>
        <v>7.8505049688461996</v>
      </c>
      <c r="L11">
        <f t="shared" si="2"/>
        <v>-0.73132361473195573</v>
      </c>
      <c r="M11">
        <f t="shared" si="3"/>
        <v>-1.04654130040742</v>
      </c>
      <c r="N11">
        <f t="shared" si="4"/>
        <v>-4.1191959708858832</v>
      </c>
    </row>
    <row r="12" spans="1:20" x14ac:dyDescent="0.2">
      <c r="A12">
        <v>10</v>
      </c>
      <c r="B12" t="s">
        <v>19</v>
      </c>
      <c r="C12">
        <v>79</v>
      </c>
      <c r="D12">
        <v>135.09116002779101</v>
      </c>
      <c r="E12">
        <v>5847903</v>
      </c>
      <c r="F12">
        <v>32</v>
      </c>
      <c r="G12">
        <v>34198149.326603502</v>
      </c>
      <c r="H12">
        <v>3</v>
      </c>
      <c r="I12">
        <v>3.34</v>
      </c>
      <c r="J12">
        <v>2</v>
      </c>
      <c r="K12">
        <f t="shared" si="1"/>
        <v>7.5340026043312491</v>
      </c>
      <c r="L12">
        <f t="shared" si="2"/>
        <v>-1.420505836570779</v>
      </c>
      <c r="M12">
        <f t="shared" si="3"/>
        <v>-1.6068804641737582</v>
      </c>
      <c r="N12">
        <f t="shared" si="4"/>
        <v>-6.4659701646411367</v>
      </c>
    </row>
    <row r="13" spans="1:20" x14ac:dyDescent="0.2">
      <c r="A13">
        <v>11</v>
      </c>
      <c r="B13" t="s">
        <v>20</v>
      </c>
      <c r="C13">
        <v>570</v>
      </c>
      <c r="D13">
        <v>875.76356596174298</v>
      </c>
      <c r="E13">
        <v>6508606</v>
      </c>
      <c r="F13">
        <v>1259</v>
      </c>
      <c r="G13">
        <v>158509102.44594499</v>
      </c>
      <c r="H13">
        <v>133</v>
      </c>
      <c r="I13">
        <v>127.78896882494</v>
      </c>
      <c r="J13">
        <v>109</v>
      </c>
      <c r="K13">
        <f t="shared" si="1"/>
        <v>8.2000542067969135</v>
      </c>
      <c r="L13">
        <f t="shared" si="2"/>
        <v>-0.63202321470540557</v>
      </c>
      <c r="M13">
        <f t="shared" si="3"/>
        <v>-0.83589350777879534</v>
      </c>
      <c r="N13">
        <f t="shared" si="4"/>
        <v>-4.7760614842780269</v>
      </c>
    </row>
    <row r="14" spans="1:20" x14ac:dyDescent="0.2">
      <c r="A14">
        <v>12</v>
      </c>
      <c r="B14" t="s">
        <v>21</v>
      </c>
      <c r="C14">
        <v>916</v>
      </c>
      <c r="D14">
        <v>1518.3322876841801</v>
      </c>
      <c r="E14">
        <v>6032935</v>
      </c>
      <c r="F14">
        <v>139</v>
      </c>
      <c r="G14">
        <v>14067179.862858601</v>
      </c>
      <c r="H14">
        <v>14</v>
      </c>
      <c r="I14">
        <v>14.5944</v>
      </c>
      <c r="J14">
        <v>11</v>
      </c>
      <c r="K14">
        <f t="shared" si="1"/>
        <v>7.1482070403800737</v>
      </c>
      <c r="L14">
        <f t="shared" si="2"/>
        <v>-1.8157674379896125</v>
      </c>
      <c r="M14">
        <f t="shared" si="3"/>
        <v>-2.0171805823740914</v>
      </c>
      <c r="N14">
        <f t="shared" si="4"/>
        <v>-5.7391359610112547</v>
      </c>
    </row>
    <row r="15" spans="1:20" x14ac:dyDescent="0.2">
      <c r="A15">
        <v>13</v>
      </c>
      <c r="B15" t="s">
        <v>22</v>
      </c>
      <c r="C15">
        <v>6823</v>
      </c>
      <c r="D15">
        <v>12245.0334750823</v>
      </c>
      <c r="E15">
        <v>5572055</v>
      </c>
      <c r="F15">
        <v>2670</v>
      </c>
      <c r="G15">
        <v>24906582.4219632</v>
      </c>
      <c r="H15">
        <v>333</v>
      </c>
      <c r="I15">
        <v>285.50679456434801</v>
      </c>
      <c r="J15">
        <v>197</v>
      </c>
      <c r="K15">
        <f t="shared" si="1"/>
        <v>7.3963141395353622</v>
      </c>
      <c r="L15">
        <f t="shared" si="2"/>
        <v>-1.3115311377735863</v>
      </c>
      <c r="M15">
        <f t="shared" si="3"/>
        <v>-1.6323435285658057</v>
      </c>
      <c r="N15">
        <f t="shared" si="4"/>
        <v>-4.451549168395541</v>
      </c>
    </row>
    <row r="16" spans="1:20" x14ac:dyDescent="0.2">
      <c r="A16">
        <v>14</v>
      </c>
      <c r="B16" t="s">
        <v>23</v>
      </c>
      <c r="C16">
        <v>1779</v>
      </c>
      <c r="D16">
        <v>3329.9335192530598</v>
      </c>
      <c r="E16">
        <v>5342449</v>
      </c>
      <c r="F16">
        <v>3291</v>
      </c>
      <c r="G16">
        <v>40566802.523547299</v>
      </c>
      <c r="H16">
        <v>458</v>
      </c>
      <c r="I16">
        <v>358.66906474820098</v>
      </c>
      <c r="J16">
        <v>169</v>
      </c>
      <c r="K16">
        <f t="shared" si="1"/>
        <v>7.6081707779507015</v>
      </c>
      <c r="L16">
        <f t="shared" si="2"/>
        <v>-0.58931047008005588</v>
      </c>
      <c r="M16">
        <f t="shared" si="3"/>
        <v>-0.96774164274522823</v>
      </c>
      <c r="N16">
        <f t="shared" si="4"/>
        <v>-4.4998536803872824</v>
      </c>
    </row>
    <row r="17" spans="1:14" x14ac:dyDescent="0.2">
      <c r="A17">
        <v>15</v>
      </c>
      <c r="B17" t="s">
        <v>24</v>
      </c>
      <c r="C17">
        <v>7911</v>
      </c>
      <c r="D17">
        <v>13798.073711469</v>
      </c>
      <c r="E17">
        <v>5733409</v>
      </c>
      <c r="F17">
        <v>162</v>
      </c>
      <c r="G17">
        <v>2258200.5881554601</v>
      </c>
      <c r="H17">
        <v>19</v>
      </c>
      <c r="I17">
        <v>17.9392</v>
      </c>
      <c r="J17">
        <v>15</v>
      </c>
      <c r="K17">
        <f t="shared" si="1"/>
        <v>6.3537625161805806</v>
      </c>
      <c r="L17">
        <f t="shared" si="2"/>
        <v>-2.6194777835602676</v>
      </c>
      <c r="M17">
        <f t="shared" si="3"/>
        <v>-2.8860153889416837</v>
      </c>
      <c r="N17">
        <f t="shared" si="4"/>
        <v>-5.5823216647715572</v>
      </c>
    </row>
    <row r="18" spans="1:14" x14ac:dyDescent="0.2">
      <c r="A18">
        <v>16</v>
      </c>
      <c r="B18" t="s">
        <v>25</v>
      </c>
      <c r="C18">
        <v>1275</v>
      </c>
      <c r="D18">
        <v>2472.61601999192</v>
      </c>
      <c r="E18">
        <v>5156482</v>
      </c>
      <c r="F18">
        <v>1817</v>
      </c>
      <c r="G18">
        <v>89593933.593187898</v>
      </c>
      <c r="H18">
        <v>223</v>
      </c>
      <c r="I18">
        <v>196.444444444444</v>
      </c>
      <c r="J18">
        <v>154</v>
      </c>
      <c r="K18">
        <f t="shared" si="1"/>
        <v>7.9522786045706511</v>
      </c>
      <c r="L18">
        <f t="shared" si="2"/>
        <v>-0.75720532172181332</v>
      </c>
      <c r="M18">
        <f t="shared" si="3"/>
        <v>-1.0999169274582381</v>
      </c>
      <c r="N18">
        <f t="shared" si="4"/>
        <v>-4.5248327852375434</v>
      </c>
    </row>
    <row r="19" spans="1:14" x14ac:dyDescent="0.2">
      <c r="A19">
        <v>17</v>
      </c>
      <c r="B19" t="s">
        <v>26</v>
      </c>
      <c r="C19">
        <v>9477</v>
      </c>
      <c r="D19">
        <v>16686.119426977799</v>
      </c>
      <c r="E19">
        <v>5679571</v>
      </c>
      <c r="F19">
        <v>6676</v>
      </c>
      <c r="G19">
        <v>34403164.519171096</v>
      </c>
      <c r="H19">
        <v>895</v>
      </c>
      <c r="I19">
        <v>705.84092725819301</v>
      </c>
      <c r="J19">
        <v>448</v>
      </c>
      <c r="K19">
        <f t="shared" si="1"/>
        <v>7.5365983922809496</v>
      </c>
      <c r="L19">
        <f t="shared" si="2"/>
        <v>-1.0248478453088994</v>
      </c>
      <c r="M19">
        <f t="shared" si="3"/>
        <v>-1.3736485108709879</v>
      </c>
      <c r="N19">
        <f t="shared" si="4"/>
        <v>-4.1030375190070636</v>
      </c>
    </row>
    <row r="20" spans="1:14" x14ac:dyDescent="0.2">
      <c r="A20">
        <v>18</v>
      </c>
      <c r="B20" t="s">
        <v>27</v>
      </c>
      <c r="C20">
        <v>1502</v>
      </c>
      <c r="D20">
        <v>2367.37461465146</v>
      </c>
      <c r="E20">
        <v>6344581</v>
      </c>
      <c r="F20">
        <v>26</v>
      </c>
      <c r="H20">
        <v>3</v>
      </c>
      <c r="I20">
        <v>2.9376000000000002</v>
      </c>
      <c r="J20">
        <v>1</v>
      </c>
    </row>
    <row r="21" spans="1:14" x14ac:dyDescent="0.2">
      <c r="A21">
        <v>19</v>
      </c>
      <c r="B21" t="s">
        <v>28</v>
      </c>
      <c r="C21">
        <v>5400</v>
      </c>
      <c r="D21">
        <v>9634.8722424861808</v>
      </c>
      <c r="E21">
        <v>5604641</v>
      </c>
      <c r="F21">
        <v>5761</v>
      </c>
      <c r="G21">
        <v>72337529.933216304</v>
      </c>
      <c r="H21">
        <v>707</v>
      </c>
      <c r="I21">
        <v>597.72022382094303</v>
      </c>
      <c r="J21">
        <v>418.5</v>
      </c>
      <c r="K21">
        <f t="shared" si="1"/>
        <v>7.8593636750823759</v>
      </c>
      <c r="L21">
        <f t="shared" si="2"/>
        <v>-0.88297434602606917</v>
      </c>
      <c r="M21">
        <f t="shared" si="3"/>
        <v>-1.2073480099200802</v>
      </c>
      <c r="N21">
        <f t="shared" si="4"/>
        <v>-4.1268523371686561</v>
      </c>
    </row>
    <row r="22" spans="1:14" x14ac:dyDescent="0.2">
      <c r="A22">
        <v>20</v>
      </c>
      <c r="B22" t="s">
        <v>29</v>
      </c>
      <c r="C22">
        <v>10761</v>
      </c>
      <c r="D22">
        <v>20740.90978215</v>
      </c>
      <c r="E22">
        <v>5188297</v>
      </c>
      <c r="F22">
        <v>3440</v>
      </c>
      <c r="G22">
        <v>22908949.3775106</v>
      </c>
      <c r="H22">
        <v>390</v>
      </c>
      <c r="I22">
        <v>338.29736211031098</v>
      </c>
      <c r="J22">
        <v>269</v>
      </c>
      <c r="K22">
        <f t="shared" si="1"/>
        <v>7.360005172558572</v>
      </c>
      <c r="L22">
        <f t="shared" si="2"/>
        <v>-1.4407880243691298</v>
      </c>
      <c r="M22">
        <f t="shared" si="3"/>
        <v>-1.7875291910549569</v>
      </c>
      <c r="N22">
        <f t="shared" si="4"/>
        <v>-4.2852725489688517</v>
      </c>
    </row>
    <row r="23" spans="1:14" x14ac:dyDescent="0.2">
      <c r="A23">
        <v>21</v>
      </c>
      <c r="B23" t="s">
        <v>30</v>
      </c>
      <c r="C23">
        <v>2743</v>
      </c>
      <c r="D23">
        <v>6036.7548800219702</v>
      </c>
      <c r="E23">
        <v>4543832</v>
      </c>
      <c r="F23">
        <v>2055</v>
      </c>
      <c r="G23">
        <v>58787943.627038501</v>
      </c>
      <c r="H23">
        <v>259</v>
      </c>
      <c r="I23">
        <v>226.442211055276</v>
      </c>
      <c r="J23">
        <v>205</v>
      </c>
      <c r="K23">
        <f t="shared" si="1"/>
        <v>7.7692882690502945</v>
      </c>
      <c r="L23">
        <f t="shared" si="2"/>
        <v>-1.0249260435232777</v>
      </c>
      <c r="M23">
        <f t="shared" si="3"/>
        <v>-1.4258461550349801</v>
      </c>
      <c r="N23">
        <f t="shared" si="4"/>
        <v>-4.3456684046881957</v>
      </c>
    </row>
    <row r="24" spans="1:14" x14ac:dyDescent="0.2">
      <c r="A24">
        <v>22</v>
      </c>
      <c r="B24" t="s">
        <v>31</v>
      </c>
      <c r="C24">
        <v>803</v>
      </c>
      <c r="D24">
        <v>1559.68514948601</v>
      </c>
      <c r="E24">
        <v>5148475</v>
      </c>
      <c r="F24">
        <v>741</v>
      </c>
      <c r="G24">
        <v>107108841.298326</v>
      </c>
      <c r="H24">
        <v>74</v>
      </c>
      <c r="I24">
        <v>72.410399999999996</v>
      </c>
      <c r="J24">
        <v>67</v>
      </c>
      <c r="K24">
        <f t="shared" si="1"/>
        <v>8.0298253211455464</v>
      </c>
      <c r="L24">
        <f t="shared" si="2"/>
        <v>-1.0354838255477048</v>
      </c>
      <c r="M24">
        <f t="shared" si="3"/>
        <v>-1.333235990486259</v>
      </c>
      <c r="N24">
        <f t="shared" si="4"/>
        <v>-4.8856038055319937</v>
      </c>
    </row>
    <row r="25" spans="1:14" x14ac:dyDescent="0.2">
      <c r="A25">
        <v>23</v>
      </c>
      <c r="B25" t="s">
        <v>32</v>
      </c>
      <c r="C25">
        <v>1943</v>
      </c>
      <c r="D25">
        <v>3272.6547546300499</v>
      </c>
      <c r="E25">
        <v>5937076</v>
      </c>
      <c r="F25">
        <v>869</v>
      </c>
      <c r="G25">
        <v>42872673.6246171</v>
      </c>
      <c r="H25">
        <v>88</v>
      </c>
      <c r="I25">
        <v>82.406400000000005</v>
      </c>
      <c r="J25">
        <v>74</v>
      </c>
      <c r="K25">
        <f t="shared" si="1"/>
        <v>7.6321805678169454</v>
      </c>
      <c r="L25">
        <f t="shared" si="2"/>
        <v>-1.3439901284496139</v>
      </c>
      <c r="M25">
        <f t="shared" si="3"/>
        <v>-1.5989392502743114</v>
      </c>
      <c r="N25">
        <f t="shared" si="4"/>
        <v>-4.904340888597031</v>
      </c>
    </row>
    <row r="26" spans="1:14" x14ac:dyDescent="0.2">
      <c r="A26">
        <v>24</v>
      </c>
      <c r="B26" t="s">
        <v>33</v>
      </c>
      <c r="C26">
        <v>9015</v>
      </c>
      <c r="D26">
        <v>19204.861226503599</v>
      </c>
      <c r="E26">
        <v>4694124</v>
      </c>
      <c r="F26">
        <v>3701</v>
      </c>
      <c r="G26">
        <v>27721778.5298803</v>
      </c>
      <c r="H26">
        <v>392</v>
      </c>
      <c r="I26">
        <v>361.67705835331702</v>
      </c>
      <c r="J26">
        <v>278</v>
      </c>
      <c r="K26">
        <f t="shared" si="1"/>
        <v>7.442821089609863</v>
      </c>
      <c r="L26">
        <f t="shared" si="2"/>
        <v>-1.3616796640379636</v>
      </c>
      <c r="M26">
        <f t="shared" si="3"/>
        <v>-1.7250902115485141</v>
      </c>
      <c r="N26">
        <f t="shared" si="4"/>
        <v>-4.2275097618209498</v>
      </c>
    </row>
    <row r="27" spans="1:14" x14ac:dyDescent="0.2">
      <c r="A27">
        <v>25</v>
      </c>
      <c r="B27" t="s">
        <v>34</v>
      </c>
      <c r="C27">
        <v>37561</v>
      </c>
      <c r="D27">
        <v>88474.042416473603</v>
      </c>
      <c r="E27">
        <v>4245426</v>
      </c>
      <c r="F27">
        <v>1102</v>
      </c>
      <c r="G27">
        <v>3829355.93076958</v>
      </c>
      <c r="H27">
        <v>128</v>
      </c>
      <c r="I27">
        <v>120.55759999999999</v>
      </c>
      <c r="J27">
        <v>105</v>
      </c>
      <c r="K27">
        <f t="shared" si="1"/>
        <v>6.5831257350040095</v>
      </c>
      <c r="L27">
        <f t="shared" si="2"/>
        <v>-2.4675271764781717</v>
      </c>
      <c r="M27">
        <f t="shared" si="3"/>
        <v>-2.8656212771468765</v>
      </c>
      <c r="N27">
        <f t="shared" si="4"/>
        <v>-4.6067319762324717</v>
      </c>
    </row>
    <row r="28" spans="1:14" x14ac:dyDescent="0.2">
      <c r="A28">
        <v>26</v>
      </c>
      <c r="B28" t="s">
        <v>35</v>
      </c>
      <c r="C28">
        <v>314</v>
      </c>
      <c r="D28">
        <v>578.61540650127802</v>
      </c>
      <c r="E28">
        <v>5426748</v>
      </c>
      <c r="F28">
        <v>61</v>
      </c>
      <c r="G28">
        <v>14927821.7865014</v>
      </c>
      <c r="H28">
        <v>6</v>
      </c>
      <c r="I28">
        <v>5.7480000000000002</v>
      </c>
      <c r="J28">
        <v>4</v>
      </c>
      <c r="K28">
        <f t="shared" si="1"/>
        <v>7.1739964416756674</v>
      </c>
      <c r="L28">
        <f t="shared" si="2"/>
        <v>-1.7187783976895714</v>
      </c>
      <c r="M28">
        <f t="shared" si="3"/>
        <v>-2.0028732337443684</v>
      </c>
      <c r="N28">
        <f t="shared" si="4"/>
        <v>-6.1324796635386951</v>
      </c>
    </row>
    <row r="29" spans="1:14" x14ac:dyDescent="0.2">
      <c r="A29">
        <v>27</v>
      </c>
      <c r="B29" t="s">
        <v>36</v>
      </c>
      <c r="C29">
        <v>1056</v>
      </c>
      <c r="D29">
        <v>1919.88759930782</v>
      </c>
      <c r="E29">
        <v>5500322</v>
      </c>
      <c r="F29">
        <v>161</v>
      </c>
      <c r="G29">
        <v>10537988.3545681</v>
      </c>
      <c r="H29">
        <v>18</v>
      </c>
      <c r="I29">
        <v>16.2424</v>
      </c>
      <c r="J29">
        <v>13</v>
      </c>
      <c r="K29">
        <f t="shared" si="1"/>
        <v>7.0227577143022843</v>
      </c>
      <c r="L29">
        <f t="shared" si="2"/>
        <v>-1.7683914130944873</v>
      </c>
      <c r="M29">
        <f t="shared" si="3"/>
        <v>-2.0726256018662781</v>
      </c>
      <c r="N29">
        <f t="shared" si="4"/>
        <v>-5.6264447624109986</v>
      </c>
    </row>
    <row r="30" spans="1:14" x14ac:dyDescent="0.2">
      <c r="A30">
        <v>28</v>
      </c>
      <c r="B30" t="s">
        <v>37</v>
      </c>
      <c r="C30">
        <v>10947</v>
      </c>
      <c r="D30">
        <v>26006.254614702601</v>
      </c>
      <c r="E30">
        <v>4209372</v>
      </c>
      <c r="F30">
        <v>2579</v>
      </c>
      <c r="G30">
        <v>30028871.754356999</v>
      </c>
      <c r="H30">
        <v>291</v>
      </c>
      <c r="I30">
        <v>282.68880000000001</v>
      </c>
      <c r="J30">
        <v>270</v>
      </c>
      <c r="K30">
        <f t="shared" si="1"/>
        <v>7.4775390151806045</v>
      </c>
      <c r="L30">
        <f t="shared" si="2"/>
        <v>-1.5754021290984035</v>
      </c>
      <c r="M30">
        <f t="shared" si="3"/>
        <v>-1.9637692079176861</v>
      </c>
      <c r="N30">
        <f t="shared" si="4"/>
        <v>-4.1928535437245298</v>
      </c>
    </row>
    <row r="31" spans="1:14" x14ac:dyDescent="0.2">
      <c r="A31">
        <v>29</v>
      </c>
      <c r="B31" t="s">
        <v>38</v>
      </c>
      <c r="C31">
        <v>2635</v>
      </c>
      <c r="D31">
        <v>5224.47393413792</v>
      </c>
      <c r="E31">
        <v>5043570</v>
      </c>
      <c r="F31">
        <v>650</v>
      </c>
      <c r="G31">
        <v>29765465.264696099</v>
      </c>
      <c r="H31">
        <v>73</v>
      </c>
      <c r="I31">
        <v>71.313599999999994</v>
      </c>
      <c r="J31">
        <v>65</v>
      </c>
      <c r="K31">
        <f t="shared" si="1"/>
        <v>7.4737126754082128</v>
      </c>
      <c r="L31">
        <f t="shared" si="2"/>
        <v>-1.5574577594281096</v>
      </c>
      <c r="M31">
        <f t="shared" si="3"/>
        <v>-1.8648702060126616</v>
      </c>
      <c r="N31">
        <f t="shared" si="4"/>
        <v>-4.8898246961614937</v>
      </c>
    </row>
    <row r="32" spans="1:14" x14ac:dyDescent="0.2">
      <c r="A32">
        <v>30</v>
      </c>
      <c r="B32" t="s">
        <v>39</v>
      </c>
      <c r="C32">
        <v>865</v>
      </c>
      <c r="D32">
        <v>1845.7199993684001</v>
      </c>
      <c r="E32">
        <v>4686518</v>
      </c>
      <c r="F32">
        <v>1087</v>
      </c>
      <c r="G32">
        <v>106701461.362822</v>
      </c>
      <c r="H32">
        <v>129</v>
      </c>
      <c r="I32">
        <v>116.220623501199</v>
      </c>
      <c r="J32">
        <v>105</v>
      </c>
      <c r="K32">
        <f t="shared" si="1"/>
        <v>8.028170367479424</v>
      </c>
      <c r="L32">
        <f t="shared" si="2"/>
        <v>-0.82642639716556521</v>
      </c>
      <c r="M32">
        <f t="shared" si="3"/>
        <v>-1.2008826170440494</v>
      </c>
      <c r="N32">
        <f t="shared" si="4"/>
        <v>-4.6496609903358035</v>
      </c>
    </row>
    <row r="33" spans="1:14" x14ac:dyDescent="0.2">
      <c r="A33">
        <v>31</v>
      </c>
      <c r="B33" t="s">
        <v>40</v>
      </c>
      <c r="C33">
        <v>3762</v>
      </c>
      <c r="D33">
        <v>8240.8862304254308</v>
      </c>
      <c r="E33">
        <v>4565043</v>
      </c>
      <c r="F33">
        <v>3190</v>
      </c>
      <c r="G33">
        <v>44159574.174590997</v>
      </c>
      <c r="H33">
        <v>386</v>
      </c>
      <c r="I33">
        <v>317.71702637889598</v>
      </c>
      <c r="J33">
        <v>215.5</v>
      </c>
      <c r="K33">
        <f t="shared" si="1"/>
        <v>7.6450248768924052</v>
      </c>
      <c r="L33">
        <f t="shared" si="2"/>
        <v>-0.98883148654260511</v>
      </c>
      <c r="M33">
        <f t="shared" si="3"/>
        <v>-1.4139334293406645</v>
      </c>
      <c r="N33">
        <f t="shared" si="4"/>
        <v>-4.3259975981895078</v>
      </c>
    </row>
    <row r="34" spans="1:14" x14ac:dyDescent="0.2">
      <c r="A34">
        <v>32</v>
      </c>
      <c r="B34" t="s">
        <v>41</v>
      </c>
      <c r="C34">
        <v>956</v>
      </c>
      <c r="D34">
        <v>1790.2876520339901</v>
      </c>
      <c r="E34">
        <v>5339924</v>
      </c>
      <c r="F34">
        <v>815</v>
      </c>
      <c r="G34">
        <v>61622493.380660199</v>
      </c>
      <c r="H34">
        <v>87</v>
      </c>
      <c r="I34">
        <v>78.456434852118306</v>
      </c>
      <c r="J34">
        <v>64</v>
      </c>
      <c r="K34">
        <f t="shared" si="1"/>
        <v>7.7897392668396401</v>
      </c>
      <c r="L34">
        <f t="shared" si="2"/>
        <v>-1.0409386396574816</v>
      </c>
      <c r="M34">
        <f t="shared" si="3"/>
        <v>-1.3582942468453041</v>
      </c>
      <c r="N34">
        <f t="shared" si="4"/>
        <v>-4.9213551020305299</v>
      </c>
    </row>
    <row r="35" spans="1:14" x14ac:dyDescent="0.2">
      <c r="A35">
        <v>33</v>
      </c>
      <c r="B35" t="s">
        <v>42</v>
      </c>
      <c r="C35">
        <v>8000</v>
      </c>
      <c r="D35">
        <v>15915.890883039399</v>
      </c>
      <c r="E35">
        <v>5026423</v>
      </c>
      <c r="F35">
        <v>7129</v>
      </c>
      <c r="G35">
        <v>69305486.289393693</v>
      </c>
      <c r="H35">
        <v>749</v>
      </c>
      <c r="I35">
        <v>702.26698641087103</v>
      </c>
      <c r="J35">
        <v>653.5</v>
      </c>
      <c r="K35">
        <f t="shared" si="1"/>
        <v>7.8407676151442782</v>
      </c>
      <c r="L35">
        <f t="shared" si="2"/>
        <v>-1.0286081692924771</v>
      </c>
      <c r="M35">
        <f t="shared" si="3"/>
        <v>-1.3553287003253625</v>
      </c>
      <c r="N35">
        <f t="shared" si="4"/>
        <v>-3.8860134420486472</v>
      </c>
    </row>
    <row r="36" spans="1:14" x14ac:dyDescent="0.2">
      <c r="A36">
        <v>34</v>
      </c>
      <c r="B36" t="s">
        <v>43</v>
      </c>
      <c r="C36">
        <v>4079</v>
      </c>
      <c r="D36">
        <v>4383.9883718443198</v>
      </c>
      <c r="E36">
        <v>9304313</v>
      </c>
      <c r="F36">
        <v>8663</v>
      </c>
      <c r="G36">
        <v>134467584.00761399</v>
      </c>
      <c r="H36">
        <v>977</v>
      </c>
      <c r="I36">
        <v>840.24220623501196</v>
      </c>
      <c r="J36">
        <v>604.5</v>
      </c>
      <c r="K36">
        <f t="shared" si="1"/>
        <v>8.1286176019341223</v>
      </c>
      <c r="L36">
        <f t="shared" si="2"/>
        <v>-0.62065914159832147</v>
      </c>
      <c r="M36">
        <f t="shared" si="3"/>
        <v>-0.7174649007378564</v>
      </c>
      <c r="N36">
        <f t="shared" si="4"/>
        <v>-4.1872880065715785</v>
      </c>
    </row>
    <row r="37" spans="1:14" x14ac:dyDescent="0.2">
      <c r="A37">
        <v>35</v>
      </c>
      <c r="B37" t="s">
        <v>44</v>
      </c>
      <c r="C37">
        <v>121</v>
      </c>
      <c r="D37">
        <v>125.570854444284</v>
      </c>
      <c r="E37">
        <v>9635994</v>
      </c>
      <c r="F37">
        <v>275</v>
      </c>
      <c r="G37">
        <v>223054454.92862901</v>
      </c>
      <c r="H37">
        <v>27</v>
      </c>
      <c r="I37">
        <v>26.7408</v>
      </c>
      <c r="J37">
        <v>23</v>
      </c>
      <c r="K37">
        <f t="shared" si="1"/>
        <v>8.3484109015592534</v>
      </c>
      <c r="L37">
        <f t="shared" si="2"/>
        <v>-0.65142160615746281</v>
      </c>
      <c r="M37">
        <f t="shared" si="3"/>
        <v>-0.67171445357517257</v>
      </c>
      <c r="N37">
        <f t="shared" si="4"/>
        <v>-5.6221686848886527</v>
      </c>
    </row>
    <row r="38" spans="1:14" x14ac:dyDescent="0.2">
      <c r="A38">
        <v>36</v>
      </c>
      <c r="B38" t="s">
        <v>45</v>
      </c>
      <c r="C38">
        <v>1799</v>
      </c>
      <c r="D38">
        <v>2313.2661247443202</v>
      </c>
      <c r="E38">
        <v>7776883</v>
      </c>
      <c r="F38">
        <v>21</v>
      </c>
      <c r="H38">
        <v>2</v>
      </c>
      <c r="I38">
        <v>2.2288000000000001</v>
      </c>
      <c r="J38">
        <v>1</v>
      </c>
    </row>
    <row r="39" spans="1:14" x14ac:dyDescent="0.2">
      <c r="A39">
        <v>37</v>
      </c>
      <c r="B39" t="s">
        <v>46</v>
      </c>
      <c r="C39">
        <v>140</v>
      </c>
      <c r="D39">
        <v>162.03292995235401</v>
      </c>
      <c r="E39">
        <v>8640219</v>
      </c>
    </row>
    <row r="40" spans="1:14" x14ac:dyDescent="0.2">
      <c r="A40">
        <v>38</v>
      </c>
      <c r="B40" t="s">
        <v>47</v>
      </c>
      <c r="C40">
        <v>2738</v>
      </c>
      <c r="D40">
        <v>5535.7350093387704</v>
      </c>
      <c r="E40">
        <v>4946046</v>
      </c>
      <c r="F40">
        <v>37</v>
      </c>
      <c r="H40">
        <v>3</v>
      </c>
      <c r="I40">
        <v>3.9832000000000001</v>
      </c>
      <c r="J40">
        <v>3</v>
      </c>
    </row>
    <row r="41" spans="1:14" x14ac:dyDescent="0.2">
      <c r="A41">
        <v>39</v>
      </c>
      <c r="B41" t="s">
        <v>48</v>
      </c>
      <c r="C41">
        <v>14750</v>
      </c>
      <c r="D41">
        <v>36493.894262219597</v>
      </c>
      <c r="E41">
        <v>4041772</v>
      </c>
      <c r="F41">
        <v>51</v>
      </c>
      <c r="G41">
        <v>389732.623663618</v>
      </c>
      <c r="H41">
        <v>6</v>
      </c>
      <c r="I41">
        <v>5.6344000000000003</v>
      </c>
      <c r="J41">
        <v>4</v>
      </c>
      <c r="K41">
        <f t="shared" si="1"/>
        <v>5.5907667611534153</v>
      </c>
      <c r="L41">
        <f t="shared" si="2"/>
        <v>-3.3906407699305383</v>
      </c>
      <c r="M41">
        <f t="shared" si="3"/>
        <v>-3.8113725340026501</v>
      </c>
      <c r="N41">
        <f t="shared" si="4"/>
        <v>-6.0045118195992941</v>
      </c>
    </row>
    <row r="42" spans="1:14" x14ac:dyDescent="0.2">
      <c r="A42">
        <v>40</v>
      </c>
      <c r="B42" t="s">
        <v>49</v>
      </c>
      <c r="C42">
        <v>402</v>
      </c>
      <c r="D42">
        <v>422.85513046342999</v>
      </c>
      <c r="E42">
        <v>9506802</v>
      </c>
    </row>
    <row r="43" spans="1:14" x14ac:dyDescent="0.2">
      <c r="A43">
        <v>41</v>
      </c>
      <c r="B43" t="s">
        <v>50</v>
      </c>
      <c r="C43">
        <v>3815</v>
      </c>
      <c r="D43">
        <v>7287.6286629407696</v>
      </c>
      <c r="E43">
        <v>5234899</v>
      </c>
      <c r="F43">
        <v>27</v>
      </c>
      <c r="G43">
        <v>686629.43546679302</v>
      </c>
      <c r="H43">
        <v>3</v>
      </c>
      <c r="I43">
        <v>2.9847999999999999</v>
      </c>
      <c r="J43">
        <v>2</v>
      </c>
      <c r="K43">
        <f t="shared" si="1"/>
        <v>5.8367224174800345</v>
      </c>
      <c r="L43">
        <f t="shared" si="2"/>
        <v>-3.1043732875712369</v>
      </c>
      <c r="M43">
        <f t="shared" si="3"/>
        <v>-3.3876709992625229</v>
      </c>
      <c r="N43">
        <f t="shared" si="4"/>
        <v>-6.4178783113316227</v>
      </c>
    </row>
    <row r="44" spans="1:14" x14ac:dyDescent="0.2">
      <c r="A44">
        <v>42</v>
      </c>
      <c r="B44" t="s">
        <v>51</v>
      </c>
      <c r="C44">
        <v>84</v>
      </c>
      <c r="D44">
        <v>109.63217881948</v>
      </c>
      <c r="E44">
        <v>7661984</v>
      </c>
    </row>
    <row r="45" spans="1:14" x14ac:dyDescent="0.2">
      <c r="A45">
        <v>43</v>
      </c>
      <c r="B45" t="s">
        <v>52</v>
      </c>
      <c r="C45">
        <v>69437</v>
      </c>
      <c r="D45">
        <v>92108.626549840294</v>
      </c>
      <c r="E45">
        <v>7538599</v>
      </c>
      <c r="F45">
        <v>255</v>
      </c>
      <c r="G45">
        <v>466748.86857730697</v>
      </c>
      <c r="H45">
        <v>27</v>
      </c>
      <c r="I45">
        <v>27.552800000000001</v>
      </c>
      <c r="J45">
        <v>22</v>
      </c>
      <c r="K45">
        <f t="shared" si="1"/>
        <v>5.6690832738707613</v>
      </c>
      <c r="L45">
        <f t="shared" si="2"/>
        <v>-3.4102271848817032</v>
      </c>
      <c r="M45">
        <f t="shared" si="3"/>
        <v>-3.5241345667332196</v>
      </c>
      <c r="N45">
        <f t="shared" si="4"/>
        <v>-5.5348679617181809</v>
      </c>
    </row>
    <row r="46" spans="1:14" x14ac:dyDescent="0.2">
      <c r="A46">
        <v>44</v>
      </c>
      <c r="B46" t="s">
        <v>53</v>
      </c>
      <c r="C46">
        <v>2007</v>
      </c>
      <c r="D46">
        <v>3777.63062941311</v>
      </c>
      <c r="E46">
        <v>5312854</v>
      </c>
      <c r="F46">
        <v>40</v>
      </c>
      <c r="G46">
        <v>1897441.3637216201</v>
      </c>
      <c r="H46">
        <v>4</v>
      </c>
      <c r="I46">
        <v>4.1407999999999996</v>
      </c>
      <c r="J46">
        <v>3</v>
      </c>
      <c r="K46">
        <f t="shared" si="1"/>
        <v>6.2781683638530978</v>
      </c>
      <c r="L46">
        <f t="shared" si="2"/>
        <v>-2.7004873811595234</v>
      </c>
      <c r="M46">
        <f t="shared" si="3"/>
        <v>-2.9601352364001419</v>
      </c>
      <c r="N46">
        <f t="shared" si="4"/>
        <v>-6.2482066267150929</v>
      </c>
    </row>
    <row r="47" spans="1:14" x14ac:dyDescent="0.2">
      <c r="A47">
        <v>45</v>
      </c>
      <c r="B47" t="s">
        <v>54</v>
      </c>
      <c r="C47">
        <v>3199</v>
      </c>
      <c r="D47">
        <v>7021.3066697804197</v>
      </c>
      <c r="E47">
        <v>4556132</v>
      </c>
      <c r="F47">
        <v>354</v>
      </c>
      <c r="G47">
        <v>6837241.5307072401</v>
      </c>
      <c r="H47">
        <v>42</v>
      </c>
      <c r="I47">
        <v>37.845723421262903</v>
      </c>
      <c r="J47">
        <v>25</v>
      </c>
      <c r="K47">
        <f t="shared" si="1"/>
        <v>6.8348809219507309</v>
      </c>
      <c r="L47">
        <f t="shared" si="2"/>
        <v>-1.8817649496862066</v>
      </c>
      <c r="M47">
        <f t="shared" si="3"/>
        <v>-2.2684011309448739</v>
      </c>
      <c r="N47">
        <f t="shared" si="4"/>
        <v>-5.2606562892725952</v>
      </c>
    </row>
    <row r="48" spans="1:14" x14ac:dyDescent="0.2">
      <c r="A48">
        <v>46</v>
      </c>
      <c r="B48" t="s">
        <v>55</v>
      </c>
      <c r="C48">
        <v>138</v>
      </c>
      <c r="D48">
        <v>165.19214719625799</v>
      </c>
      <c r="E48">
        <v>8353908</v>
      </c>
      <c r="F48">
        <v>25</v>
      </c>
      <c r="G48">
        <v>10368364.4469634</v>
      </c>
      <c r="H48">
        <v>2</v>
      </c>
      <c r="I48">
        <v>2.7056</v>
      </c>
      <c r="J48">
        <v>1</v>
      </c>
      <c r="K48">
        <f t="shared" si="1"/>
        <v>7.0157102542020002</v>
      </c>
      <c r="L48">
        <f t="shared" si="2"/>
        <v>-1.8388490907372552</v>
      </c>
      <c r="M48">
        <f t="shared" si="3"/>
        <v>-1.785725807994663</v>
      </c>
      <c r="N48">
        <f t="shared" si="4"/>
        <v>-6.9218896881529064</v>
      </c>
    </row>
    <row r="49" spans="1:14" x14ac:dyDescent="0.2">
      <c r="A49">
        <v>47</v>
      </c>
      <c r="B49" t="s">
        <v>56</v>
      </c>
      <c r="C49">
        <v>9007</v>
      </c>
      <c r="D49">
        <v>20763.603595213201</v>
      </c>
      <c r="E49">
        <v>4337879</v>
      </c>
      <c r="F49">
        <v>42</v>
      </c>
      <c r="H49">
        <v>4</v>
      </c>
      <c r="I49">
        <v>4.2557585385226302</v>
      </c>
      <c r="J49">
        <v>2</v>
      </c>
    </row>
    <row r="50" spans="1:14" x14ac:dyDescent="0.2">
      <c r="A50">
        <v>48</v>
      </c>
      <c r="B50" t="s">
        <v>57</v>
      </c>
      <c r="C50">
        <v>21634</v>
      </c>
      <c r="D50">
        <v>27830.0486311897</v>
      </c>
      <c r="E50">
        <v>7773612</v>
      </c>
      <c r="F50">
        <v>503</v>
      </c>
      <c r="G50">
        <v>4826652.9632973103</v>
      </c>
      <c r="H50">
        <v>47</v>
      </c>
      <c r="I50">
        <v>48.373015873015802</v>
      </c>
      <c r="J50">
        <v>42</v>
      </c>
      <c r="K50">
        <f t="shared" si="1"/>
        <v>6.6836460741360488</v>
      </c>
      <c r="L50">
        <f t="shared" si="2"/>
        <v>-2.6630389674359076</v>
      </c>
      <c r="M50">
        <f t="shared" si="3"/>
        <v>-2.7599108003990698</v>
      </c>
      <c r="N50">
        <f t="shared" si="4"/>
        <v>-5.267373569737817</v>
      </c>
    </row>
    <row r="51" spans="1:14" x14ac:dyDescent="0.2">
      <c r="A51">
        <v>49</v>
      </c>
      <c r="B51" t="s">
        <v>58</v>
      </c>
      <c r="C51">
        <v>1481</v>
      </c>
      <c r="D51">
        <v>1270.2888110113799</v>
      </c>
      <c r="E51">
        <v>11658766</v>
      </c>
      <c r="F51">
        <v>37</v>
      </c>
      <c r="G51">
        <v>3028333.2543763099</v>
      </c>
      <c r="H51">
        <v>4</v>
      </c>
      <c r="I51">
        <v>3.6460317460317402</v>
      </c>
      <c r="J51">
        <v>2</v>
      </c>
      <c r="K51">
        <f t="shared" si="1"/>
        <v>6.4812036656011323</v>
      </c>
      <c r="L51">
        <f t="shared" si="2"/>
        <v>-2.5684950671932461</v>
      </c>
      <c r="M51">
        <f t="shared" si="3"/>
        <v>-2.5420820270009652</v>
      </c>
      <c r="N51">
        <f t="shared" si="4"/>
        <v>-6.7656225901148153</v>
      </c>
    </row>
    <row r="52" spans="1:14" x14ac:dyDescent="0.2">
      <c r="A52">
        <v>50</v>
      </c>
      <c r="B52" t="s">
        <v>59</v>
      </c>
      <c r="C52">
        <v>3109</v>
      </c>
      <c r="D52">
        <v>4217.1462738006203</v>
      </c>
      <c r="E52">
        <v>7372284</v>
      </c>
      <c r="F52">
        <v>2451</v>
      </c>
      <c r="G52">
        <v>64491847.315480597</v>
      </c>
      <c r="H52">
        <v>297.5</v>
      </c>
      <c r="I52">
        <v>267.86850921272998</v>
      </c>
      <c r="J52">
        <v>250</v>
      </c>
      <c r="K52">
        <f t="shared" si="1"/>
        <v>7.8095048171207679</v>
      </c>
      <c r="L52">
        <f t="shared" si="2"/>
        <v>-1.0191337519786234</v>
      </c>
      <c r="M52">
        <f t="shared" si="3"/>
        <v>-1.1970970043129228</v>
      </c>
      <c r="N52">
        <f t="shared" si="4"/>
        <v>-4.4696620483765104</v>
      </c>
    </row>
    <row r="53" spans="1:14" x14ac:dyDescent="0.2">
      <c r="A53">
        <v>51</v>
      </c>
      <c r="B53" t="s">
        <v>60</v>
      </c>
      <c r="C53">
        <v>7732</v>
      </c>
      <c r="D53">
        <v>8505.8391287521299</v>
      </c>
      <c r="E53">
        <v>9090226</v>
      </c>
      <c r="F53">
        <v>5248</v>
      </c>
      <c r="G53">
        <v>35853118.230002403</v>
      </c>
      <c r="H53">
        <v>618</v>
      </c>
      <c r="I53">
        <v>544.59632294164601</v>
      </c>
      <c r="J53">
        <v>375.5</v>
      </c>
      <c r="K53">
        <f t="shared" si="1"/>
        <v>7.5545269332588081</v>
      </c>
      <c r="L53">
        <f t="shared" si="2"/>
        <v>-1.0973033702676995</v>
      </c>
      <c r="M53">
        <f t="shared" si="3"/>
        <v>-1.1936424599260136</v>
      </c>
      <c r="N53">
        <f t="shared" si="4"/>
        <v>-4.3839647393881389</v>
      </c>
    </row>
    <row r="54" spans="1:14" x14ac:dyDescent="0.2">
      <c r="A54">
        <v>52</v>
      </c>
      <c r="B54" t="s">
        <v>61</v>
      </c>
      <c r="C54">
        <v>26787</v>
      </c>
      <c r="D54">
        <v>28032.134137325102</v>
      </c>
      <c r="E54">
        <v>9555819</v>
      </c>
      <c r="F54">
        <v>10052</v>
      </c>
      <c r="G54">
        <v>25802537.630351901</v>
      </c>
      <c r="H54">
        <v>1089</v>
      </c>
      <c r="I54">
        <v>980.14468425259702</v>
      </c>
      <c r="J54">
        <v>764</v>
      </c>
      <c r="K54">
        <f t="shared" si="1"/>
        <v>7.4116624200974739</v>
      </c>
      <c r="L54">
        <f t="shared" si="2"/>
        <v>-1.3908961979285461</v>
      </c>
      <c r="M54">
        <f t="shared" si="3"/>
        <v>-1.4563659737562438</v>
      </c>
      <c r="N54">
        <f t="shared" si="4"/>
        <v>-4.0971745564613711</v>
      </c>
    </row>
    <row r="55" spans="1:14" x14ac:dyDescent="0.2">
      <c r="A55">
        <v>53</v>
      </c>
      <c r="B55" t="s">
        <v>62</v>
      </c>
      <c r="C55">
        <v>16854</v>
      </c>
      <c r="D55">
        <v>15166.1022946131</v>
      </c>
      <c r="E55">
        <v>11112941</v>
      </c>
      <c r="F55">
        <v>8462</v>
      </c>
      <c r="G55">
        <v>42024000.461949103</v>
      </c>
      <c r="H55">
        <v>829</v>
      </c>
      <c r="I55">
        <v>775.44604316546702</v>
      </c>
      <c r="J55">
        <v>717.5</v>
      </c>
      <c r="K55">
        <f t="shared" si="1"/>
        <v>7.6234973925690372</v>
      </c>
      <c r="L55">
        <f t="shared" si="2"/>
        <v>-1.3081484590349481</v>
      </c>
      <c r="M55">
        <f t="shared" si="3"/>
        <v>-1.2913223966918801</v>
      </c>
      <c r="N55">
        <f t="shared" si="4"/>
        <v>-4.1900071032238762</v>
      </c>
    </row>
    <row r="56" spans="1:14" x14ac:dyDescent="0.2">
      <c r="A56">
        <v>54</v>
      </c>
      <c r="B56" t="s">
        <v>63</v>
      </c>
      <c r="C56">
        <v>16693</v>
      </c>
      <c r="D56">
        <v>16623.7752749998</v>
      </c>
      <c r="E56">
        <v>10041642</v>
      </c>
      <c r="F56">
        <v>7322</v>
      </c>
      <c r="G56">
        <v>38095373.234105401</v>
      </c>
      <c r="H56">
        <v>779</v>
      </c>
      <c r="I56">
        <v>732.99440447641803</v>
      </c>
      <c r="J56">
        <v>677</v>
      </c>
      <c r="K56">
        <f t="shared" si="1"/>
        <v>7.5808722328694813</v>
      </c>
      <c r="L56">
        <f t="shared" si="2"/>
        <v>-1.3309969357091487</v>
      </c>
      <c r="M56">
        <f t="shared" si="3"/>
        <v>-1.3556289999924611</v>
      </c>
      <c r="N56">
        <f t="shared" si="4"/>
        <v>-4.1712160653621471</v>
      </c>
    </row>
    <row r="57" spans="1:14" x14ac:dyDescent="0.2">
      <c r="A57">
        <v>55</v>
      </c>
      <c r="B57" t="s">
        <v>64</v>
      </c>
      <c r="C57">
        <v>5419</v>
      </c>
      <c r="D57">
        <v>5474.2859082445402</v>
      </c>
      <c r="E57">
        <v>9899008</v>
      </c>
      <c r="F57">
        <v>6948</v>
      </c>
      <c r="G57">
        <v>80227980.6791545</v>
      </c>
      <c r="H57">
        <v>693</v>
      </c>
      <c r="I57">
        <v>616.77697841726604</v>
      </c>
      <c r="J57">
        <v>561</v>
      </c>
      <c r="K57">
        <f t="shared" si="1"/>
        <v>7.9043258612422935</v>
      </c>
      <c r="L57">
        <f t="shared" si="2"/>
        <v>-0.89318591640058409</v>
      </c>
      <c r="M57">
        <f t="shared" si="3"/>
        <v>-0.94819932074479463</v>
      </c>
      <c r="N57">
        <f t="shared" si="4"/>
        <v>-4.2466288139765389</v>
      </c>
    </row>
    <row r="58" spans="1:14" x14ac:dyDescent="0.2">
      <c r="A58">
        <v>56</v>
      </c>
      <c r="B58" t="s">
        <v>65</v>
      </c>
      <c r="C58">
        <v>1743</v>
      </c>
      <c r="D58">
        <v>3498.11396867351</v>
      </c>
      <c r="E58">
        <v>4982685</v>
      </c>
      <c r="F58">
        <v>3164</v>
      </c>
      <c r="G58">
        <v>142758998.644537</v>
      </c>
      <c r="H58">
        <v>353</v>
      </c>
      <c r="I58">
        <v>312.76658673061502</v>
      </c>
      <c r="J58">
        <v>273</v>
      </c>
      <c r="K58">
        <f t="shared" si="1"/>
        <v>8.1546034930194224</v>
      </c>
      <c r="L58">
        <f t="shared" si="2"/>
        <v>-0.69352268172217058</v>
      </c>
      <c r="M58">
        <f t="shared" si="3"/>
        <v>-1.0486136040920528</v>
      </c>
      <c r="N58">
        <f t="shared" si="4"/>
        <v>-4.2613007853669114</v>
      </c>
    </row>
    <row r="59" spans="1:14" x14ac:dyDescent="0.2">
      <c r="A59">
        <v>57</v>
      </c>
      <c r="B59" t="s">
        <v>66</v>
      </c>
      <c r="C59">
        <v>672</v>
      </c>
      <c r="D59">
        <v>1394.91205826746</v>
      </c>
      <c r="E59">
        <v>4817508</v>
      </c>
      <c r="F59">
        <v>1205</v>
      </c>
      <c r="G59">
        <v>95479954.238619596</v>
      </c>
      <c r="H59">
        <v>120</v>
      </c>
      <c r="I59">
        <v>112.74720000000001</v>
      </c>
      <c r="J59">
        <v>83</v>
      </c>
      <c r="K59">
        <f t="shared" si="1"/>
        <v>7.9799122021872542</v>
      </c>
      <c r="L59">
        <f t="shared" si="2"/>
        <v>-0.74818802700620035</v>
      </c>
      <c r="M59">
        <f t="shared" si="3"/>
        <v>-1.0924410632561987</v>
      </c>
      <c r="N59">
        <f t="shared" si="4"/>
        <v>-4.763744352145598</v>
      </c>
    </row>
    <row r="60" spans="1:14" x14ac:dyDescent="0.2">
      <c r="A60">
        <v>58</v>
      </c>
      <c r="B60" t="s">
        <v>67</v>
      </c>
      <c r="C60">
        <v>700</v>
      </c>
      <c r="D60">
        <v>2339.42441470107</v>
      </c>
      <c r="E60">
        <v>2992189</v>
      </c>
      <c r="F60">
        <v>62</v>
      </c>
      <c r="G60">
        <v>5033180.1455581998</v>
      </c>
      <c r="H60">
        <v>6</v>
      </c>
      <c r="I60">
        <v>5.5351999999999997</v>
      </c>
      <c r="J60">
        <v>4</v>
      </c>
      <c r="K60">
        <f t="shared" si="1"/>
        <v>6.7018424747686378</v>
      </c>
      <c r="L60">
        <f t="shared" si="2"/>
        <v>-2.0669467896306131</v>
      </c>
      <c r="M60">
        <f t="shared" si="3"/>
        <v>-2.625975700383913</v>
      </c>
      <c r="N60">
        <f t="shared" si="4"/>
        <v>-5.8739290307069423</v>
      </c>
    </row>
    <row r="61" spans="1:14" x14ac:dyDescent="0.2">
      <c r="A61">
        <v>59</v>
      </c>
      <c r="B61" t="s">
        <v>68</v>
      </c>
      <c r="C61">
        <v>1816</v>
      </c>
      <c r="D61">
        <v>3389.0106477638501</v>
      </c>
      <c r="E61">
        <v>5358496</v>
      </c>
      <c r="F61">
        <v>6</v>
      </c>
      <c r="H61">
        <v>0</v>
      </c>
      <c r="I61">
        <v>0.54116706634692202</v>
      </c>
      <c r="J61">
        <v>0</v>
      </c>
    </row>
    <row r="62" spans="1:14" x14ac:dyDescent="0.2">
      <c r="A62">
        <v>60</v>
      </c>
      <c r="B62" t="s">
        <v>69</v>
      </c>
      <c r="C62">
        <v>2162</v>
      </c>
      <c r="D62">
        <v>4945.2816706177</v>
      </c>
      <c r="E62">
        <v>4371844</v>
      </c>
      <c r="F62">
        <v>11</v>
      </c>
      <c r="H62">
        <v>1</v>
      </c>
      <c r="I62">
        <v>1.0676751592356599</v>
      </c>
      <c r="J62">
        <v>0</v>
      </c>
    </row>
    <row r="63" spans="1:14" x14ac:dyDescent="0.2">
      <c r="A63">
        <v>61</v>
      </c>
      <c r="B63" t="s">
        <v>70</v>
      </c>
      <c r="C63">
        <v>74705</v>
      </c>
      <c r="D63">
        <v>96546.128643047705</v>
      </c>
      <c r="E63">
        <v>7737752</v>
      </c>
      <c r="F63">
        <v>133</v>
      </c>
      <c r="G63">
        <v>186706.10604068101</v>
      </c>
      <c r="H63">
        <v>12</v>
      </c>
      <c r="I63">
        <v>13.820349761526201</v>
      </c>
      <c r="J63">
        <v>9</v>
      </c>
      <c r="K63">
        <f t="shared" si="1"/>
        <v>5.2711585213578145</v>
      </c>
      <c r="L63">
        <f t="shared" si="2"/>
        <v>-3.7941684240373812</v>
      </c>
      <c r="M63">
        <f t="shared" si="3"/>
        <v>-3.8442158297183084</v>
      </c>
      <c r="N63">
        <f t="shared" si="4"/>
        <v>-5.9343722967474646</v>
      </c>
    </row>
    <row r="64" spans="1:14" x14ac:dyDescent="0.2">
      <c r="A64">
        <v>62</v>
      </c>
      <c r="B64" t="s">
        <v>71</v>
      </c>
      <c r="C64">
        <v>5505</v>
      </c>
      <c r="D64">
        <v>11438.0697607978</v>
      </c>
      <c r="E64">
        <v>4812875</v>
      </c>
      <c r="F64">
        <v>406</v>
      </c>
      <c r="G64">
        <v>8540248.3417478297</v>
      </c>
      <c r="H64">
        <v>39</v>
      </c>
      <c r="I64">
        <v>40.834658187599302</v>
      </c>
      <c r="J64">
        <v>35</v>
      </c>
      <c r="K64">
        <f t="shared" si="1"/>
        <v>6.9314704997150658</v>
      </c>
      <c r="L64">
        <f t="shared" si="2"/>
        <v>-2.1496927162812716</v>
      </c>
      <c r="M64">
        <f t="shared" si="3"/>
        <v>-2.4473238163660818</v>
      </c>
      <c r="N64">
        <f t="shared" si="4"/>
        <v>-5.1383365379763246</v>
      </c>
    </row>
    <row r="65" spans="1:14" x14ac:dyDescent="0.2">
      <c r="A65">
        <v>63</v>
      </c>
      <c r="B65" t="s">
        <v>72</v>
      </c>
      <c r="C65">
        <v>4323</v>
      </c>
      <c r="D65">
        <v>7870.0307118709397</v>
      </c>
      <c r="E65">
        <v>5492990</v>
      </c>
      <c r="F65">
        <v>108</v>
      </c>
      <c r="G65">
        <v>1877362.27178812</v>
      </c>
      <c r="H65">
        <v>8</v>
      </c>
      <c r="I65">
        <v>9.7774244833068291</v>
      </c>
      <c r="J65">
        <v>6</v>
      </c>
      <c r="K65">
        <f t="shared" si="1"/>
        <v>6.2735480858645172</v>
      </c>
      <c r="L65">
        <f t="shared" si="2"/>
        <v>-2.7326952485417082</v>
      </c>
      <c r="M65">
        <f t="shared" si="3"/>
        <v>-2.9057519568154548</v>
      </c>
      <c r="N65">
        <f t="shared" si="4"/>
        <v>-5.9616575580044051</v>
      </c>
    </row>
    <row r="66" spans="1:14" x14ac:dyDescent="0.2">
      <c r="A66">
        <v>64</v>
      </c>
      <c r="B66" t="s">
        <v>73</v>
      </c>
      <c r="C66">
        <v>2281</v>
      </c>
      <c r="D66">
        <v>4698.5298812905403</v>
      </c>
      <c r="E66">
        <v>4854710</v>
      </c>
      <c r="F66">
        <v>52</v>
      </c>
      <c r="G66">
        <v>3025601.3930177102</v>
      </c>
      <c r="H66">
        <v>5</v>
      </c>
      <c r="I66">
        <v>5.6009538950715401</v>
      </c>
      <c r="J66">
        <v>5</v>
      </c>
      <c r="K66">
        <f t="shared" si="1"/>
        <v>6.4808117114546153</v>
      </c>
      <c r="L66">
        <f t="shared" si="2"/>
        <v>-2.6591552809406296</v>
      </c>
      <c r="M66">
        <f t="shared" si="3"/>
        <v>-2.92369999545142</v>
      </c>
      <c r="N66">
        <f t="shared" si="4"/>
        <v>-5.9871932877532359</v>
      </c>
    </row>
    <row r="67" spans="1:14" x14ac:dyDescent="0.2">
      <c r="A67">
        <v>65</v>
      </c>
      <c r="B67" t="s">
        <v>74</v>
      </c>
      <c r="C67">
        <v>949</v>
      </c>
      <c r="D67">
        <v>2293.6578065573899</v>
      </c>
      <c r="E67">
        <v>4137496</v>
      </c>
      <c r="F67">
        <v>370</v>
      </c>
      <c r="G67">
        <v>22820911.505734399</v>
      </c>
      <c r="H67">
        <v>40</v>
      </c>
      <c r="I67">
        <v>36.311750599520302</v>
      </c>
      <c r="J67">
        <v>24</v>
      </c>
      <c r="K67">
        <f t="shared" ref="K67:K97" si="7">LOG10(G67)</f>
        <v>7.358332986883461</v>
      </c>
      <c r="L67">
        <f t="shared" ref="L67:L97" si="8">LOG10(H67/C67)</f>
        <v>-1.3752062210993303</v>
      </c>
      <c r="M67">
        <f t="shared" ref="M67:M97" si="9">LOG10(I67/D67)</f>
        <v>-1.8004814386309851</v>
      </c>
      <c r="N67">
        <f t="shared" ref="N67:N97" si="10">LOG10(J67/E67)</f>
        <v>-5.2365263452102315</v>
      </c>
    </row>
    <row r="68" spans="1:14" x14ac:dyDescent="0.2">
      <c r="A68">
        <v>66</v>
      </c>
      <c r="B68" t="s">
        <v>75</v>
      </c>
      <c r="C68">
        <v>3799</v>
      </c>
      <c r="D68">
        <v>8250.9881530231396</v>
      </c>
      <c r="E68">
        <v>4604297</v>
      </c>
      <c r="F68">
        <v>3572</v>
      </c>
      <c r="G68">
        <v>55099549.186422303</v>
      </c>
      <c r="H68">
        <v>361</v>
      </c>
      <c r="I68">
        <v>345.298161470823</v>
      </c>
      <c r="J68">
        <v>221.5</v>
      </c>
      <c r="K68">
        <f t="shared" si="7"/>
        <v>7.7411480455550503</v>
      </c>
      <c r="L68">
        <f t="shared" si="8"/>
        <v>-1.0221620916490624</v>
      </c>
      <c r="M68">
        <f t="shared" si="9"/>
        <v>-1.3783116975763041</v>
      </c>
      <c r="N68">
        <f t="shared" si="10"/>
        <v>-4.3177895994509976</v>
      </c>
    </row>
    <row r="69" spans="1:14" x14ac:dyDescent="0.2">
      <c r="A69">
        <v>67</v>
      </c>
      <c r="B69" t="s">
        <v>76</v>
      </c>
      <c r="C69">
        <v>6671</v>
      </c>
      <c r="D69">
        <v>15881.219618626899</v>
      </c>
      <c r="E69">
        <v>4200559</v>
      </c>
      <c r="F69">
        <v>2311</v>
      </c>
      <c r="G69">
        <v>30715198.2576258</v>
      </c>
      <c r="H69">
        <v>281</v>
      </c>
      <c r="I69">
        <v>250.52278177458001</v>
      </c>
      <c r="J69">
        <v>220</v>
      </c>
      <c r="K69">
        <f t="shared" si="7"/>
        <v>7.4873533229085529</v>
      </c>
      <c r="L69">
        <f t="shared" si="8"/>
        <v>-1.3754846207475033</v>
      </c>
      <c r="M69">
        <f t="shared" si="9"/>
        <v>-1.802036626164198</v>
      </c>
      <c r="N69">
        <f t="shared" si="10"/>
        <v>-4.2808844082568873</v>
      </c>
    </row>
    <row r="70" spans="1:14" x14ac:dyDescent="0.2">
      <c r="A70">
        <v>68</v>
      </c>
      <c r="B70" t="s">
        <v>77</v>
      </c>
      <c r="C70">
        <v>7800</v>
      </c>
      <c r="D70">
        <v>18766.9489007259</v>
      </c>
      <c r="E70">
        <v>4156243</v>
      </c>
      <c r="F70">
        <v>2391</v>
      </c>
      <c r="G70">
        <v>20520021.289230101</v>
      </c>
      <c r="H70">
        <v>304</v>
      </c>
      <c r="I70">
        <v>258.31254996003099</v>
      </c>
      <c r="J70">
        <v>183</v>
      </c>
      <c r="K70">
        <f t="shared" si="7"/>
        <v>7.3121778070143577</v>
      </c>
      <c r="L70">
        <f t="shared" si="8"/>
        <v>-1.4092210190817267</v>
      </c>
      <c r="M70">
        <f t="shared" si="9"/>
        <v>-1.8612481648649006</v>
      </c>
      <c r="N70">
        <f t="shared" si="10"/>
        <v>-4.3562498414727964</v>
      </c>
    </row>
    <row r="71" spans="1:14" x14ac:dyDescent="0.2">
      <c r="A71">
        <v>69</v>
      </c>
      <c r="B71" t="s">
        <v>78</v>
      </c>
      <c r="C71">
        <v>1731</v>
      </c>
      <c r="D71">
        <v>4283.80730736849</v>
      </c>
      <c r="E71">
        <v>4040798</v>
      </c>
      <c r="F71">
        <v>1655</v>
      </c>
      <c r="G71">
        <v>87351808.712955296</v>
      </c>
      <c r="H71">
        <v>186</v>
      </c>
      <c r="I71">
        <v>175.482813749</v>
      </c>
      <c r="J71">
        <v>157.5</v>
      </c>
      <c r="K71">
        <f t="shared" si="7"/>
        <v>7.9412719019454334</v>
      </c>
      <c r="L71">
        <f t="shared" si="8"/>
        <v>-0.96878412365747757</v>
      </c>
      <c r="M71">
        <f t="shared" si="9"/>
        <v>-1.3875953379169337</v>
      </c>
      <c r="N71">
        <f t="shared" si="10"/>
        <v>-4.409186582423918</v>
      </c>
    </row>
    <row r="72" spans="1:14" x14ac:dyDescent="0.2">
      <c r="A72">
        <v>70</v>
      </c>
      <c r="B72" t="s">
        <v>79</v>
      </c>
      <c r="C72">
        <v>6751</v>
      </c>
      <c r="D72">
        <v>14387.679662180401</v>
      </c>
      <c r="E72">
        <v>4692209</v>
      </c>
      <c r="F72">
        <v>5135</v>
      </c>
      <c r="G72">
        <v>33679237.631918304</v>
      </c>
      <c r="H72">
        <v>641</v>
      </c>
      <c r="I72">
        <v>529.19104716227002</v>
      </c>
      <c r="J72">
        <v>261</v>
      </c>
      <c r="K72">
        <f t="shared" si="7"/>
        <v>7.5273622521863306</v>
      </c>
      <c r="L72">
        <f t="shared" si="8"/>
        <v>-1.022510078470003</v>
      </c>
      <c r="M72">
        <f t="shared" si="9"/>
        <v>-1.4343782716072015</v>
      </c>
      <c r="N72">
        <f t="shared" si="10"/>
        <v>-4.2547368408463031</v>
      </c>
    </row>
    <row r="73" spans="1:14" x14ac:dyDescent="0.2">
      <c r="A73">
        <v>71</v>
      </c>
      <c r="B73" t="s">
        <v>80</v>
      </c>
      <c r="C73">
        <v>922</v>
      </c>
      <c r="D73">
        <v>2398.5706392060602</v>
      </c>
      <c r="E73">
        <v>3843956</v>
      </c>
      <c r="F73">
        <v>587</v>
      </c>
      <c r="G73">
        <v>74233556.296057999</v>
      </c>
      <c r="H73">
        <v>65</v>
      </c>
      <c r="I73">
        <v>64.744</v>
      </c>
      <c r="J73">
        <v>57</v>
      </c>
      <c r="K73">
        <f t="shared" si="7"/>
        <v>7.8706002667329065</v>
      </c>
      <c r="L73">
        <f t="shared" si="8"/>
        <v>-1.1518175644107738</v>
      </c>
      <c r="M73">
        <f t="shared" si="9"/>
        <v>-1.5687529858137714</v>
      </c>
      <c r="N73">
        <f t="shared" si="10"/>
        <v>-4.8289035521828696</v>
      </c>
    </row>
    <row r="74" spans="1:14" x14ac:dyDescent="0.2">
      <c r="A74">
        <v>72</v>
      </c>
      <c r="B74" t="s">
        <v>81</v>
      </c>
      <c r="C74">
        <v>1156</v>
      </c>
      <c r="D74">
        <v>3068.8625138974799</v>
      </c>
      <c r="E74">
        <v>3766868</v>
      </c>
      <c r="F74">
        <v>575</v>
      </c>
      <c r="G74">
        <v>30995927.8768005</v>
      </c>
      <c r="H74">
        <v>69</v>
      </c>
      <c r="I74">
        <v>62.940847322142197</v>
      </c>
      <c r="J74">
        <v>44.5</v>
      </c>
      <c r="K74">
        <f t="shared" si="7"/>
        <v>7.4913046416794531</v>
      </c>
      <c r="L74">
        <f t="shared" si="8"/>
        <v>-1.2241087433472548</v>
      </c>
      <c r="M74">
        <f t="shared" si="9"/>
        <v>-1.6880448471497596</v>
      </c>
      <c r="N74">
        <f t="shared" si="10"/>
        <v>-4.927620390779003</v>
      </c>
    </row>
    <row r="75" spans="1:14" x14ac:dyDescent="0.2">
      <c r="A75">
        <v>73</v>
      </c>
      <c r="B75" t="s">
        <v>82</v>
      </c>
      <c r="C75">
        <v>4320</v>
      </c>
      <c r="D75">
        <v>9120.1330526077509</v>
      </c>
      <c r="E75">
        <v>4736773</v>
      </c>
      <c r="F75">
        <v>4734</v>
      </c>
      <c r="G75">
        <v>93126172.144516796</v>
      </c>
      <c r="H75">
        <v>580</v>
      </c>
      <c r="I75">
        <v>513.98800959232597</v>
      </c>
      <c r="J75">
        <v>456.5</v>
      </c>
      <c r="K75">
        <f t="shared" si="7"/>
        <v>7.9690717520939813</v>
      </c>
      <c r="L75">
        <f t="shared" si="8"/>
        <v>-0.87205575325197482</v>
      </c>
      <c r="M75">
        <f t="shared" si="9"/>
        <v>-1.2490481864373988</v>
      </c>
      <c r="N75">
        <f t="shared" si="10"/>
        <v>-4.0160417906960193</v>
      </c>
    </row>
    <row r="76" spans="1:14" x14ac:dyDescent="0.2">
      <c r="A76">
        <v>74</v>
      </c>
      <c r="B76" t="s">
        <v>83</v>
      </c>
      <c r="C76">
        <v>710</v>
      </c>
      <c r="D76">
        <v>1537.1309126768899</v>
      </c>
      <c r="E76">
        <v>4618995</v>
      </c>
      <c r="F76">
        <v>336</v>
      </c>
      <c r="G76">
        <v>48368643.097915098</v>
      </c>
      <c r="H76">
        <v>35</v>
      </c>
      <c r="I76">
        <v>35.090400000000002</v>
      </c>
      <c r="J76">
        <v>28</v>
      </c>
      <c r="K76">
        <f t="shared" si="7"/>
        <v>7.6845639041477334</v>
      </c>
      <c r="L76">
        <f t="shared" si="8"/>
        <v>-1.3071903043687996</v>
      </c>
      <c r="M76">
        <f t="shared" si="9"/>
        <v>-1.6415225377677205</v>
      </c>
      <c r="N76">
        <f t="shared" si="10"/>
        <v>-5.2173894607866433</v>
      </c>
    </row>
    <row r="77" spans="1:14" x14ac:dyDescent="0.2">
      <c r="A77">
        <v>75</v>
      </c>
      <c r="B77" t="s">
        <v>84</v>
      </c>
      <c r="C77">
        <v>594</v>
      </c>
      <c r="D77">
        <v>1337.89358340381</v>
      </c>
      <c r="E77">
        <v>4439815</v>
      </c>
      <c r="F77">
        <v>567</v>
      </c>
      <c r="G77">
        <v>91849542.781152397</v>
      </c>
      <c r="H77">
        <v>61</v>
      </c>
      <c r="I77">
        <v>58.605600000000003</v>
      </c>
      <c r="J77">
        <v>50</v>
      </c>
      <c r="K77">
        <f t="shared" si="7"/>
        <v>7.9630769987679377</v>
      </c>
      <c r="L77">
        <f t="shared" si="8"/>
        <v>-0.9884566099704265</v>
      </c>
      <c r="M77">
        <f t="shared" si="9"/>
        <v>-1.3584824542674816</v>
      </c>
      <c r="N77">
        <f t="shared" si="10"/>
        <v>-4.9483948697981859</v>
      </c>
    </row>
    <row r="78" spans="1:14" x14ac:dyDescent="0.2">
      <c r="A78">
        <v>76</v>
      </c>
      <c r="B78" t="s">
        <v>85</v>
      </c>
      <c r="C78">
        <v>1109</v>
      </c>
      <c r="D78">
        <v>1804.38072400735</v>
      </c>
      <c r="E78">
        <v>6146153</v>
      </c>
      <c r="F78">
        <v>378</v>
      </c>
      <c r="G78">
        <v>34176416.426071003</v>
      </c>
      <c r="H78">
        <v>40</v>
      </c>
      <c r="I78">
        <v>38.803199999999997</v>
      </c>
      <c r="J78">
        <v>35</v>
      </c>
      <c r="K78">
        <f t="shared" si="7"/>
        <v>7.5337265227505918</v>
      </c>
      <c r="L78">
        <f t="shared" si="8"/>
        <v>-1.4428715548211977</v>
      </c>
      <c r="M78">
        <f t="shared" si="9"/>
        <v>-1.6674606367133828</v>
      </c>
      <c r="N78">
        <f t="shared" si="10"/>
        <v>-5.2445353228666463</v>
      </c>
    </row>
    <row r="79" spans="1:14" x14ac:dyDescent="0.2">
      <c r="A79">
        <v>77</v>
      </c>
      <c r="B79" t="s">
        <v>86</v>
      </c>
      <c r="C79">
        <v>1575</v>
      </c>
      <c r="D79">
        <v>2926.5921497463801</v>
      </c>
      <c r="E79">
        <v>5381686</v>
      </c>
      <c r="F79">
        <v>674</v>
      </c>
      <c r="G79">
        <v>24464643.0941488</v>
      </c>
      <c r="H79">
        <v>79</v>
      </c>
      <c r="I79">
        <v>67.601119104716204</v>
      </c>
      <c r="J79">
        <v>45</v>
      </c>
      <c r="K79">
        <f t="shared" si="7"/>
        <v>7.3885388843766693</v>
      </c>
      <c r="L79">
        <f t="shared" si="8"/>
        <v>-1.2996534668351778</v>
      </c>
      <c r="M79">
        <f t="shared" si="9"/>
        <v>-1.6364083177745921</v>
      </c>
      <c r="N79">
        <f t="shared" si="10"/>
        <v>-5.0777058410337519</v>
      </c>
    </row>
    <row r="80" spans="1:14" x14ac:dyDescent="0.2">
      <c r="A80">
        <v>78</v>
      </c>
      <c r="B80" t="s">
        <v>87</v>
      </c>
      <c r="C80">
        <v>3943</v>
      </c>
      <c r="D80">
        <v>6276.5156121759601</v>
      </c>
      <c r="E80">
        <v>6282148</v>
      </c>
      <c r="F80">
        <v>4067</v>
      </c>
      <c r="G80">
        <v>69940520.289472207</v>
      </c>
      <c r="H80">
        <v>476</v>
      </c>
      <c r="I80">
        <v>407.18864908073499</v>
      </c>
      <c r="J80">
        <v>303.5</v>
      </c>
      <c r="K80">
        <f t="shared" si="7"/>
        <v>7.8447288587139514</v>
      </c>
      <c r="L80">
        <f t="shared" si="8"/>
        <v>-0.91821982435272997</v>
      </c>
      <c r="M80">
        <f t="shared" si="9"/>
        <v>-1.1879229504568416</v>
      </c>
      <c r="N80">
        <f t="shared" si="10"/>
        <v>-4.3159494682376769</v>
      </c>
    </row>
    <row r="81" spans="1:14" x14ac:dyDescent="0.2">
      <c r="A81">
        <v>79</v>
      </c>
      <c r="B81" t="s">
        <v>88</v>
      </c>
      <c r="C81">
        <v>2531</v>
      </c>
      <c r="D81">
        <v>4476.6890259389702</v>
      </c>
      <c r="E81">
        <v>5653732</v>
      </c>
      <c r="F81">
        <v>3146</v>
      </c>
      <c r="G81">
        <v>86896604.3397201</v>
      </c>
      <c r="H81">
        <v>377</v>
      </c>
      <c r="I81">
        <v>333.35762144053598</v>
      </c>
      <c r="J81">
        <v>282</v>
      </c>
      <c r="K81">
        <f t="shared" si="7"/>
        <v>7.9390028058464184</v>
      </c>
      <c r="L81">
        <f t="shared" si="8"/>
        <v>-0.82695079495246138</v>
      </c>
      <c r="M81">
        <f t="shared" si="9"/>
        <v>-1.1280465383814995</v>
      </c>
      <c r="N81">
        <f t="shared" si="10"/>
        <v>-4.3020861097570782</v>
      </c>
    </row>
    <row r="82" spans="1:14" x14ac:dyDescent="0.2">
      <c r="A82">
        <v>80</v>
      </c>
      <c r="B82" t="s">
        <v>89</v>
      </c>
      <c r="C82">
        <v>1794</v>
      </c>
      <c r="D82">
        <v>3331.6971988672199</v>
      </c>
      <c r="E82">
        <v>5384643</v>
      </c>
      <c r="F82">
        <v>2381</v>
      </c>
      <c r="G82">
        <v>94687007.829566196</v>
      </c>
      <c r="H82">
        <v>292</v>
      </c>
      <c r="I82">
        <v>257.64428457234197</v>
      </c>
      <c r="J82">
        <v>225</v>
      </c>
      <c r="K82">
        <f t="shared" si="7"/>
        <v>7.9762903927834916</v>
      </c>
      <c r="L82">
        <f t="shared" si="8"/>
        <v>-0.78843958725965491</v>
      </c>
      <c r="M82">
        <f t="shared" si="9"/>
        <v>-1.1116450109227718</v>
      </c>
      <c r="N82">
        <f t="shared" si="10"/>
        <v>-4.3789743969006176</v>
      </c>
    </row>
    <row r="83" spans="1:14" x14ac:dyDescent="0.2">
      <c r="A83">
        <v>81</v>
      </c>
      <c r="B83" t="s">
        <v>90</v>
      </c>
      <c r="C83">
        <v>7045</v>
      </c>
      <c r="D83">
        <v>15229.5906731349</v>
      </c>
      <c r="E83">
        <v>4625863</v>
      </c>
      <c r="F83">
        <v>343</v>
      </c>
      <c r="G83">
        <v>4001028.4035564298</v>
      </c>
      <c r="H83">
        <v>40</v>
      </c>
      <c r="I83">
        <v>37.095123900879202</v>
      </c>
      <c r="J83">
        <v>30</v>
      </c>
      <c r="K83">
        <f t="shared" si="7"/>
        <v>6.6021716344742334</v>
      </c>
      <c r="L83">
        <f t="shared" si="8"/>
        <v>-2.2458210061174126</v>
      </c>
      <c r="M83">
        <f t="shared" si="9"/>
        <v>-2.6133714049271006</v>
      </c>
      <c r="N83">
        <f t="shared" si="10"/>
        <v>-5.1880715117985812</v>
      </c>
    </row>
    <row r="84" spans="1:14" x14ac:dyDescent="0.2">
      <c r="A84">
        <v>82</v>
      </c>
      <c r="B84" t="s">
        <v>91</v>
      </c>
      <c r="C84">
        <v>4247</v>
      </c>
      <c r="D84">
        <v>6468.5506136289096</v>
      </c>
      <c r="E84">
        <v>6565613</v>
      </c>
      <c r="F84">
        <v>2887</v>
      </c>
      <c r="G84">
        <v>36279530.931516103</v>
      </c>
      <c r="H84">
        <v>348</v>
      </c>
      <c r="I84">
        <v>287.89768185451601</v>
      </c>
      <c r="J84">
        <v>190</v>
      </c>
      <c r="K84">
        <f t="shared" si="7"/>
        <v>7.5596616633061631</v>
      </c>
      <c r="L84">
        <f t="shared" si="8"/>
        <v>-1.0865030170440986</v>
      </c>
      <c r="M84">
        <f t="shared" si="9"/>
        <v>-1.3515688127028334</v>
      </c>
      <c r="N84">
        <f t="shared" si="10"/>
        <v>-4.5385216793719927</v>
      </c>
    </row>
    <row r="85" spans="1:14" x14ac:dyDescent="0.2">
      <c r="A85">
        <v>83</v>
      </c>
      <c r="B85" t="s">
        <v>92</v>
      </c>
      <c r="C85">
        <v>4836</v>
      </c>
      <c r="D85">
        <v>8265.0715784936492</v>
      </c>
      <c r="E85">
        <v>5851129</v>
      </c>
      <c r="F85">
        <v>5750</v>
      </c>
      <c r="G85">
        <v>54658046.529340498</v>
      </c>
      <c r="H85">
        <v>749</v>
      </c>
      <c r="I85">
        <v>610.19984012789701</v>
      </c>
      <c r="J85">
        <v>311.5</v>
      </c>
      <c r="K85">
        <f t="shared" si="7"/>
        <v>7.7376541060121795</v>
      </c>
      <c r="L85">
        <f t="shared" si="8"/>
        <v>-0.81000447448926782</v>
      </c>
      <c r="M85">
        <f t="shared" si="9"/>
        <v>-1.1317745295487951</v>
      </c>
      <c r="N85">
        <f t="shared" si="10"/>
        <v>-4.2737816221233196</v>
      </c>
    </row>
    <row r="86" spans="1:14" x14ac:dyDescent="0.2">
      <c r="A86">
        <v>84</v>
      </c>
      <c r="B86" t="s">
        <v>93</v>
      </c>
      <c r="C86">
        <v>3731</v>
      </c>
      <c r="D86">
        <v>10227.392965987799</v>
      </c>
      <c r="E86">
        <v>3648046</v>
      </c>
      <c r="F86">
        <v>1829</v>
      </c>
      <c r="G86">
        <v>28897828.520885602</v>
      </c>
      <c r="H86">
        <v>227</v>
      </c>
      <c r="I86">
        <v>198.21502797761701</v>
      </c>
      <c r="J86">
        <v>139</v>
      </c>
      <c r="K86">
        <f t="shared" si="7"/>
        <v>7.460865209648297</v>
      </c>
      <c r="L86">
        <f t="shared" si="8"/>
        <v>-1.2157993918477064</v>
      </c>
      <c r="M86">
        <f t="shared" si="9"/>
        <v>-1.7126283650154275</v>
      </c>
      <c r="N86">
        <f t="shared" si="10"/>
        <v>-4.4190455056687892</v>
      </c>
    </row>
    <row r="87" spans="1:14" x14ac:dyDescent="0.2">
      <c r="A87">
        <v>85</v>
      </c>
      <c r="B87" t="s">
        <v>94</v>
      </c>
      <c r="C87">
        <v>22422</v>
      </c>
      <c r="D87">
        <v>24636.008522727199</v>
      </c>
      <c r="E87">
        <v>9101312</v>
      </c>
      <c r="F87">
        <v>11309</v>
      </c>
      <c r="G87">
        <v>38212046.345197603</v>
      </c>
      <c r="H87">
        <v>1261</v>
      </c>
      <c r="I87">
        <v>1145.8401278976801</v>
      </c>
      <c r="J87">
        <v>905</v>
      </c>
      <c r="K87">
        <f t="shared" si="7"/>
        <v>7.5822002958048849</v>
      </c>
      <c r="L87">
        <f t="shared" si="8"/>
        <v>-1.2499592616601995</v>
      </c>
      <c r="M87">
        <f t="shared" si="9"/>
        <v>-1.3324463182695168</v>
      </c>
      <c r="N87">
        <f t="shared" si="10"/>
        <v>-4.0024554233674197</v>
      </c>
    </row>
    <row r="88" spans="1:14" x14ac:dyDescent="0.2">
      <c r="A88">
        <v>86</v>
      </c>
      <c r="B88" t="s">
        <v>95</v>
      </c>
      <c r="C88">
        <v>4027</v>
      </c>
      <c r="D88">
        <v>7211.9086933318004</v>
      </c>
      <c r="E88">
        <v>5583820</v>
      </c>
      <c r="F88">
        <v>2306</v>
      </c>
      <c r="G88">
        <v>48603226.235121302</v>
      </c>
      <c r="H88">
        <v>286</v>
      </c>
      <c r="I88">
        <v>250.56035171862499</v>
      </c>
      <c r="J88">
        <v>218</v>
      </c>
      <c r="K88">
        <f t="shared" si="7"/>
        <v>7.6866650982665412</v>
      </c>
      <c r="L88">
        <f t="shared" si="8"/>
        <v>-1.1486155964783886</v>
      </c>
      <c r="M88">
        <f t="shared" si="9"/>
        <v>-1.4591378696722483</v>
      </c>
      <c r="N88">
        <f t="shared" si="10"/>
        <v>-4.4084749163209009</v>
      </c>
    </row>
    <row r="89" spans="1:14" x14ac:dyDescent="0.2">
      <c r="A89">
        <v>87</v>
      </c>
      <c r="B89" t="s">
        <v>96</v>
      </c>
      <c r="C89">
        <v>191</v>
      </c>
      <c r="D89">
        <v>368.67426856279701</v>
      </c>
      <c r="E89">
        <v>5180725</v>
      </c>
      <c r="F89">
        <v>119</v>
      </c>
      <c r="G89">
        <v>46788452.367418297</v>
      </c>
      <c r="H89">
        <v>14</v>
      </c>
      <c r="I89">
        <v>12.637600000000001</v>
      </c>
      <c r="J89">
        <v>10</v>
      </c>
      <c r="K89">
        <f t="shared" si="7"/>
        <v>7.6701386801696074</v>
      </c>
      <c r="L89">
        <f t="shared" si="8"/>
        <v>-1.1349053315694895</v>
      </c>
      <c r="M89">
        <f t="shared" si="9"/>
        <v>-1.4649782221572711</v>
      </c>
      <c r="N89">
        <f t="shared" si="10"/>
        <v>-5.7143905399512311</v>
      </c>
    </row>
    <row r="90" spans="1:14" x14ac:dyDescent="0.2">
      <c r="A90">
        <v>88</v>
      </c>
      <c r="B90" t="s">
        <v>97</v>
      </c>
      <c r="C90">
        <v>2110</v>
      </c>
      <c r="D90">
        <v>2707.0443066175399</v>
      </c>
      <c r="E90">
        <v>7794479</v>
      </c>
      <c r="F90">
        <v>1754</v>
      </c>
      <c r="G90">
        <v>44350754.952071898</v>
      </c>
      <c r="H90">
        <v>206</v>
      </c>
      <c r="I90">
        <v>177.17985611510699</v>
      </c>
      <c r="J90">
        <v>125</v>
      </c>
      <c r="K90">
        <f t="shared" si="7"/>
        <v>7.6469010169237395</v>
      </c>
      <c r="L90">
        <f t="shared" si="8"/>
        <v>-1.0104152349285394</v>
      </c>
      <c r="M90">
        <f t="shared" si="9"/>
        <v>-1.1840810193290381</v>
      </c>
      <c r="N90">
        <f t="shared" si="10"/>
        <v>-4.7948770782952508</v>
      </c>
    </row>
    <row r="91" spans="1:14" x14ac:dyDescent="0.2">
      <c r="A91">
        <v>89</v>
      </c>
      <c r="B91" t="s">
        <v>98</v>
      </c>
      <c r="C91">
        <v>10351</v>
      </c>
      <c r="D91">
        <v>15838.8977069787</v>
      </c>
      <c r="E91">
        <v>6535177</v>
      </c>
      <c r="F91">
        <v>5156</v>
      </c>
      <c r="G91">
        <v>36487855.208371498</v>
      </c>
      <c r="H91">
        <v>631</v>
      </c>
      <c r="I91">
        <v>559.67865707433998</v>
      </c>
      <c r="J91">
        <v>433.5</v>
      </c>
      <c r="K91">
        <f t="shared" si="7"/>
        <v>7.5621483358627311</v>
      </c>
      <c r="L91">
        <f t="shared" si="8"/>
        <v>-1.2149529493413476</v>
      </c>
      <c r="M91">
        <f t="shared" si="9"/>
        <v>-1.4517862082654518</v>
      </c>
      <c r="N91">
        <f t="shared" si="10"/>
        <v>-4.1782682527795147</v>
      </c>
    </row>
    <row r="92" spans="1:14" x14ac:dyDescent="0.2">
      <c r="A92">
        <v>90</v>
      </c>
      <c r="B92" t="s">
        <v>99</v>
      </c>
      <c r="C92">
        <v>126</v>
      </c>
      <c r="D92">
        <v>197.309883314693</v>
      </c>
      <c r="E92">
        <v>6385894</v>
      </c>
      <c r="F92">
        <v>34</v>
      </c>
      <c r="G92">
        <v>26876339.940240402</v>
      </c>
      <c r="H92">
        <v>3</v>
      </c>
      <c r="I92">
        <v>3.6088</v>
      </c>
      <c r="J92">
        <v>3</v>
      </c>
      <c r="K92">
        <f t="shared" si="7"/>
        <v>7.4293701255430475</v>
      </c>
      <c r="L92">
        <f t="shared" si="8"/>
        <v>-1.6232492903979006</v>
      </c>
      <c r="M92">
        <f t="shared" si="9"/>
        <v>-1.7377860256558555</v>
      </c>
      <c r="N92">
        <f t="shared" si="10"/>
        <v>-6.3281004506523901</v>
      </c>
    </row>
    <row r="93" spans="1:14" x14ac:dyDescent="0.2">
      <c r="A93">
        <v>91</v>
      </c>
      <c r="B93" t="s">
        <v>100</v>
      </c>
      <c r="C93">
        <v>5855</v>
      </c>
      <c r="D93">
        <v>11245.7161120284</v>
      </c>
      <c r="E93">
        <v>5206427</v>
      </c>
      <c r="F93">
        <v>4083</v>
      </c>
      <c r="G93">
        <v>55284060.963159397</v>
      </c>
      <c r="H93">
        <v>480</v>
      </c>
      <c r="I93">
        <v>436.873701039168</v>
      </c>
      <c r="J93">
        <v>411</v>
      </c>
      <c r="K93">
        <f t="shared" si="7"/>
        <v>7.7425999372082908</v>
      </c>
      <c r="L93">
        <f t="shared" si="8"/>
        <v>-1.0862856620327948</v>
      </c>
      <c r="M93">
        <f t="shared" si="9"/>
        <v>-1.4106312141391752</v>
      </c>
      <c r="N93">
        <f t="shared" si="10"/>
        <v>-4.1026979615934733</v>
      </c>
    </row>
    <row r="94" spans="1:14" x14ac:dyDescent="0.2">
      <c r="A94">
        <v>92</v>
      </c>
      <c r="B94" t="s">
        <v>101</v>
      </c>
      <c r="C94">
        <v>950</v>
      </c>
      <c r="D94">
        <v>1519.40609454576</v>
      </c>
      <c r="E94">
        <v>6252443</v>
      </c>
      <c r="F94">
        <v>556</v>
      </c>
      <c r="G94">
        <v>42269221.120367602</v>
      </c>
      <c r="H94">
        <v>64</v>
      </c>
      <c r="I94">
        <v>60.519199999999998</v>
      </c>
      <c r="J94">
        <v>57</v>
      </c>
      <c r="K94">
        <f t="shared" si="7"/>
        <v>7.6260242453155831</v>
      </c>
      <c r="L94">
        <f t="shared" si="8"/>
        <v>-1.1715436313049605</v>
      </c>
      <c r="M94">
        <f t="shared" si="9"/>
        <v>-1.3997806856123027</v>
      </c>
      <c r="N94">
        <f t="shared" si="10"/>
        <v>-5.0401748855299999</v>
      </c>
    </row>
    <row r="95" spans="1:14" x14ac:dyDescent="0.2">
      <c r="A95">
        <v>93</v>
      </c>
      <c r="B95" t="s">
        <v>102</v>
      </c>
      <c r="C95">
        <v>2434</v>
      </c>
      <c r="D95">
        <v>5118.0602341438898</v>
      </c>
      <c r="E95">
        <v>4755708</v>
      </c>
      <c r="F95">
        <v>486</v>
      </c>
      <c r="G95">
        <v>13150741.7481404</v>
      </c>
      <c r="H95">
        <v>58</v>
      </c>
      <c r="I95">
        <v>52.193445243804902</v>
      </c>
      <c r="J95">
        <v>34.5</v>
      </c>
      <c r="K95">
        <f t="shared" si="7"/>
        <v>7.1189502492546231</v>
      </c>
      <c r="L95">
        <f t="shared" si="8"/>
        <v>-1.6228925803311089</v>
      </c>
      <c r="M95">
        <f t="shared" si="9"/>
        <v>-1.9914894275652719</v>
      </c>
      <c r="N95">
        <f t="shared" si="10"/>
        <v>-5.1393960860538215</v>
      </c>
    </row>
    <row r="96" spans="1:14" x14ac:dyDescent="0.2">
      <c r="A96">
        <v>94</v>
      </c>
      <c r="B96" t="s">
        <v>103</v>
      </c>
      <c r="C96">
        <v>912</v>
      </c>
      <c r="D96">
        <v>787.34617288896004</v>
      </c>
      <c r="E96">
        <v>11583215</v>
      </c>
      <c r="F96">
        <v>69</v>
      </c>
      <c r="G96">
        <v>6099544.8393800398</v>
      </c>
      <c r="H96">
        <v>7</v>
      </c>
      <c r="I96">
        <v>7.0776000000000003</v>
      </c>
      <c r="J96">
        <v>5</v>
      </c>
      <c r="K96">
        <f t="shared" si="7"/>
        <v>6.7852974282696428</v>
      </c>
      <c r="L96">
        <f t="shared" si="8"/>
        <v>-2.1148967983141596</v>
      </c>
      <c r="M96">
        <f t="shared" si="9"/>
        <v>-2.0462797065586451</v>
      </c>
      <c r="N96">
        <f t="shared" si="10"/>
        <v>-6.3648591131703478</v>
      </c>
    </row>
    <row r="97" spans="1:14" x14ac:dyDescent="0.2">
      <c r="A97">
        <v>95</v>
      </c>
      <c r="B97" t="s">
        <v>104</v>
      </c>
      <c r="C97">
        <v>10806</v>
      </c>
      <c r="D97">
        <v>15866.771975280901</v>
      </c>
      <c r="E97">
        <v>6810459</v>
      </c>
      <c r="F97">
        <v>7331</v>
      </c>
      <c r="G97">
        <v>58330020.654227197</v>
      </c>
      <c r="H97">
        <v>888</v>
      </c>
      <c r="I97">
        <v>792.0136</v>
      </c>
      <c r="J97">
        <v>794.25</v>
      </c>
      <c r="K97">
        <f t="shared" si="7"/>
        <v>7.765892130210494</v>
      </c>
      <c r="L97">
        <f t="shared" si="8"/>
        <v>-1.085251997424576</v>
      </c>
      <c r="M97">
        <f t="shared" si="9"/>
        <v>-1.3017559413386239</v>
      </c>
      <c r="N97">
        <f t="shared" si="10"/>
        <v>-3.9332191592578893</v>
      </c>
    </row>
  </sheetData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ReadCountSimulationCalculations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2019-09-12T05:10:28Z</dcterms:created>
  <dcterms:modified xsi:type="dcterms:W3CDTF">2019-09-12T15:57:43Z</dcterms:modified>
</cp:coreProperties>
</file>