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9c\AC\Temp\"/>
    </mc:Choice>
  </mc:AlternateContent>
  <xr:revisionPtr revIDLastSave="0" documentId="8_{783CDA47-7FF7-41AD-A205-DB126DC46F3A}" xr6:coauthVersionLast="47" xr6:coauthVersionMax="47" xr10:uidLastSave="{00000000-0000-0000-0000-000000000000}"/>
  <bookViews>
    <workbookView xWindow="-60" yWindow="-60" windowWidth="15480" windowHeight="11640" tabRatio="968" xr2:uid="{00000000-000D-0000-FFFF-FFFF00000000}"/>
  </bookViews>
  <sheets>
    <sheet name="Cuestionario" sheetId="7" r:id="rId1"/>
    <sheet name="Resultado" sheetId="4" r:id="rId2"/>
  </sheets>
  <definedNames>
    <definedName name="_xlnm.Print_Area" localSheetId="0">Cuestionario!$A$1:$M$273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66" i="7" l="1"/>
  <c r="B44" i="7"/>
  <c r="B46" i="7"/>
  <c r="B50" i="7"/>
  <c r="B57" i="7"/>
  <c r="B62" i="7"/>
  <c r="B71" i="7"/>
  <c r="B82" i="7"/>
  <c r="B92" i="7"/>
  <c r="B102" i="7"/>
  <c r="B116" i="7"/>
  <c r="B125" i="7"/>
  <c r="M258" i="7"/>
  <c r="B3" i="4"/>
  <c r="M179" i="7"/>
  <c r="D16" i="4"/>
  <c r="M63" i="7"/>
  <c r="D4" i="4"/>
  <c r="K151" i="7"/>
  <c r="L151" i="7"/>
  <c r="K145" i="7"/>
  <c r="L145" i="7"/>
  <c r="K139" i="7"/>
  <c r="L139" i="7"/>
  <c r="K133" i="7"/>
  <c r="L133" i="7"/>
  <c r="M171" i="7"/>
  <c r="D15" i="4"/>
  <c r="I15" i="4"/>
  <c r="E15" i="4"/>
  <c r="K172" i="7"/>
  <c r="B24" i="7"/>
  <c r="K84" i="7"/>
  <c r="G84" i="7"/>
  <c r="D84" i="7"/>
  <c r="L83" i="7"/>
  <c r="M83" i="7"/>
  <c r="D7" i="4"/>
  <c r="M72" i="7"/>
  <c r="D5" i="4"/>
  <c r="H5" i="4"/>
  <c r="M200" i="7"/>
  <c r="D18" i="4"/>
  <c r="H18" i="4"/>
  <c r="M189" i="7"/>
  <c r="D17" i="4"/>
  <c r="H17" i="4"/>
  <c r="H6" i="4"/>
  <c r="H10" i="4"/>
  <c r="H14" i="4"/>
  <c r="M93" i="7"/>
  <c r="D8" i="4"/>
  <c r="I8" i="4"/>
  <c r="E8" i="4"/>
  <c r="M104" i="7"/>
  <c r="D9" i="4"/>
  <c r="H9" i="4"/>
  <c r="M118" i="7"/>
  <c r="D11" i="4"/>
  <c r="K127" i="7"/>
  <c r="L127" i="7"/>
  <c r="M160" i="7"/>
  <c r="D13" i="4"/>
  <c r="I13" i="4"/>
  <c r="E13" i="4"/>
  <c r="K161" i="7"/>
  <c r="M241" i="7"/>
  <c r="D23" i="4"/>
  <c r="M249" i="7"/>
  <c r="D24" i="4"/>
  <c r="M210" i="7"/>
  <c r="D19" i="4"/>
  <c r="M219" i="7"/>
  <c r="D20" i="4"/>
  <c r="H20" i="4"/>
  <c r="M227" i="7"/>
  <c r="D21" i="4"/>
  <c r="M234" i="7"/>
  <c r="D22" i="4"/>
  <c r="I20" i="4"/>
  <c r="E20" i="4"/>
  <c r="I18" i="4"/>
  <c r="E18" i="4"/>
  <c r="I5" i="4"/>
  <c r="E5" i="4"/>
  <c r="I9" i="4"/>
  <c r="E9" i="4"/>
  <c r="I24" i="4"/>
  <c r="E24" i="4"/>
  <c r="H24" i="4"/>
  <c r="H11" i="4"/>
  <c r="I11" i="4"/>
  <c r="C248" i="7"/>
  <c r="B158" i="7"/>
  <c r="B170" i="7"/>
  <c r="B178" i="7"/>
  <c r="B188" i="7"/>
  <c r="B199" i="7"/>
  <c r="B209" i="7"/>
  <c r="B218" i="7"/>
  <c r="B226" i="7"/>
  <c r="B233" i="7"/>
  <c r="H7" i="4"/>
  <c r="I7" i="4"/>
  <c r="E7" i="4"/>
  <c r="I4" i="4"/>
  <c r="H4" i="4"/>
  <c r="I22" i="4"/>
  <c r="E22" i="4"/>
  <c r="H22" i="4"/>
  <c r="I21" i="4"/>
  <c r="E21" i="4"/>
  <c r="H21" i="4"/>
  <c r="H23" i="4"/>
  <c r="I23" i="4"/>
  <c r="E23" i="4"/>
  <c r="H19" i="4"/>
  <c r="I19" i="4"/>
  <c r="E19" i="4"/>
  <c r="M127" i="7"/>
  <c r="D12" i="4"/>
  <c r="D26" i="4"/>
  <c r="H16" i="4"/>
  <c r="I16" i="4"/>
  <c r="E16" i="4"/>
  <c r="H15" i="4"/>
  <c r="I17" i="4"/>
  <c r="E17" i="4"/>
  <c r="H8" i="4"/>
  <c r="H13" i="4"/>
  <c r="E10" i="4"/>
  <c r="E25" i="4"/>
  <c r="I10" i="4"/>
  <c r="I25" i="4"/>
  <c r="G223" i="7"/>
  <c r="B240" i="7"/>
  <c r="B248" i="7"/>
  <c r="B257" i="7"/>
  <c r="B265" i="7"/>
  <c r="H12" i="4"/>
  <c r="I12" i="4"/>
  <c r="E12" i="4"/>
  <c r="E11" i="4"/>
  <c r="E4" i="4"/>
  <c r="E6" i="4"/>
  <c r="I6" i="4"/>
  <c r="E14" i="4"/>
  <c r="I14" i="4"/>
  <c r="I26" i="4"/>
  <c r="J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Federico Segui</author>
  </authors>
  <commentList>
    <comment ref="G83" authorId="0" shapeId="0" xr:uid="{00000000-0006-0000-0000-000001000000}">
      <text>
        <r>
          <rPr>
            <sz val="9"/>
            <color indexed="81"/>
            <rFont val="Tahoma"/>
            <family val="2"/>
          </rPr>
          <t>Cuando se use más de un método de captación de datos, se debe indicar el más utilizado y debajo seleccionar cuáles son estos métodos ("métodos múltiples").</t>
        </r>
      </text>
    </comment>
  </commentList>
</comments>
</file>

<file path=xl/sharedStrings.xml><?xml version="1.0" encoding="utf-8"?>
<sst xmlns="http://schemas.openxmlformats.org/spreadsheetml/2006/main" count="313" uniqueCount="234">
  <si>
    <t>Código de Institución</t>
  </si>
  <si>
    <t>Código de Reg. Admin.</t>
  </si>
  <si>
    <t>FICHA DE IDENTIFICACIÓN Y CARACTERIZACIÓN</t>
  </si>
  <si>
    <t xml:space="preserve">DE REGISTROS ADMINISTRATIVOS </t>
  </si>
  <si>
    <t>A SER UTILIZADOS CON FINES ESTADÍSTICOS</t>
  </si>
  <si>
    <t>Versión 1.0</t>
  </si>
  <si>
    <t>Período de referencia de la información:</t>
  </si>
  <si>
    <t>__/__/__</t>
  </si>
  <si>
    <t>desde</t>
  </si>
  <si>
    <t>hasta</t>
  </si>
  <si>
    <t>A. IDENTIFICACIÓN</t>
  </si>
  <si>
    <t>1.a.</t>
  </si>
  <si>
    <t>Nombre de la Institución responsable del Registro Administrativo:</t>
  </si>
  <si>
    <t>1.b.</t>
  </si>
  <si>
    <t>Área/Unidad/Departamento:</t>
  </si>
  <si>
    <t>1.c.</t>
  </si>
  <si>
    <t>Nombre del Responsable del Registro Administrativo:</t>
  </si>
  <si>
    <t>1.d.</t>
  </si>
  <si>
    <t>Cargo:</t>
  </si>
  <si>
    <t>1.e.</t>
  </si>
  <si>
    <t>e-mail:</t>
  </si>
  <si>
    <t>1.f.</t>
  </si>
  <si>
    <t>Teléfono de contacto:</t>
  </si>
  <si>
    <t>1.g.</t>
  </si>
  <si>
    <t>Nombre y cargo del técnico responsable de la provisión del archivo de datos del Registro:</t>
  </si>
  <si>
    <t>B. INFORMACIÓN GENERAL DEL REGISTRO ADMINISTRATIVO</t>
  </si>
  <si>
    <t>Nombre del registro administrativo (más comúnmente utilizado):</t>
  </si>
  <si>
    <t>Descripción general y principal objetivo del registro administrativo:</t>
  </si>
  <si>
    <t>4.1</t>
  </si>
  <si>
    <t>Por favor, indique las unidades de observación (personas, viviendas, empresas, eventos, hechos, acciones, fenómenos) y subgrupo de interés (población entre 30 y 45 años de edad; jóvenes que asisten a enseñanza secundaria; empresas del sector industrial; etc.), si corresponde, del Registro Administrativo (seleccione todas las unidades que correspondan):</t>
  </si>
  <si>
    <t>4.1.1 Personas</t>
  </si>
  <si>
    <t>4.1.8   Productos / Producción o Precios de bienes y servicios</t>
  </si>
  <si>
    <t>4.1.2 Hogares, Familias, Unidades Domésticas</t>
  </si>
  <si>
    <t>4.1.9   Transacciones económicas y financieras</t>
  </si>
  <si>
    <t>4.1.3 Hechos vitales</t>
  </si>
  <si>
    <t>4.1.10 Organismos gubernamentales y políticos</t>
  </si>
  <si>
    <t>4.1.4 Viviendas</t>
  </si>
  <si>
    <t>4.1.11 Fenómenos y recursos naturales</t>
  </si>
  <si>
    <t>4.1.5 Entidades sin fines de lucro</t>
  </si>
  <si>
    <t>4.1.12 Áreas geográficas</t>
  </si>
  <si>
    <t>4.1.6 Establecimiento / Unidad local</t>
  </si>
  <si>
    <t>4.1.13 Otras, especificar:</t>
  </si>
  <si>
    <t>4.1.7 Empresas</t>
  </si>
  <si>
    <t>4.2</t>
  </si>
  <si>
    <t>Subgrupo de Interés:</t>
  </si>
  <si>
    <t>Fecha de creación del registro:</t>
  </si>
  <si>
    <t>Periodicidad de actualización:</t>
  </si>
  <si>
    <t>por unica vez, durante la vigencia de un programa o proyecto</t>
  </si>
  <si>
    <t>en forma continua</t>
  </si>
  <si>
    <t>Marco legal que sustenta la creación y mantenimiento del registro:</t>
  </si>
  <si>
    <t>Alcance temático del registro administrativo (seleccione todos los temas que aborda el registro):</t>
  </si>
  <si>
    <t>Agricultura</t>
  </si>
  <si>
    <t>Minería</t>
  </si>
  <si>
    <t>Energía</t>
  </si>
  <si>
    <t>Trabajo</t>
  </si>
  <si>
    <t>Población</t>
  </si>
  <si>
    <t>Sector Público</t>
  </si>
  <si>
    <t>Forestación</t>
  </si>
  <si>
    <t>Pesca</t>
  </si>
  <si>
    <t>Comercio</t>
  </si>
  <si>
    <t>Deporte</t>
  </si>
  <si>
    <t>Cultura</t>
  </si>
  <si>
    <t>Educación</t>
  </si>
  <si>
    <t>Medio Ambiente</t>
  </si>
  <si>
    <t>Inmuebles</t>
  </si>
  <si>
    <t>Ganadería</t>
  </si>
  <si>
    <t>Industria</t>
  </si>
  <si>
    <t>Finanzas</t>
  </si>
  <si>
    <t>Salud</t>
  </si>
  <si>
    <t>Seguridad</t>
  </si>
  <si>
    <t>Construcción</t>
  </si>
  <si>
    <t>Transporte</t>
  </si>
  <si>
    <t>Economía</t>
  </si>
  <si>
    <t>Territorio</t>
  </si>
  <si>
    <t>Turismo</t>
  </si>
  <si>
    <t>Clima</t>
  </si>
  <si>
    <t>Tecnología</t>
  </si>
  <si>
    <t>Comunicaciones</t>
  </si>
  <si>
    <t>Ciencia</t>
  </si>
  <si>
    <t>Geografía</t>
  </si>
  <si>
    <t>Servicios</t>
  </si>
  <si>
    <t>Vehículos</t>
  </si>
  <si>
    <t>Nivel de desagregación geográfica (seleccione todos los niveles de desagregación que se pueden identificar en el registro):</t>
  </si>
  <si>
    <t>Total del país</t>
  </si>
  <si>
    <t>Departamento/Estado/Provincia</t>
  </si>
  <si>
    <t>Distrito/Municipio</t>
  </si>
  <si>
    <t>Capital/Área Metropolitana</t>
  </si>
  <si>
    <t>Barrio/Localidad</t>
  </si>
  <si>
    <t>Otro (especifique)</t>
  </si>
  <si>
    <t>¿El registro administrativo está disponible para ser utilizado, en forma periódica, en el cálculo del/de los indicador/es de los ODS u otras estadísticas por parte de la Oficina Nacional de Estadística?</t>
  </si>
  <si>
    <t>0 - Sin información.</t>
  </si>
  <si>
    <t>1 - No, no está disponible debido a restricciones normativas, tecnológicas o de otra índole.</t>
  </si>
  <si>
    <t>2 - Si, está disponible, pero no se puede asegurar la periodicidad de la entrega de datos para el cálculo del/de los indicador/es.</t>
  </si>
  <si>
    <t>3 - Si, está disponible; los datos son entregados en forma periódica, pero las fechas de entrega no se ajustan a las necesidades de quien genera el/los indicador/es.</t>
  </si>
  <si>
    <t>4 - Si, está disponible y los datos son entregados en forma periódica de acuerdo a las necesidades de quien genera el/los indicador/es.</t>
  </si>
  <si>
    <t>¿Cuál es la opción que mejor se ajusta a la situación actual del Registro Administrativo?</t>
  </si>
  <si>
    <t>0 – Sin información.</t>
  </si>
  <si>
    <t>1 – El registro no se encuentra automatizado, está impreso en papel o en un archivo electrónico de procesador de texto (Word, word pad, etc.); y se ubica en oficinas diferentes. Requiere un esfuerzo considerable del personal para su recopilación para el cálculo del indicador(es).</t>
  </si>
  <si>
    <t>finaliza el cuestionario     (sin embargo, se recomienda continuar el llenado)</t>
  </si>
  <si>
    <t>2 – El registro se encuentra en una hoja de cálculo, pero no es posible generar el/los indicador/es por la ausencia de códigos y controles de consistencia o por tratarse de planillas para sistematizar información para controles administrativos. Requiere de un gran esfuerzo para ser transformado y ser aprovechado estadísticamente.</t>
  </si>
  <si>
    <t>3 – El registro está organizado en forma sistemática en archivos (formato de tabla, archivo plano o planilla excel), a través de un formulario de computadora, con elementos de identificación y seguridad. Los archivos pueden ser entregados en medios elecrónicos o ser enviados por correo electrónico u otro método de transferencia electrónica de datos.</t>
  </si>
  <si>
    <t>4 – El registro esta organizado en una base de datos o sistema de información, con fácil acceso para recuperar la información con fines estadísticos y/o geográficos.</t>
  </si>
  <si>
    <t>C. DISEÑO Y PRODUCCIÓN DEL REGISTRO ADMINISTRATIVO</t>
  </si>
  <si>
    <t>¿Qué instrumento, método y medio/formato se utilizan para recolectar los datos?</t>
  </si>
  <si>
    <t>a) Instrumento</t>
  </si>
  <si>
    <t>b) método más utilizado</t>
  </si>
  <si>
    <t>c) medio/formato</t>
  </si>
  <si>
    <t>1 - Formulario en papel, no estructurado, no se cuenta con un formato estándar</t>
  </si>
  <si>
    <t>1 - Auto-administrado (auto-llenado)</t>
  </si>
  <si>
    <t>1 - Excel, PDF o similar. Sin validaciones de datos.</t>
  </si>
  <si>
    <t>2 - Formulario en papel estructurado y estandarizado</t>
  </si>
  <si>
    <t>2 - Entrevista telefónica</t>
  </si>
  <si>
    <t>2 - Excel, PDF o similar. Con validaciones de datos.</t>
  </si>
  <si>
    <t>3 - Formulario electrónico</t>
  </si>
  <si>
    <t>3 - Entrevista personal (cara a cara) y/o por observación</t>
  </si>
  <si>
    <t>3 - Sistema de captura (en oficina, en línea o dispositivos móviles) sin validaciones de datos o con algunas validaciones, pero no suficientes.</t>
  </si>
  <si>
    <t>múltiples métodos:</t>
  </si>
  <si>
    <t>4 - Sistema de captura (en oficina, en línea o dispositivos móviles) con validaciones de datos y controles de consistencia completos.</t>
  </si>
  <si>
    <t xml:space="preserve">¿Cómo se controla la captura de los datos, para verificar las unidades de observación (incluidos subgrupos), controlar la consistencia de los datos y verificar el contenido de las variables (control de rangos, códigos válidos, valores extremos o "ouliers", etc.) del Registro Administrativo? </t>
  </si>
  <si>
    <t>1 – No existen procedimientos de ningún tipo para controlar la captura de datos.</t>
  </si>
  <si>
    <t>2 – Existen procedimientos para controlar la captura de datos, pero no están documentados.</t>
  </si>
  <si>
    <t>3 – Existen procedimientos documentados, pero no siempre se cumplen.</t>
  </si>
  <si>
    <t>4 – Existen procedimientos documentados y además hay procedimientos para asegurar su cumplimiento (procedimientos de supervisión, verificación de la información ingresada en los cuestionarios o formatos, verificación de la eficacia del procedimiento de captura y control de consistencia de los datos, etc.).</t>
  </si>
  <si>
    <t>¿Cómo se realizan las modificaciones de los datos inválidos o en blanco (directamente en el cuestionario/formulario, valores por defecto, etc.) por parte del responsable del registro administrativo?</t>
  </si>
  <si>
    <t>1 – No se hacen modificaciones a los datos originales.</t>
  </si>
  <si>
    <t>2 – Las modificaciones no se realizan de acuerdo a un procedimiento establecido.</t>
  </si>
  <si>
    <t>3 – Las modificaciones se realizan de acuerdo a un procedimiento, pero no está documentado.</t>
  </si>
  <si>
    <t>4 – Las modificaciones se realizan de acuerdo a un procedimiento documentado.</t>
  </si>
  <si>
    <t>- no aplica, no está previsto por política interna</t>
  </si>
  <si>
    <t>D. DOCUMENTACIÓN (METADATOS) DEL REGISTRO ADMINISTRATIVO</t>
  </si>
  <si>
    <t>¿Cómo se documentan los datos (metadatos) del Registro Administrativo (información sobre los datos, diccionario de variables, unidades de observación, subgrupos de interés, métodos de captura, etc.)?</t>
  </si>
  <si>
    <t>1 - No se documentan los metadatos.</t>
  </si>
  <si>
    <t>2 - Se documentan los metadatos, pero no se utiliza ningún formato estándar internacional.</t>
  </si>
  <si>
    <t>3 - Se documentan los metadatos de acuerdo a estándares internacionales (Dublin Core / DDI).</t>
  </si>
  <si>
    <t>Por favor, evaluar la definición de las variables del Registro Administrativo utilizadas para el cálculo del/de los indicador/es:</t>
  </si>
  <si>
    <t>Variable 1:</t>
  </si>
  <si>
    <t xml:space="preserve">Respuesta: </t>
  </si>
  <si>
    <t>1 – Definición poco clara o ambigua, por tanto no se puede utilizar para el cálculo del indicador.</t>
  </si>
  <si>
    <t>2 – Definición clara; NO es igual a la definición del indicador, la conversión de la variable NO es posible; por tanto no se puede utilizar para el cálculo del indicador.</t>
  </si>
  <si>
    <t>3 – Definición clara; NO es igual a la definición del indicador, pero su conversión es factible; por tanto se puede utilizar para el cálculo del indicador.</t>
  </si>
  <si>
    <t>4 – Definición clara y es idéntica a la definición del indicador.</t>
  </si>
  <si>
    <t>Variable 2:</t>
  </si>
  <si>
    <t>Variable 3:</t>
  </si>
  <si>
    <t>Variable 4:</t>
  </si>
  <si>
    <t>Variable 5:</t>
  </si>
  <si>
    <t>En el caso que sea necesario unir los casos/registros entre los archivos de datos de la fuente administrativa y quien genera el indicador, ¿se encuentra documentado cuál es o cuáles son las variables clave para hacer la unión y el método de unión utilizado?</t>
  </si>
  <si>
    <t>0 – sin información</t>
  </si>
  <si>
    <t>1 – no se encuentra documentado el método ni las variables utilizadas.</t>
  </si>
  <si>
    <t>2 – si, pero no se ha verificado su eficacia.</t>
  </si>
  <si>
    <t>3 – si y además se ha verificado su eficacia.</t>
  </si>
  <si>
    <t>- no aplica, no es necesario unir los archivos.</t>
  </si>
  <si>
    <t>E. EVALUACIÓN DE LOS DATOS</t>
  </si>
  <si>
    <t>¿En el archivo de datos del registro administrativo hay variables que sean claves de identificación única de casos (CI; RUC; variables construidas a partir de otras como claves de identificación; número de folio o número de registro secuencial, etc.)?</t>
  </si>
  <si>
    <t>1 - No existen variables clave de identificación de ningún tipo.</t>
  </si>
  <si>
    <t>2 - Existe sólo variable(s) clave cuyos valores son asignados en forma secuencial y no identifican a los casos/unidades más allá del ámbito del registro administrativo, por ejemplo, número de folio, número de registro secuencial.</t>
  </si>
  <si>
    <t>3 - Existe variable(s) clave que identifica a los casos/unidades más allá del ámbito del registro administrativo, como por ejemplo, CI, RUC, etc.</t>
  </si>
  <si>
    <t>¿Se utiliza algún procedimiento para verificar la ocurrencia de registros múltiples de la misma unidad en el archivo de datos del registro administrativo?</t>
  </si>
  <si>
    <t>1 – No existen procedimientos de ningún tipo para verificar la ocurrencia de registros múltiples de la misma unidad.</t>
  </si>
  <si>
    <t>2 – Existen procedimientos para verificar la ocurrencia de registros múltiples de la misma unidad, pero no están documentados.</t>
  </si>
  <si>
    <t>4 – Existen procedimientos documentados y además hay procedimientos para asegurar su cumplimiento (procedimientos de supervisión, verificación de la información ingresada, verificación de la eficacia del procedimiento de verificación de casos repetidos, etc.).</t>
  </si>
  <si>
    <t>¿Cómo podría clasificar la sobre-registración del Registro Administrativo (unidades/casos que no pertenecen al universo de estudio del indicador, es decir, a la unidad de observación y/o subgrupo de interés)?</t>
  </si>
  <si>
    <t>0 – se desconoce el porcentaje.</t>
  </si>
  <si>
    <t>1 – Gran sobre-registración (se ha incluido en el RA una cantidad excesivamente elevada de unidades/casos que no corresponden al universo de estudio del indicador)</t>
  </si>
  <si>
    <t>2 – Sobre-registración considerable (se ha incluido en el RA muchas unidades/casos que no corresponden al universo de estudio del indicador)</t>
  </si>
  <si>
    <t>3 – Algún caso de sobre-registración (se ha incluido en el RA algunas unidades/casos que no corresponden al universo de estudio del indicador)</t>
  </si>
  <si>
    <t>4 – Ligera sobre-registración (se ha incluido en el RA una cantidad reducida de unidades/casos que no corresponden al universo de estudio del indicador)</t>
  </si>
  <si>
    <t xml:space="preserve">5 – No hay prácticamente sobre-registración </t>
  </si>
  <si>
    <t>¿Cómo podría clasificar la sub-registración (omisiones) del Registro Administrativo (unidades/casos que pertenecen al universo de estudio del indicador, es decir, a la unidad y/o subgrupo de interés, pero que no están registradas)?</t>
  </si>
  <si>
    <t>1 – Gran sub-registración (se ha excluido del RA una cantidad excesivamente elevada de unidades/casos que pertenecen al universo de estudio del indicador)</t>
  </si>
  <si>
    <t>2 – Sub-registración considerable (se han excluido del RA muchas unidades/casos que pertenecen al universo de estudio del indicador)</t>
  </si>
  <si>
    <t>3 – Algún caso de sub-registración (se han excluido del RA algunas unidades/casos que pertenecen al universo de estudio del indicador)</t>
  </si>
  <si>
    <t>4 – Ligera sub-registración (se ha excluido del RA una cantidad reducida de unidades/casos que pertenecen al universo de estudio del indicador)</t>
  </si>
  <si>
    <t xml:space="preserve">5 – No hay prácticamente sub-registración </t>
  </si>
  <si>
    <t>¿Se realiza en, forma periódica, algún tipo de control de la gestión y procesamiento de los Registros Administrativos?</t>
  </si>
  <si>
    <t>1 – no se realiza ningún tipo de control externo.</t>
  </si>
  <si>
    <t>2 – si, se realizan ciertos controles.</t>
  </si>
  <si>
    <t>3 – si, se hacen controles completos por personas externas al proceso, pero no se realizan bajo la forma de auditorías.</t>
  </si>
  <si>
    <t>4 – si, se realizan auditorías de control de los procesos con base en métricas o parámetros de los procesos, diagramas de flujos y procedimientos documentados.</t>
  </si>
  <si>
    <t>En el caso de las preguntas abiertas (tomadas en cuenta para el cálculo del indicador), ¿se utilizan clasificadores estándar (nacionales o internacionales) para codificarlas?</t>
  </si>
  <si>
    <t>0 - No se utilizan clasificadores estándar</t>
  </si>
  <si>
    <t>1 - Si, los utiliza el usuario primario del Registro Administrativo al momento de calcular los indicadores</t>
  </si>
  <si>
    <t>2 - Si, los utiliza el responsable del registro administrativo durante el proceso de registración y procesamiento de datos</t>
  </si>
  <si>
    <t>- No aplica, no hay preguntas abiertas a codificar.</t>
  </si>
  <si>
    <t xml:space="preserve">¿Se aplica algún método para verificar el resultado de la codificación de preguntas abiertas? </t>
  </si>
  <si>
    <t>1 - No</t>
  </si>
  <si>
    <t>2 - Si</t>
  </si>
  <si>
    <t>¿Qué porcentaje de las unidades/casos que pertenecen al subgrupo de interés, creadas durante el año t, han sido registradas antes del fin del año t+1?</t>
  </si>
  <si>
    <t>1 - Menos del 90%.</t>
  </si>
  <si>
    <t>2 - 90% y más.</t>
  </si>
  <si>
    <t>¿Cuál es el porcentaje de registros con todos los datos en blanco o perdidos ('missings') en el archivo de datos del Registro Administrativo?</t>
  </si>
  <si>
    <t>0 - se desconoce el porcentaje.</t>
  </si>
  <si>
    <t>1 - Más del 5% de registros con todos los datos en blanco o missings.</t>
  </si>
  <si>
    <t>2 - Entre 1% y 5% de registros con todos los datos en blanco o missings.</t>
  </si>
  <si>
    <t>3 - No supera el 1%, o no hay registros con todos los datos en blanco o missings.</t>
  </si>
  <si>
    <t>1 - Supera el 20% por variable.</t>
  </si>
  <si>
    <t>2 - Entre 10% y 20% por variable.</t>
  </si>
  <si>
    <t>3 - No supera el 10% por variable, o no hay registros con variables con datos en blanco o missings.</t>
  </si>
  <si>
    <t>F. OBSERVACIONES Y ACLARACIONES</t>
  </si>
  <si>
    <t>Por favor, indique ¿cuáles serían las mejoras que deberían implementarse en el registro administrativo y cuál sería su impacto?, ¿cómo debería fortalecerse el registro administrativo -en cuanto a procesos, sistemas de información, calidad de los datos, entre otros- para mejorar la gestión de la institución y las estadísticas elaboradas a partir de los datos del registro administrativo?</t>
  </si>
  <si>
    <t>Observaciones Generales</t>
  </si>
  <si>
    <r>
      <t xml:space="preserve">Fuente: Segui, Federico (2016). </t>
    </r>
    <r>
      <rPr>
        <i/>
        <sz val="8"/>
        <rFont val="Arial"/>
        <family val="2"/>
      </rPr>
      <t>Guía para la gestión de inventarios de registros administrativos de entidades del SEN</t>
    </r>
    <r>
      <rPr>
        <sz val="8"/>
        <rFont val="Arial"/>
        <family val="2"/>
      </rPr>
      <t xml:space="preserve">. innovacionestadistica.com.            Segui, Federico (2019). </t>
    </r>
    <r>
      <rPr>
        <i/>
        <sz val="8"/>
        <rFont val="Arial"/>
        <family val="2"/>
      </rPr>
      <t>Guía de aplicación de la ficha de identificación, caracterización y evaluación primaria de la calidad de registros administrativos con fines estadísticos</t>
    </r>
    <r>
      <rPr>
        <sz val="8"/>
        <rFont val="Arial"/>
        <family val="2"/>
      </rPr>
      <t>. Proyecto financiado por BID (ATN/OC-16303-RG), Consultoría en el fortalecimiento de los registros administrativos en Paraguay.</t>
    </r>
  </si>
  <si>
    <t>Evaluación rápida de la calidad del Registro Administrativo</t>
  </si>
  <si>
    <t>Atributo</t>
  </si>
  <si>
    <t>Indicador</t>
  </si>
  <si>
    <t>Valor</t>
  </si>
  <si>
    <t xml:space="preserve">      </t>
  </si>
  <si>
    <t>Valor maximo</t>
  </si>
  <si>
    <t>valor maximo sin no aplica</t>
  </si>
  <si>
    <t>Valor Reescalado</t>
  </si>
  <si>
    <t>A. Identificación</t>
  </si>
  <si>
    <t>1. Disponibilidad del registro administrativo (B. 10)</t>
  </si>
  <si>
    <t>2. Situación actual del Registro Administrativo (B. 11)</t>
  </si>
  <si>
    <t xml:space="preserve"> </t>
  </si>
  <si>
    <t>B. Información general</t>
  </si>
  <si>
    <t>C. Diseño y producción del registro administrativo</t>
  </si>
  <si>
    <t>1. Instrumentos, métodos y formatos de recolección de datos (C. 12)</t>
  </si>
  <si>
    <t>2. Captura de datos y controles de consistencia (C. 13)</t>
  </si>
  <si>
    <t>3. Modificaciones de los datos (C. 14)</t>
  </si>
  <si>
    <t>D. Metadatos</t>
  </si>
  <si>
    <t>1. Documentación de metadatos (D. 15)</t>
  </si>
  <si>
    <t>2. Descripción de variables (D. 16)</t>
  </si>
  <si>
    <t>3. Método de unión de registros (D. 17)</t>
  </si>
  <si>
    <t>E. Evaluación de los datos</t>
  </si>
  <si>
    <t>1. Claves de identificación (E. 18)</t>
  </si>
  <si>
    <t>2. Registros múltiples (E. 19)</t>
  </si>
  <si>
    <t>3. Sobre-registración (E. 20)</t>
  </si>
  <si>
    <t>4. Sub-registración (E. 21)</t>
  </si>
  <si>
    <t>5. Control externo al proceso (auditoría interna) (E. 22)</t>
  </si>
  <si>
    <t>6. Uso de clasificadores estándar (E. 23)</t>
  </si>
  <si>
    <t>7. Verificación de la codificación (tasa de errores de codificación, tasa de registros sin código por tipo de variable) (E. 24)</t>
  </si>
  <si>
    <t>8. Actualidad de los datos (E. 25)</t>
  </si>
  <si>
    <t>9. Tasa de registros sin datos (E. 26)</t>
  </si>
  <si>
    <t>10. Tasa de variables sin datos (E. 27)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</si>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</sst>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.&quot;"/>
    <numFmt numFmtId="165" formatCode="0.0"/>
    <numFmt numFmtId="166" formatCode="0.000"/>
  </numFmts>
  <fonts count="27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4" tint="0.79998168889431442"/>
      <name val="Arial"/>
      <family val="2"/>
    </font>
    <font>
      <b/>
      <sz val="12"/>
      <color theme="4" tint="0.79998168889431442"/>
      <name val="Arial Narrow"/>
      <family val="2"/>
    </font>
    <font>
      <sz val="11"/>
      <color theme="4" tint="0.79998168889431442"/>
      <name val="Arial Narrow"/>
      <family val="2"/>
    </font>
    <font>
      <sz val="11"/>
      <color theme="1"/>
      <name val="Arial"/>
      <family val="2"/>
    </font>
    <font>
      <b/>
      <sz val="8"/>
      <color theme="4" tint="0.7999816888943144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hair">
        <color theme="4" tint="-0.249977111117893"/>
      </left>
      <right/>
      <top style="hair">
        <color theme="4" tint="-0.249977111117893"/>
      </top>
      <bottom style="hair">
        <color theme="4" tint="-0.249977111117893"/>
      </bottom>
      <diagonal/>
    </border>
    <border>
      <left/>
      <right/>
      <top style="hair">
        <color theme="4" tint="-0.249977111117893"/>
      </top>
      <bottom style="hair">
        <color theme="4" tint="-0.249977111117893"/>
      </bottom>
      <diagonal/>
    </border>
    <border>
      <left/>
      <right style="hair">
        <color theme="4" tint="-0.249977111117893"/>
      </right>
      <top style="hair">
        <color theme="4" tint="-0.249977111117893"/>
      </top>
      <bottom style="hair">
        <color theme="4" tint="-0.249977111117893"/>
      </bottom>
      <diagonal/>
    </border>
    <border>
      <left/>
      <right style="thin">
        <color theme="4" tint="-0.249977111117893"/>
      </right>
      <top style="hair">
        <color theme="4" tint="-0.249977111117893"/>
      </top>
      <bottom style="hair">
        <color theme="4" tint="-0.249977111117893"/>
      </bottom>
      <diagonal/>
    </border>
    <border>
      <left style="hair">
        <color theme="4" tint="-0.249977111117893"/>
      </left>
      <right style="thin">
        <color theme="4" tint="-0.249977111117893"/>
      </right>
      <top style="hair">
        <color theme="4" tint="-0.249977111117893"/>
      </top>
      <bottom style="hair">
        <color theme="4" tint="-0.249977111117893"/>
      </bottom>
      <diagonal/>
    </border>
    <border>
      <left style="thin">
        <color theme="4" tint="-0.249977111117893"/>
      </left>
      <right style="hair">
        <color theme="4" tint="-0.249977111117893"/>
      </right>
      <top style="hair">
        <color theme="4" tint="-0.249977111117893"/>
      </top>
      <bottom style="hair">
        <color theme="4" tint="-0.249977111117893"/>
      </bottom>
      <diagonal/>
    </border>
  </borders>
  <cellStyleXfs count="4">
    <xf numFmtId="0" fontId="0" fillId="0" borderId="0"/>
    <xf numFmtId="0" fontId="19" fillId="0" borderId="0" applyNumberFormat="0" applyFill="0" applyBorder="0" applyAlignment="0" applyProtection="0"/>
    <xf numFmtId="0" fontId="5" fillId="0" borderId="0"/>
    <xf numFmtId="0" fontId="18" fillId="0" borderId="0"/>
  </cellStyleXfs>
  <cellXfs count="207">
    <xf numFmtId="0" fontId="0" fillId="0" borderId="0" xfId="0"/>
    <xf numFmtId="0" fontId="2" fillId="0" borderId="0" xfId="0" applyFont="1"/>
    <xf numFmtId="0" fontId="10" fillId="0" borderId="1" xfId="3" applyFont="1" applyBorder="1" applyAlignment="1">
      <alignment vertical="center" wrapText="1"/>
    </xf>
    <xf numFmtId="0" fontId="10" fillId="0" borderId="2" xfId="3" applyFont="1" applyBorder="1" applyAlignment="1">
      <alignment wrapText="1"/>
    </xf>
    <xf numFmtId="0" fontId="18" fillId="0" borderId="0" xfId="3"/>
    <xf numFmtId="0" fontId="9" fillId="0" borderId="3" xfId="3" applyFont="1" applyBorder="1" applyAlignment="1">
      <alignment horizontal="center" wrapText="1"/>
    </xf>
    <xf numFmtId="0" fontId="8" fillId="0" borderId="0" xfId="0" applyFont="1" applyAlignment="1">
      <alignment vertical="center"/>
    </xf>
    <xf numFmtId="0" fontId="10" fillId="0" borderId="4" xfId="3" applyFont="1" applyBorder="1" applyAlignment="1">
      <alignment vertical="center" wrapText="1"/>
    </xf>
    <xf numFmtId="0" fontId="18" fillId="0" borderId="0" xfId="3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10" fillId="0" borderId="5" xfId="3" applyFont="1" applyBorder="1" applyAlignment="1">
      <alignment vertical="center" wrapText="1"/>
    </xf>
    <xf numFmtId="0" fontId="18" fillId="0" borderId="2" xfId="3" applyBorder="1" applyAlignment="1">
      <alignment wrapText="1"/>
    </xf>
    <xf numFmtId="0" fontId="18" fillId="0" borderId="0" xfId="3" applyAlignment="1">
      <alignment vertical="center"/>
    </xf>
    <xf numFmtId="0" fontId="20" fillId="0" borderId="6" xfId="3" applyFont="1" applyBorder="1" applyAlignment="1">
      <alignment vertical="center"/>
    </xf>
    <xf numFmtId="165" fontId="10" fillId="0" borderId="6" xfId="3" applyNumberFormat="1" applyFont="1" applyBorder="1" applyAlignment="1">
      <alignment vertical="center" wrapText="1"/>
    </xf>
    <xf numFmtId="0" fontId="10" fillId="0" borderId="0" xfId="3" applyFont="1" applyAlignment="1">
      <alignment vertical="center" wrapText="1"/>
    </xf>
    <xf numFmtId="0" fontId="18" fillId="0" borderId="7" xfId="3" applyBorder="1" applyAlignment="1">
      <alignment vertical="center"/>
    </xf>
    <xf numFmtId="166" fontId="10" fillId="0" borderId="6" xfId="3" applyNumberFormat="1" applyFont="1" applyBorder="1" applyAlignment="1">
      <alignment vertical="center" wrapText="1"/>
    </xf>
    <xf numFmtId="0" fontId="18" fillId="0" borderId="8" xfId="3" applyBorder="1" applyAlignment="1">
      <alignment vertical="center"/>
    </xf>
    <xf numFmtId="0" fontId="18" fillId="0" borderId="6" xfId="3" applyBorder="1" applyAlignment="1">
      <alignment vertical="center"/>
    </xf>
    <xf numFmtId="0" fontId="9" fillId="0" borderId="1" xfId="3" applyFont="1" applyBorder="1" applyAlignment="1">
      <alignment horizontal="center" wrapText="1"/>
    </xf>
    <xf numFmtId="0" fontId="9" fillId="0" borderId="9" xfId="3" applyFont="1" applyBorder="1" applyAlignment="1">
      <alignment horizontal="center" wrapText="1"/>
    </xf>
    <xf numFmtId="0" fontId="9" fillId="0" borderId="10" xfId="3" applyFont="1" applyBorder="1" applyAlignment="1">
      <alignment horizontal="center" wrapText="1"/>
    </xf>
    <xf numFmtId="0" fontId="18" fillId="0" borderId="2" xfId="3" applyBorder="1"/>
    <xf numFmtId="0" fontId="9" fillId="0" borderId="6" xfId="3" applyFont="1" applyBorder="1" applyAlignment="1">
      <alignment horizontal="center" wrapText="1"/>
    </xf>
    <xf numFmtId="0" fontId="18" fillId="0" borderId="1" xfId="3" applyBorder="1" applyAlignment="1">
      <alignment vertical="center"/>
    </xf>
    <xf numFmtId="1" fontId="20" fillId="0" borderId="6" xfId="3" applyNumberFormat="1" applyFont="1" applyBorder="1" applyAlignment="1">
      <alignment vertical="center"/>
    </xf>
    <xf numFmtId="0" fontId="20" fillId="0" borderId="0" xfId="3" applyFont="1" applyAlignment="1">
      <alignment vertical="center"/>
    </xf>
    <xf numFmtId="0" fontId="10" fillId="0" borderId="2" xfId="3" applyFont="1" applyBorder="1" applyAlignment="1">
      <alignment vertical="center" wrapText="1"/>
    </xf>
    <xf numFmtId="165" fontId="10" fillId="0" borderId="11" xfId="3" applyNumberFormat="1" applyFont="1" applyBorder="1" applyAlignment="1">
      <alignment vertical="center" wrapText="1"/>
    </xf>
    <xf numFmtId="0" fontId="18" fillId="0" borderId="2" xfId="3" applyBorder="1" applyAlignment="1">
      <alignment vertical="center"/>
    </xf>
    <xf numFmtId="165" fontId="10" fillId="0" borderId="12" xfId="3" applyNumberFormat="1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2" fontId="10" fillId="0" borderId="15" xfId="3" applyNumberFormat="1" applyFont="1" applyBorder="1" applyAlignment="1">
      <alignment vertical="center" wrapText="1"/>
    </xf>
    <xf numFmtId="2" fontId="10" fillId="0" borderId="6" xfId="3" applyNumberFormat="1" applyFont="1" applyBorder="1" applyAlignment="1">
      <alignment vertical="center" wrapText="1"/>
    </xf>
    <xf numFmtId="2" fontId="10" fillId="0" borderId="16" xfId="3" applyNumberFormat="1" applyFont="1" applyBorder="1" applyAlignment="1">
      <alignment vertical="center" wrapText="1"/>
    </xf>
    <xf numFmtId="165" fontId="10" fillId="0" borderId="8" xfId="3" applyNumberFormat="1" applyFont="1" applyBorder="1" applyAlignment="1">
      <alignment vertical="center" wrapText="1"/>
    </xf>
    <xf numFmtId="165" fontId="10" fillId="0" borderId="11" xfId="3" applyNumberFormat="1" applyFont="1" applyBorder="1" applyAlignment="1">
      <alignment wrapText="1"/>
    </xf>
    <xf numFmtId="165" fontId="10" fillId="0" borderId="17" xfId="3" applyNumberFormat="1" applyFont="1" applyBorder="1" applyAlignment="1">
      <alignment vertical="center" wrapText="1"/>
    </xf>
    <xf numFmtId="0" fontId="21" fillId="0" borderId="0" xfId="3" applyFont="1" applyAlignment="1">
      <alignment vertical="center" wrapText="1"/>
    </xf>
    <xf numFmtId="0" fontId="5" fillId="0" borderId="0" xfId="0" applyFont="1"/>
    <xf numFmtId="0" fontId="0" fillId="2" borderId="0" xfId="0" applyFill="1"/>
    <xf numFmtId="164" fontId="5" fillId="2" borderId="0" xfId="0" applyNumberFormat="1" applyFont="1" applyFill="1"/>
    <xf numFmtId="0" fontId="5" fillId="2" borderId="0" xfId="0" applyFont="1" applyFill="1"/>
    <xf numFmtId="0" fontId="5" fillId="2" borderId="18" xfId="0" applyFont="1" applyFill="1" applyBorder="1" applyAlignment="1">
      <alignment wrapText="1"/>
    </xf>
    <xf numFmtId="0" fontId="5" fillId="2" borderId="0" xfId="0" applyFont="1" applyFill="1" applyAlignment="1">
      <alignment horizontal="left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 wrapText="1" indent="1"/>
    </xf>
    <xf numFmtId="0" fontId="11" fillId="2" borderId="0" xfId="0" applyFont="1" applyFill="1"/>
    <xf numFmtId="0" fontId="1" fillId="2" borderId="0" xfId="0" applyFont="1" applyFill="1" applyAlignment="1">
      <alignment horizontal="left" vertical="top" wrapText="1"/>
    </xf>
    <xf numFmtId="0" fontId="1" fillId="2" borderId="19" xfId="0" applyFont="1" applyFill="1" applyBorder="1" applyAlignment="1">
      <alignment horizontal="left" wrapText="1"/>
    </xf>
    <xf numFmtId="0" fontId="0" fillId="2" borderId="19" xfId="0" applyFill="1" applyBorder="1"/>
    <xf numFmtId="0" fontId="1" fillId="2" borderId="0" xfId="0" applyFont="1" applyFill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center"/>
    </xf>
    <xf numFmtId="0" fontId="2" fillId="2" borderId="19" xfId="0" applyFont="1" applyFill="1" applyBorder="1" applyAlignment="1">
      <alignment horizontal="left" vertical="center" wrapText="1" indent="1"/>
    </xf>
    <xf numFmtId="0" fontId="2" fillId="2" borderId="19" xfId="0" applyFont="1" applyFill="1" applyBorder="1" applyAlignment="1">
      <alignment horizontal="left" vertical="center"/>
    </xf>
    <xf numFmtId="0" fontId="1" fillId="2" borderId="0" xfId="0" applyFont="1" applyFill="1" applyAlignment="1">
      <alignment wrapText="1"/>
    </xf>
    <xf numFmtId="0" fontId="12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top"/>
    </xf>
    <xf numFmtId="0" fontId="1" fillId="2" borderId="19" xfId="0" applyFont="1" applyFill="1" applyBorder="1" applyAlignment="1">
      <alignment vertical="top"/>
    </xf>
    <xf numFmtId="0" fontId="1" fillId="2" borderId="19" xfId="0" applyFont="1" applyFill="1" applyBorder="1"/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/>
    </xf>
    <xf numFmtId="0" fontId="1" fillId="2" borderId="0" xfId="0" quotePrefix="1" applyFont="1" applyFill="1" applyAlignment="1">
      <alignment horizontal="left"/>
    </xf>
    <xf numFmtId="0" fontId="5" fillId="2" borderId="19" xfId="0" applyFont="1" applyFill="1" applyBorder="1"/>
    <xf numFmtId="0" fontId="5" fillId="2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2" fillId="2" borderId="0" xfId="0" applyFont="1" applyFill="1"/>
    <xf numFmtId="0" fontId="2" fillId="3" borderId="0" xfId="0" applyFont="1" applyFill="1"/>
    <xf numFmtId="0" fontId="22" fillId="2" borderId="0" xfId="0" applyFont="1" applyFill="1"/>
    <xf numFmtId="0" fontId="22" fillId="0" borderId="0" xfId="0" applyFont="1"/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6" fillId="0" borderId="0" xfId="0" applyFont="1" applyAlignment="1">
      <alignment horizontal="left" wrapText="1"/>
    </xf>
    <xf numFmtId="0" fontId="3" fillId="0" borderId="0" xfId="0" applyFont="1"/>
    <xf numFmtId="0" fontId="4" fillId="0" borderId="0" xfId="0" applyFont="1"/>
    <xf numFmtId="0" fontId="1" fillId="3" borderId="20" xfId="0" applyFont="1" applyFill="1" applyBorder="1" applyAlignment="1" applyProtection="1">
      <alignment vertical="center"/>
      <protection locked="0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2" fillId="3" borderId="0" xfId="0" applyFont="1" applyFill="1"/>
    <xf numFmtId="0" fontId="5" fillId="2" borderId="0" xfId="0" applyFont="1" applyFill="1" applyAlignment="1">
      <alignment horizontal="left" wrapText="1"/>
    </xf>
    <xf numFmtId="0" fontId="1" fillId="2" borderId="0" xfId="0" quotePrefix="1" applyFont="1" applyFill="1"/>
    <xf numFmtId="164" fontId="0" fillId="2" borderId="0" xfId="0" applyNumberFormat="1" applyFill="1" applyAlignment="1">
      <alignment vertical="top"/>
    </xf>
    <xf numFmtId="164" fontId="0" fillId="2" borderId="0" xfId="0" applyNumberFormat="1" applyFill="1"/>
    <xf numFmtId="0" fontId="8" fillId="0" borderId="21" xfId="0" applyFont="1" applyBorder="1" applyAlignment="1">
      <alignment vertical="center" wrapText="1"/>
    </xf>
    <xf numFmtId="165" fontId="10" fillId="0" borderId="1" xfId="3" applyNumberFormat="1" applyFont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10" fillId="0" borderId="22" xfId="3" applyFont="1" applyBorder="1" applyAlignment="1">
      <alignment vertical="center" wrapText="1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3"/>
    </xf>
    <xf numFmtId="0" fontId="0" fillId="2" borderId="0" xfId="0" applyFill="1" applyAlignment="1">
      <alignment horizontal="left" indent="4"/>
    </xf>
    <xf numFmtId="0" fontId="25" fillId="0" borderId="0" xfId="3" applyFont="1"/>
    <xf numFmtId="0" fontId="18" fillId="0" borderId="23" xfId="3" applyBorder="1"/>
    <xf numFmtId="164" fontId="5" fillId="2" borderId="0" xfId="0" applyNumberFormat="1" applyFont="1" applyFill="1" applyAlignment="1">
      <alignment vertical="top"/>
    </xf>
    <xf numFmtId="0" fontId="0" fillId="2" borderId="0" xfId="0" applyFill="1" applyAlignment="1">
      <alignment vertical="top"/>
    </xf>
    <xf numFmtId="164" fontId="5" fillId="2" borderId="0" xfId="0" applyNumberFormat="1" applyFont="1" applyFill="1" applyAlignment="1">
      <alignment horizontal="left" vertical="top" indent="3"/>
    </xf>
    <xf numFmtId="164" fontId="5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wrapText="1"/>
    </xf>
    <xf numFmtId="0" fontId="0" fillId="0" borderId="0" xfId="0" applyAlignment="1">
      <alignment horizontal="right"/>
    </xf>
    <xf numFmtId="0" fontId="0" fillId="2" borderId="36" xfId="0" applyFill="1" applyBorder="1" applyProtection="1">
      <protection locked="0"/>
    </xf>
    <xf numFmtId="164" fontId="5" fillId="2" borderId="0" xfId="0" applyNumberFormat="1" applyFont="1" applyFill="1" applyAlignment="1">
      <alignment horizontal="left" vertical="top" indent="2"/>
    </xf>
    <xf numFmtId="0" fontId="5" fillId="3" borderId="24" xfId="0" applyFont="1" applyFill="1" applyBorder="1" applyAlignment="1" applyProtection="1">
      <alignment horizontal="center" wrapText="1"/>
      <protection locked="0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vertical="center" wrapText="1"/>
    </xf>
    <xf numFmtId="0" fontId="0" fillId="3" borderId="37" xfId="0" applyFill="1" applyBorder="1" applyAlignment="1" applyProtection="1">
      <alignment horizontal="center"/>
      <protection locked="0"/>
    </xf>
    <xf numFmtId="0" fontId="0" fillId="3" borderId="38" xfId="0" applyFill="1" applyBorder="1" applyAlignment="1" applyProtection="1">
      <alignment horizontal="center"/>
      <protection locked="0"/>
    </xf>
    <xf numFmtId="0" fontId="0" fillId="3" borderId="39" xfId="0" applyFill="1" applyBorder="1" applyAlignment="1" applyProtection="1">
      <alignment horizontal="center"/>
      <protection locked="0"/>
    </xf>
    <xf numFmtId="0" fontId="0" fillId="3" borderId="40" xfId="0" applyFill="1" applyBorder="1" applyAlignment="1" applyProtection="1">
      <alignment horizontal="center"/>
      <protection locked="0"/>
    </xf>
    <xf numFmtId="0" fontId="0" fillId="3" borderId="41" xfId="0" applyFill="1" applyBorder="1" applyAlignment="1" applyProtection="1">
      <alignment horizontal="center"/>
      <protection locked="0"/>
    </xf>
    <xf numFmtId="0" fontId="0" fillId="3" borderId="42" xfId="0" applyFill="1" applyBorder="1" applyAlignment="1" applyProtection="1">
      <alignment horizontal="center"/>
      <protection locked="0"/>
    </xf>
    <xf numFmtId="0" fontId="0" fillId="3" borderId="25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0" fontId="0" fillId="3" borderId="27" xfId="0" applyFill="1" applyBorder="1" applyAlignment="1">
      <alignment horizontal="left" vertical="center"/>
    </xf>
    <xf numFmtId="0" fontId="0" fillId="3" borderId="24" xfId="0" applyFill="1" applyBorder="1" applyAlignment="1">
      <alignment horizontal="left" vertical="center"/>
    </xf>
    <xf numFmtId="0" fontId="0" fillId="3" borderId="28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top" wrapText="1"/>
    </xf>
    <xf numFmtId="0" fontId="5" fillId="2" borderId="24" xfId="0" applyFont="1" applyFill="1" applyBorder="1" applyAlignment="1">
      <alignment horizontal="left" vertical="top" wrapText="1"/>
    </xf>
    <xf numFmtId="0" fontId="26" fillId="2" borderId="0" xfId="0" applyFont="1" applyFill="1" applyAlignment="1">
      <alignment horizontal="left" wrapText="1"/>
    </xf>
    <xf numFmtId="0" fontId="1" fillId="3" borderId="29" xfId="0" applyFont="1" applyFill="1" applyBorder="1" applyAlignment="1" applyProtection="1">
      <alignment horizontal="left" vertical="center" wrapText="1"/>
      <protection locked="0"/>
    </xf>
    <xf numFmtId="0" fontId="1" fillId="3" borderId="30" xfId="0" applyFont="1" applyFill="1" applyBorder="1" applyAlignment="1" applyProtection="1">
      <alignment horizontal="left" vertical="center" wrapText="1"/>
      <protection locked="0"/>
    </xf>
    <xf numFmtId="0" fontId="1" fillId="3" borderId="31" xfId="0" applyFont="1" applyFill="1" applyBorder="1" applyAlignment="1" applyProtection="1">
      <alignment horizontal="left" vertical="center" wrapText="1"/>
      <protection locked="0"/>
    </xf>
    <xf numFmtId="0" fontId="1" fillId="2" borderId="0" xfId="0" applyFont="1" applyFill="1" applyAlignment="1">
      <alignment horizontal="center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" fillId="3" borderId="29" xfId="0" applyFont="1" applyFill="1" applyBorder="1" applyAlignment="1" applyProtection="1">
      <alignment horizontal="left" wrapText="1"/>
      <protection locked="0"/>
    </xf>
    <xf numFmtId="0" fontId="1" fillId="3" borderId="30" xfId="0" applyFont="1" applyFill="1" applyBorder="1" applyAlignment="1" applyProtection="1">
      <alignment horizontal="left" wrapText="1"/>
      <protection locked="0"/>
    </xf>
    <xf numFmtId="0" fontId="1" fillId="3" borderId="31" xfId="0" applyFont="1" applyFill="1" applyBorder="1" applyAlignment="1" applyProtection="1">
      <alignment horizontal="left" wrapText="1"/>
      <protection locked="0"/>
    </xf>
    <xf numFmtId="0" fontId="2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" fillId="2" borderId="0" xfId="0" quotePrefix="1" applyFont="1" applyFill="1" applyAlignment="1">
      <alignment horizontal="left" wrapText="1"/>
    </xf>
    <xf numFmtId="0" fontId="5" fillId="3" borderId="30" xfId="0" applyFont="1" applyFill="1" applyBorder="1" applyAlignment="1" applyProtection="1">
      <alignment horizontal="left" vertical="center" wrapText="1"/>
      <protection locked="0"/>
    </xf>
    <xf numFmtId="0" fontId="5" fillId="3" borderId="30" xfId="0" applyFont="1" applyFill="1" applyBorder="1" applyAlignment="1" applyProtection="1">
      <alignment horizontal="left" wrapText="1"/>
      <protection locked="0"/>
    </xf>
    <xf numFmtId="0" fontId="1" fillId="2" borderId="0" xfId="0" applyFont="1" applyFill="1" applyAlignment="1">
      <alignment horizontal="left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right" wrapText="1"/>
    </xf>
    <xf numFmtId="0" fontId="5" fillId="3" borderId="24" xfId="0" applyFont="1" applyFill="1" applyBorder="1" applyAlignment="1" applyProtection="1">
      <alignment horizontal="left" wrapText="1"/>
      <protection locked="0"/>
    </xf>
    <xf numFmtId="0" fontId="0" fillId="3" borderId="24" xfId="0" applyFill="1" applyBorder="1" applyAlignment="1" applyProtection="1">
      <alignment horizontal="left" wrapText="1"/>
      <protection locked="0"/>
    </xf>
    <xf numFmtId="0" fontId="5" fillId="3" borderId="24" xfId="0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right" vertical="top" wrapText="1"/>
    </xf>
    <xf numFmtId="0" fontId="1" fillId="2" borderId="19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/>
    </xf>
    <xf numFmtId="0" fontId="1" fillId="2" borderId="18" xfId="0" applyFont="1" applyFill="1" applyBorder="1" applyAlignment="1">
      <alignment horizontal="left" wrapText="1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1" fillId="3" borderId="18" xfId="0" applyFont="1" applyFill="1" applyBorder="1" applyAlignment="1" applyProtection="1">
      <alignment horizontal="center" vertical="center" wrapText="1"/>
      <protection locked="0"/>
    </xf>
    <xf numFmtId="0" fontId="1" fillId="3" borderId="26" xfId="0" applyFont="1" applyFill="1" applyBorder="1" applyAlignment="1" applyProtection="1">
      <alignment horizontal="center" vertical="center" wrapText="1"/>
      <protection locked="0"/>
    </xf>
    <xf numFmtId="0" fontId="1" fillId="3" borderId="32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1" fillId="3" borderId="33" xfId="0" applyFont="1" applyFill="1" applyBorder="1" applyAlignment="1" applyProtection="1">
      <alignment horizontal="center" vertical="center" wrapText="1"/>
      <protection locked="0"/>
    </xf>
    <xf numFmtId="0" fontId="1" fillId="3" borderId="27" xfId="0" applyFont="1" applyFill="1" applyBorder="1" applyAlignment="1" applyProtection="1">
      <alignment horizontal="center" vertical="center" wrapText="1"/>
      <protection locked="0"/>
    </xf>
    <xf numFmtId="0" fontId="1" fillId="3" borderId="24" xfId="0" applyFont="1" applyFill="1" applyBorder="1" applyAlignment="1" applyProtection="1">
      <alignment horizontal="center" vertical="center" wrapText="1"/>
      <protection locked="0"/>
    </xf>
    <xf numFmtId="0" fontId="1" fillId="3" borderId="28" xfId="0" applyFont="1" applyFill="1" applyBorder="1" applyAlignment="1" applyProtection="1">
      <alignment horizontal="center" vertical="center" wrapText="1"/>
      <protection locked="0"/>
    </xf>
    <xf numFmtId="0" fontId="1" fillId="2" borderId="18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 vertical="top" wrapText="1"/>
    </xf>
    <xf numFmtId="0" fontId="10" fillId="0" borderId="15" xfId="3" applyFont="1" applyBorder="1" applyAlignment="1">
      <alignment horizontal="left" vertical="center" wrapText="1"/>
    </xf>
    <xf numFmtId="0" fontId="10" fillId="0" borderId="16" xfId="3" applyFont="1" applyBorder="1" applyAlignment="1">
      <alignment horizontal="left" vertical="center" wrapText="1"/>
    </xf>
    <xf numFmtId="0" fontId="10" fillId="0" borderId="21" xfId="3" applyFont="1" applyBorder="1" applyAlignment="1">
      <alignment horizontal="left" vertical="center" wrapText="1"/>
    </xf>
    <xf numFmtId="0" fontId="20" fillId="0" borderId="1" xfId="3" applyFont="1" applyBorder="1" applyAlignment="1">
      <alignment horizontal="center" vertical="center"/>
    </xf>
    <xf numFmtId="0" fontId="20" fillId="0" borderId="2" xfId="3" applyFont="1" applyBorder="1" applyAlignment="1">
      <alignment horizontal="center" vertical="center"/>
    </xf>
    <xf numFmtId="0" fontId="20" fillId="0" borderId="8" xfId="3" applyFont="1" applyBorder="1" applyAlignment="1">
      <alignment horizontal="center" vertical="center"/>
    </xf>
    <xf numFmtId="0" fontId="10" fillId="0" borderId="1" xfId="3" applyFont="1" applyBorder="1" applyAlignment="1">
      <alignment horizontal="left" vertical="center" wrapText="1"/>
    </xf>
    <xf numFmtId="0" fontId="10" fillId="0" borderId="2" xfId="3" applyFont="1" applyBorder="1" applyAlignment="1">
      <alignment horizontal="left" vertical="center" wrapText="1"/>
    </xf>
    <xf numFmtId="0" fontId="10" fillId="0" borderId="8" xfId="3" applyFont="1" applyBorder="1" applyAlignment="1">
      <alignment horizontal="left" vertical="center" wrapText="1"/>
    </xf>
    <xf numFmtId="0" fontId="9" fillId="0" borderId="34" xfId="3" applyFont="1" applyBorder="1" applyAlignment="1">
      <alignment horizontal="left" vertical="center" wrapText="1"/>
    </xf>
    <xf numFmtId="0" fontId="9" fillId="0" borderId="35" xfId="3" applyFont="1" applyBorder="1" applyAlignment="1">
      <alignment horizontal="left" vertical="center" wrapText="1"/>
    </xf>
    <xf numFmtId="0" fontId="21" fillId="0" borderId="1" xfId="3" applyFont="1" applyBorder="1" applyAlignment="1">
      <alignment horizontal="center" vertical="center" wrapText="1"/>
    </xf>
    <xf numFmtId="0" fontId="21" fillId="0" borderId="8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9" fillId="0" borderId="2" xfId="3" applyFont="1" applyBorder="1" applyAlignment="1">
      <alignment horizontal="center" vertical="center" wrapText="1"/>
    </xf>
    <xf numFmtId="0" fontId="10" fillId="0" borderId="4" xfId="3" applyFont="1" applyBorder="1" applyAlignment="1">
      <alignment vertical="center" wrapText="1"/>
    </xf>
    <xf numFmtId="0" fontId="10" fillId="0" borderId="22" xfId="3" applyFont="1" applyBorder="1" applyAlignment="1">
      <alignment vertical="center" wrapText="1"/>
    </xf>
    <xf numFmtId="0" fontId="10" fillId="0" borderId="15" xfId="3" applyFont="1" applyBorder="1" applyAlignment="1">
      <alignment vertical="center" wrapText="1"/>
    </xf>
    <xf numFmtId="0" fontId="10" fillId="0" borderId="16" xfId="3" applyFont="1" applyBorder="1" applyAlignment="1">
      <alignment vertical="center" wrapText="1"/>
    </xf>
    <xf numFmtId="0" fontId="10" fillId="0" borderId="21" xfId="3" applyFont="1" applyBorder="1" applyAlignment="1">
      <alignment vertical="center" wrapText="1"/>
    </xf>
    <xf numFmtId="0" fontId="10" fillId="0" borderId="23" xfId="3" applyFont="1" applyBorder="1" applyAlignment="1">
      <alignment horizontal="center" vertical="center" wrapText="1"/>
    </xf>
    <xf numFmtId="0" fontId="10" fillId="0" borderId="35" xfId="3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5" fillId="3" borderId="24" xfId="0" applyFont="1" applyFill="1" applyBorder="1" applyAlignment="1">
      <alignment horizontal="center" wrapText="1"/>
    </xf>
    <xf numFmtId="0" fontId="5" fillId="3" borderId="30" xfId="0" applyFont="1" applyFill="1" applyBorder="1" applyAlignment="1" applyProtection="1">
      <alignment horizontal="left" vertical="top" wrapText="1"/>
      <protection locked="0"/>
    </xf>
    <xf numFmtId="0" fontId="1" fillId="2" borderId="19" xfId="0" applyFont="1" applyFill="1" applyBorder="1" applyAlignment="1">
      <alignment horizontal="left" vertical="top" wrapText="1"/>
    </xf>
    <xf numFmtId="0" fontId="5" fillId="2" borderId="19" xfId="0" applyFont="1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top"/>
    </xf>
    <xf numFmtId="0" fontId="5" fillId="2" borderId="19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left" vertical="top"/>
    </xf>
    <xf numFmtId="0" fontId="5" fillId="2" borderId="19" xfId="0" applyFont="1" applyFill="1" applyBorder="1" applyAlignment="1">
      <alignment horizontal="left" vertical="top" wrapText="1"/>
    </xf>
    <xf numFmtId="0" fontId="0" fillId="0" borderId="2" xfId="0" applyBorder="1" applyAlignment="1"/>
    <xf numFmtId="0" fontId="0" fillId="0" borderId="8" xfId="0" applyBorder="1" applyAlignment="1"/>
  </cellXfs>
  <cellStyles count="4">
    <cellStyle name="Hipervínculo 2" xfId="1" xr:uid="{00000000-0005-0000-0000-000000000000}"/>
    <cellStyle name="Normal" xfId="0" builtinId="0"/>
    <cellStyle name="Normal 2 2" xfId="2" xr:uid="{00000000-0005-0000-0000-000002000000}"/>
    <cellStyle name="Normal 3" xfId="3" xr:uid="{00000000-0005-0000-0000-000003000000}"/>
  </cellStyles>
  <dxfs count="3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 b="1" i="0" baseline="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0690693864609"/>
          <c:y val="0.13916068566650411"/>
          <c:w val="0.53103313428103371"/>
          <c:h val="0.71398561075883216"/>
        </c:manualLayout>
      </c:layout>
      <c:radarChart>
        <c:radarStyle val="marker"/>
        <c:varyColors val="0"/>
        <c:ser>
          <c:idx val="0"/>
          <c:order val="0"/>
          <c:tx>
            <c:strRef>
              <c:f>Resultado!$A$1</c:f>
              <c:strCache>
                <c:ptCount val="1"/>
                <c:pt idx="0">
                  <c:v>Evaluación rápida de la calidad del Registro Administrativo</c:v>
                </c:pt>
              </c:strCache>
            </c:strRef>
          </c:tx>
          <c:val>
            <c:numRef>
              <c:f>(Resultado!$E$6,Resultado!$E$10,Resultado!$E$14,Resultado!$E$25)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4-4CC9-957F-96687324F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67360"/>
        <c:axId val="1"/>
      </c:radarChart>
      <c:catAx>
        <c:axId val="807673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5"/>
          <c:min val="0"/>
        </c:scaling>
        <c:delete val="0"/>
        <c:axPos val="l"/>
        <c:majorGridlines/>
        <c:numFmt formatCode="0.0" sourceLinked="1"/>
        <c:majorTickMark val="cross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767360"/>
        <c:crosses val="autoZero"/>
        <c:crossBetween val="between"/>
        <c:majorUnit val="1"/>
        <c:minorUnit val="0.4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</xdr:row>
      <xdr:rowOff>9525</xdr:rowOff>
    </xdr:from>
    <xdr:to>
      <xdr:col>12</xdr:col>
      <xdr:colOff>257175</xdr:colOff>
      <xdr:row>18</xdr:row>
      <xdr:rowOff>114300</xdr:rowOff>
    </xdr:to>
    <xdr:sp macro="" textlink="">
      <xdr:nvSpPr>
        <xdr:cNvPr id="785413" name="AutoShape 433">
          <a:extLst>
            <a:ext uri="{FF2B5EF4-FFF2-40B4-BE49-F238E27FC236}">
              <a16:creationId xmlns:a16="http://schemas.microsoft.com/office/drawing/2014/main" id="{E41B6EF4-0158-45DF-AF26-9B3F2FD4BC83}"/>
            </a:ext>
          </a:extLst>
        </xdr:cNvPr>
        <xdr:cNvSpPr>
          <a:spLocks noChangeArrowheads="1"/>
        </xdr:cNvSpPr>
      </xdr:nvSpPr>
      <xdr:spPr bwMode="auto">
        <a:xfrm>
          <a:off x="19050" y="1495425"/>
          <a:ext cx="7886700" cy="2114550"/>
        </a:xfrm>
        <a:prstGeom prst="roundRect">
          <a:avLst>
            <a:gd name="adj" fmla="val 1366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79</xdr:row>
      <xdr:rowOff>0</xdr:rowOff>
    </xdr:from>
    <xdr:to>
      <xdr:col>12</xdr:col>
      <xdr:colOff>257175</xdr:colOff>
      <xdr:row>165</xdr:row>
      <xdr:rowOff>219075</xdr:rowOff>
    </xdr:to>
    <xdr:sp macro="" textlink="">
      <xdr:nvSpPr>
        <xdr:cNvPr id="785414" name="AutoShape 422">
          <a:extLst>
            <a:ext uri="{FF2B5EF4-FFF2-40B4-BE49-F238E27FC236}">
              <a16:creationId xmlns:a16="http://schemas.microsoft.com/office/drawing/2014/main" id="{201DE36E-0D58-42F5-90C6-07E9A8FDA34A}"/>
            </a:ext>
          </a:extLst>
        </xdr:cNvPr>
        <xdr:cNvSpPr>
          <a:spLocks noChangeArrowheads="1"/>
        </xdr:cNvSpPr>
      </xdr:nvSpPr>
      <xdr:spPr bwMode="auto">
        <a:xfrm>
          <a:off x="19050" y="16992600"/>
          <a:ext cx="7886700" cy="19230975"/>
        </a:xfrm>
        <a:prstGeom prst="roundRect">
          <a:avLst>
            <a:gd name="adj" fmla="val 39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20</xdr:row>
      <xdr:rowOff>0</xdr:rowOff>
    </xdr:from>
    <xdr:to>
      <xdr:col>12</xdr:col>
      <xdr:colOff>257175</xdr:colOff>
      <xdr:row>77</xdr:row>
      <xdr:rowOff>142875</xdr:rowOff>
    </xdr:to>
    <xdr:sp macro="" textlink="">
      <xdr:nvSpPr>
        <xdr:cNvPr id="785415" name="AutoShape 422">
          <a:extLst>
            <a:ext uri="{FF2B5EF4-FFF2-40B4-BE49-F238E27FC236}">
              <a16:creationId xmlns:a16="http://schemas.microsoft.com/office/drawing/2014/main" id="{C10786EF-D1DF-494B-9160-6F20D0E579D5}"/>
            </a:ext>
          </a:extLst>
        </xdr:cNvPr>
        <xdr:cNvSpPr>
          <a:spLocks noChangeArrowheads="1"/>
        </xdr:cNvSpPr>
      </xdr:nvSpPr>
      <xdr:spPr bwMode="auto">
        <a:xfrm>
          <a:off x="19050" y="3695700"/>
          <a:ext cx="7886700" cy="13220700"/>
        </a:xfrm>
        <a:prstGeom prst="roundRect">
          <a:avLst>
            <a:gd name="adj" fmla="val 32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167</xdr:row>
      <xdr:rowOff>0</xdr:rowOff>
    </xdr:from>
    <xdr:to>
      <xdr:col>12</xdr:col>
      <xdr:colOff>257175</xdr:colOff>
      <xdr:row>273</xdr:row>
      <xdr:rowOff>0</xdr:rowOff>
    </xdr:to>
    <xdr:sp macro="" textlink="">
      <xdr:nvSpPr>
        <xdr:cNvPr id="785416" name="AutoShape 422">
          <a:extLst>
            <a:ext uri="{FF2B5EF4-FFF2-40B4-BE49-F238E27FC236}">
              <a16:creationId xmlns:a16="http://schemas.microsoft.com/office/drawing/2014/main" id="{E9489C74-7856-4BE9-A448-477E2FDACC23}"/>
            </a:ext>
          </a:extLst>
        </xdr:cNvPr>
        <xdr:cNvSpPr>
          <a:spLocks noChangeArrowheads="1"/>
        </xdr:cNvSpPr>
      </xdr:nvSpPr>
      <xdr:spPr bwMode="auto">
        <a:xfrm>
          <a:off x="19050" y="36299775"/>
          <a:ext cx="7886700" cy="25803225"/>
        </a:xfrm>
        <a:prstGeom prst="roundRect">
          <a:avLst>
            <a:gd name="adj" fmla="val 32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111</xdr:row>
      <xdr:rowOff>66675</xdr:rowOff>
    </xdr:from>
    <xdr:to>
      <xdr:col>12</xdr:col>
      <xdr:colOff>257175</xdr:colOff>
      <xdr:row>165</xdr:row>
      <xdr:rowOff>209550</xdr:rowOff>
    </xdr:to>
    <xdr:sp macro="" textlink="">
      <xdr:nvSpPr>
        <xdr:cNvPr id="785417" name="AutoShape 422">
          <a:extLst>
            <a:ext uri="{FF2B5EF4-FFF2-40B4-BE49-F238E27FC236}">
              <a16:creationId xmlns:a16="http://schemas.microsoft.com/office/drawing/2014/main" id="{45D17C94-DA17-4B33-A652-4E1005862F6E}"/>
            </a:ext>
          </a:extLst>
        </xdr:cNvPr>
        <xdr:cNvSpPr>
          <a:spLocks noChangeArrowheads="1"/>
        </xdr:cNvSpPr>
      </xdr:nvSpPr>
      <xdr:spPr bwMode="auto">
        <a:xfrm>
          <a:off x="19050" y="24622125"/>
          <a:ext cx="7886700" cy="11591925"/>
        </a:xfrm>
        <a:prstGeom prst="roundRect">
          <a:avLst>
            <a:gd name="adj" fmla="val 324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558165</xdr:colOff>
      <xdr:row>72</xdr:row>
      <xdr:rowOff>38100</xdr:rowOff>
    </xdr:from>
    <xdr:to>
      <xdr:col>10</xdr:col>
      <xdr:colOff>99938</xdr:colOff>
      <xdr:row>74</xdr:row>
      <xdr:rowOff>419100</xdr:rowOff>
    </xdr:to>
    <xdr:sp macro="" textlink="">
      <xdr:nvSpPr>
        <xdr:cNvPr id="3" name="2 Cerrar llave">
          <a:extLst>
            <a:ext uri="{FF2B5EF4-FFF2-40B4-BE49-F238E27FC236}">
              <a16:creationId xmlns:a16="http://schemas.microsoft.com/office/drawing/2014/main" id="{81229E7D-4315-4BD6-BC8E-F5059A223596}"/>
            </a:ext>
          </a:extLst>
        </xdr:cNvPr>
        <xdr:cNvSpPr/>
      </xdr:nvSpPr>
      <xdr:spPr>
        <a:xfrm>
          <a:off x="6296025" y="11944350"/>
          <a:ext cx="161925" cy="1181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50</xdr:row>
          <xdr:rowOff>0</xdr:rowOff>
        </xdr:from>
        <xdr:to>
          <xdr:col>3</xdr:col>
          <xdr:colOff>123825</xdr:colOff>
          <xdr:row>51</xdr:row>
          <xdr:rowOff>19050</xdr:rowOff>
        </xdr:to>
        <xdr:sp macro="" textlink="">
          <xdr:nvSpPr>
            <xdr:cNvPr id="650994" name="Check Box 1778" hidden="1">
              <a:extLst>
                <a:ext uri="{63B3BB69-23CF-44E3-9099-C40C66FF867C}">
                  <a14:compatExt spid="_x0000_s650994"/>
                </a:ext>
                <a:ext uri="{FF2B5EF4-FFF2-40B4-BE49-F238E27FC236}">
                  <a16:creationId xmlns:a16="http://schemas.microsoft.com/office/drawing/2014/main" id="{64A7630D-D603-43BD-8C58-3DD95FE73F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51</xdr:row>
          <xdr:rowOff>0</xdr:rowOff>
        </xdr:from>
        <xdr:to>
          <xdr:col>3</xdr:col>
          <xdr:colOff>123825</xdr:colOff>
          <xdr:row>52</xdr:row>
          <xdr:rowOff>19050</xdr:rowOff>
        </xdr:to>
        <xdr:sp macro="" textlink="">
          <xdr:nvSpPr>
            <xdr:cNvPr id="650995" name="Check Box 1779" hidden="1">
              <a:extLst>
                <a:ext uri="{63B3BB69-23CF-44E3-9099-C40C66FF867C}">
                  <a14:compatExt spid="_x0000_s650995"/>
                </a:ext>
                <a:ext uri="{FF2B5EF4-FFF2-40B4-BE49-F238E27FC236}">
                  <a16:creationId xmlns:a16="http://schemas.microsoft.com/office/drawing/2014/main" id="{52774DA9-C6A8-4A3C-8720-F4FD4EFDC3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52</xdr:row>
          <xdr:rowOff>0</xdr:rowOff>
        </xdr:from>
        <xdr:to>
          <xdr:col>3</xdr:col>
          <xdr:colOff>123825</xdr:colOff>
          <xdr:row>53</xdr:row>
          <xdr:rowOff>19050</xdr:rowOff>
        </xdr:to>
        <xdr:sp macro="" textlink="">
          <xdr:nvSpPr>
            <xdr:cNvPr id="650996" name="Check Box 1780" hidden="1">
              <a:extLst>
                <a:ext uri="{63B3BB69-23CF-44E3-9099-C40C66FF867C}">
                  <a14:compatExt spid="_x0000_s650996"/>
                </a:ext>
                <a:ext uri="{FF2B5EF4-FFF2-40B4-BE49-F238E27FC236}">
                  <a16:creationId xmlns:a16="http://schemas.microsoft.com/office/drawing/2014/main" id="{2A9FD681-3FE8-4624-805E-14EBF47666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53</xdr:row>
          <xdr:rowOff>0</xdr:rowOff>
        </xdr:from>
        <xdr:to>
          <xdr:col>3</xdr:col>
          <xdr:colOff>123825</xdr:colOff>
          <xdr:row>54</xdr:row>
          <xdr:rowOff>19050</xdr:rowOff>
        </xdr:to>
        <xdr:sp macro="" textlink="">
          <xdr:nvSpPr>
            <xdr:cNvPr id="650997" name="Check Box 1781" hidden="1">
              <a:extLst>
                <a:ext uri="{63B3BB69-23CF-44E3-9099-C40C66FF867C}">
                  <a14:compatExt spid="_x0000_s650997"/>
                </a:ext>
                <a:ext uri="{FF2B5EF4-FFF2-40B4-BE49-F238E27FC236}">
                  <a16:creationId xmlns:a16="http://schemas.microsoft.com/office/drawing/2014/main" id="{4936F857-0FB1-4162-A4AF-130C636B8F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54</xdr:row>
          <xdr:rowOff>0</xdr:rowOff>
        </xdr:from>
        <xdr:to>
          <xdr:col>3</xdr:col>
          <xdr:colOff>123825</xdr:colOff>
          <xdr:row>55</xdr:row>
          <xdr:rowOff>19050</xdr:rowOff>
        </xdr:to>
        <xdr:sp macro="" textlink="">
          <xdr:nvSpPr>
            <xdr:cNvPr id="650998" name="Check Box 1782" hidden="1">
              <a:extLst>
                <a:ext uri="{63B3BB69-23CF-44E3-9099-C40C66FF867C}">
                  <a14:compatExt spid="_x0000_s650998"/>
                </a:ext>
                <a:ext uri="{FF2B5EF4-FFF2-40B4-BE49-F238E27FC236}">
                  <a16:creationId xmlns:a16="http://schemas.microsoft.com/office/drawing/2014/main" id="{4A0424FD-9D96-4781-AEFA-236542907B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50</xdr:row>
          <xdr:rowOff>0</xdr:rowOff>
        </xdr:from>
        <xdr:to>
          <xdr:col>5</xdr:col>
          <xdr:colOff>342900</xdr:colOff>
          <xdr:row>51</xdr:row>
          <xdr:rowOff>19050</xdr:rowOff>
        </xdr:to>
        <xdr:sp macro="" textlink="">
          <xdr:nvSpPr>
            <xdr:cNvPr id="650999" name="Check Box 1783" hidden="1">
              <a:extLst>
                <a:ext uri="{63B3BB69-23CF-44E3-9099-C40C66FF867C}">
                  <a14:compatExt spid="_x0000_s650999"/>
                </a:ext>
                <a:ext uri="{FF2B5EF4-FFF2-40B4-BE49-F238E27FC236}">
                  <a16:creationId xmlns:a16="http://schemas.microsoft.com/office/drawing/2014/main" id="{84446848-0B5A-47D0-ABFD-6F8FB489F9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51</xdr:row>
          <xdr:rowOff>0</xdr:rowOff>
        </xdr:from>
        <xdr:to>
          <xdr:col>5</xdr:col>
          <xdr:colOff>342900</xdr:colOff>
          <xdr:row>52</xdr:row>
          <xdr:rowOff>19050</xdr:rowOff>
        </xdr:to>
        <xdr:sp macro="" textlink="">
          <xdr:nvSpPr>
            <xdr:cNvPr id="651000" name="Check Box 1784" hidden="1">
              <a:extLst>
                <a:ext uri="{63B3BB69-23CF-44E3-9099-C40C66FF867C}">
                  <a14:compatExt spid="_x0000_s651000"/>
                </a:ext>
                <a:ext uri="{FF2B5EF4-FFF2-40B4-BE49-F238E27FC236}">
                  <a16:creationId xmlns:a16="http://schemas.microsoft.com/office/drawing/2014/main" id="{5A900E77-3E2D-4848-AEEF-EDB27CA183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52</xdr:row>
          <xdr:rowOff>0</xdr:rowOff>
        </xdr:from>
        <xdr:to>
          <xdr:col>5</xdr:col>
          <xdr:colOff>342900</xdr:colOff>
          <xdr:row>53</xdr:row>
          <xdr:rowOff>19050</xdr:rowOff>
        </xdr:to>
        <xdr:sp macro="" textlink="">
          <xdr:nvSpPr>
            <xdr:cNvPr id="651001" name="Check Box 1785" hidden="1">
              <a:extLst>
                <a:ext uri="{63B3BB69-23CF-44E3-9099-C40C66FF867C}">
                  <a14:compatExt spid="_x0000_s651001"/>
                </a:ext>
                <a:ext uri="{FF2B5EF4-FFF2-40B4-BE49-F238E27FC236}">
                  <a16:creationId xmlns:a16="http://schemas.microsoft.com/office/drawing/2014/main" id="{409D80C8-7892-4E57-94AC-4343391D7A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53</xdr:row>
          <xdr:rowOff>0</xdr:rowOff>
        </xdr:from>
        <xdr:to>
          <xdr:col>5</xdr:col>
          <xdr:colOff>342900</xdr:colOff>
          <xdr:row>54</xdr:row>
          <xdr:rowOff>19050</xdr:rowOff>
        </xdr:to>
        <xdr:sp macro="" textlink="">
          <xdr:nvSpPr>
            <xdr:cNvPr id="651002" name="Check Box 1786" hidden="1">
              <a:extLst>
                <a:ext uri="{63B3BB69-23CF-44E3-9099-C40C66FF867C}">
                  <a14:compatExt spid="_x0000_s651002"/>
                </a:ext>
                <a:ext uri="{FF2B5EF4-FFF2-40B4-BE49-F238E27FC236}">
                  <a16:creationId xmlns:a16="http://schemas.microsoft.com/office/drawing/2014/main" id="{BEB9A34D-4754-445E-AF97-76479139BB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50</xdr:row>
          <xdr:rowOff>0</xdr:rowOff>
        </xdr:from>
        <xdr:to>
          <xdr:col>8</xdr:col>
          <xdr:colOff>38100</xdr:colOff>
          <xdr:row>51</xdr:row>
          <xdr:rowOff>19050</xdr:rowOff>
        </xdr:to>
        <xdr:sp macro="" textlink="">
          <xdr:nvSpPr>
            <xdr:cNvPr id="651007" name="Check Box 1791" hidden="1">
              <a:extLst>
                <a:ext uri="{63B3BB69-23CF-44E3-9099-C40C66FF867C}">
                  <a14:compatExt spid="_x0000_s651007"/>
                </a:ext>
                <a:ext uri="{FF2B5EF4-FFF2-40B4-BE49-F238E27FC236}">
                  <a16:creationId xmlns:a16="http://schemas.microsoft.com/office/drawing/2014/main" id="{CB1E24AD-3998-41F7-80F4-4A8C11AC0E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51</xdr:row>
          <xdr:rowOff>0</xdr:rowOff>
        </xdr:from>
        <xdr:to>
          <xdr:col>8</xdr:col>
          <xdr:colOff>38100</xdr:colOff>
          <xdr:row>52</xdr:row>
          <xdr:rowOff>19050</xdr:rowOff>
        </xdr:to>
        <xdr:sp macro="" textlink="">
          <xdr:nvSpPr>
            <xdr:cNvPr id="651008" name="Check Box 1792" hidden="1">
              <a:extLst>
                <a:ext uri="{63B3BB69-23CF-44E3-9099-C40C66FF867C}">
                  <a14:compatExt spid="_x0000_s651008"/>
                </a:ext>
                <a:ext uri="{FF2B5EF4-FFF2-40B4-BE49-F238E27FC236}">
                  <a16:creationId xmlns:a16="http://schemas.microsoft.com/office/drawing/2014/main" id="{2F330085-CAA7-452A-93EB-6F9D50A2C1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52</xdr:row>
          <xdr:rowOff>0</xdr:rowOff>
        </xdr:from>
        <xdr:to>
          <xdr:col>8</xdr:col>
          <xdr:colOff>38100</xdr:colOff>
          <xdr:row>53</xdr:row>
          <xdr:rowOff>19050</xdr:rowOff>
        </xdr:to>
        <xdr:sp macro="" textlink="">
          <xdr:nvSpPr>
            <xdr:cNvPr id="651009" name="Check Box 1793" hidden="1">
              <a:extLst>
                <a:ext uri="{63B3BB69-23CF-44E3-9099-C40C66FF867C}">
                  <a14:compatExt spid="_x0000_s651009"/>
                </a:ext>
                <a:ext uri="{FF2B5EF4-FFF2-40B4-BE49-F238E27FC236}">
                  <a16:creationId xmlns:a16="http://schemas.microsoft.com/office/drawing/2014/main" id="{5C5BAC70-E847-4F8F-ABBE-5FFB683A6C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53</xdr:row>
          <xdr:rowOff>0</xdr:rowOff>
        </xdr:from>
        <xdr:to>
          <xdr:col>8</xdr:col>
          <xdr:colOff>38100</xdr:colOff>
          <xdr:row>54</xdr:row>
          <xdr:rowOff>19050</xdr:rowOff>
        </xdr:to>
        <xdr:sp macro="" textlink="">
          <xdr:nvSpPr>
            <xdr:cNvPr id="651010" name="Check Box 1794" hidden="1">
              <a:extLst>
                <a:ext uri="{63B3BB69-23CF-44E3-9099-C40C66FF867C}">
                  <a14:compatExt spid="_x0000_s651010"/>
                </a:ext>
                <a:ext uri="{FF2B5EF4-FFF2-40B4-BE49-F238E27FC236}">
                  <a16:creationId xmlns:a16="http://schemas.microsoft.com/office/drawing/2014/main" id="{DC9DD1F5-C774-4661-9F07-F402ACA6C9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542925</xdr:colOff>
          <xdr:row>56</xdr:row>
          <xdr:rowOff>76200</xdr:rowOff>
        </xdr:from>
        <xdr:to>
          <xdr:col>5</xdr:col>
          <xdr:colOff>714375</xdr:colOff>
          <xdr:row>58</xdr:row>
          <xdr:rowOff>114300</xdr:rowOff>
        </xdr:to>
        <xdr:sp macro="" textlink="">
          <xdr:nvSpPr>
            <xdr:cNvPr id="651017" name="Check Box 1801" hidden="1">
              <a:extLst>
                <a:ext uri="{63B3BB69-23CF-44E3-9099-C40C66FF867C}">
                  <a14:compatExt spid="_x0000_s651017"/>
                </a:ext>
                <a:ext uri="{FF2B5EF4-FFF2-40B4-BE49-F238E27FC236}">
                  <a16:creationId xmlns:a16="http://schemas.microsoft.com/office/drawing/2014/main" id="{8DA8FC15-483D-42BE-AA05-D05FDFD8DA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542925</xdr:colOff>
          <xdr:row>57</xdr:row>
          <xdr:rowOff>76200</xdr:rowOff>
        </xdr:from>
        <xdr:to>
          <xdr:col>5</xdr:col>
          <xdr:colOff>714375</xdr:colOff>
          <xdr:row>59</xdr:row>
          <xdr:rowOff>114300</xdr:rowOff>
        </xdr:to>
        <xdr:sp macro="" textlink="">
          <xdr:nvSpPr>
            <xdr:cNvPr id="651018" name="Check Box 1802" hidden="1">
              <a:extLst>
                <a:ext uri="{63B3BB69-23CF-44E3-9099-C40C66FF867C}">
                  <a14:compatExt spid="_x0000_s651018"/>
                </a:ext>
                <a:ext uri="{FF2B5EF4-FFF2-40B4-BE49-F238E27FC236}">
                  <a16:creationId xmlns:a16="http://schemas.microsoft.com/office/drawing/2014/main" id="{4FFFB9E7-23B9-45AA-A71D-41DB089752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542925</xdr:colOff>
          <xdr:row>56</xdr:row>
          <xdr:rowOff>76200</xdr:rowOff>
        </xdr:from>
        <xdr:to>
          <xdr:col>8</xdr:col>
          <xdr:colOff>714375</xdr:colOff>
          <xdr:row>58</xdr:row>
          <xdr:rowOff>114300</xdr:rowOff>
        </xdr:to>
        <xdr:sp macro="" textlink="">
          <xdr:nvSpPr>
            <xdr:cNvPr id="651019" name="Check Box 1803" hidden="1">
              <a:extLst>
                <a:ext uri="{63B3BB69-23CF-44E3-9099-C40C66FF867C}">
                  <a14:compatExt spid="_x0000_s651019"/>
                </a:ext>
                <a:ext uri="{FF2B5EF4-FFF2-40B4-BE49-F238E27FC236}">
                  <a16:creationId xmlns:a16="http://schemas.microsoft.com/office/drawing/2014/main" id="{CA3B5CB2-48D5-4B89-A1F9-99A07AF655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542925</xdr:colOff>
          <xdr:row>57</xdr:row>
          <xdr:rowOff>76200</xdr:rowOff>
        </xdr:from>
        <xdr:to>
          <xdr:col>8</xdr:col>
          <xdr:colOff>714375</xdr:colOff>
          <xdr:row>59</xdr:row>
          <xdr:rowOff>114300</xdr:rowOff>
        </xdr:to>
        <xdr:sp macro="" textlink="">
          <xdr:nvSpPr>
            <xdr:cNvPr id="651020" name="Check Box 1804" hidden="1">
              <a:extLst>
                <a:ext uri="{63B3BB69-23CF-44E3-9099-C40C66FF867C}">
                  <a14:compatExt spid="_x0000_s651020"/>
                </a:ext>
                <a:ext uri="{FF2B5EF4-FFF2-40B4-BE49-F238E27FC236}">
                  <a16:creationId xmlns:a16="http://schemas.microsoft.com/office/drawing/2014/main" id="{9FB0A4CB-3A03-46E0-9D89-542ABF74EF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56</xdr:row>
          <xdr:rowOff>76200</xdr:rowOff>
        </xdr:from>
        <xdr:to>
          <xdr:col>2</xdr:col>
          <xdr:colOff>114300</xdr:colOff>
          <xdr:row>58</xdr:row>
          <xdr:rowOff>114300</xdr:rowOff>
        </xdr:to>
        <xdr:sp macro="" textlink="">
          <xdr:nvSpPr>
            <xdr:cNvPr id="651022" name="Check Box 1806" hidden="1">
              <a:extLst>
                <a:ext uri="{63B3BB69-23CF-44E3-9099-C40C66FF867C}">
                  <a14:compatExt spid="_x0000_s651022"/>
                </a:ext>
                <a:ext uri="{FF2B5EF4-FFF2-40B4-BE49-F238E27FC236}">
                  <a16:creationId xmlns:a16="http://schemas.microsoft.com/office/drawing/2014/main" id="{35A17DCD-0ED0-4A9C-B4C5-3211BE3C0F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57</xdr:row>
          <xdr:rowOff>76200</xdr:rowOff>
        </xdr:from>
        <xdr:to>
          <xdr:col>2</xdr:col>
          <xdr:colOff>114300</xdr:colOff>
          <xdr:row>59</xdr:row>
          <xdr:rowOff>114300</xdr:rowOff>
        </xdr:to>
        <xdr:sp macro="" textlink="">
          <xdr:nvSpPr>
            <xdr:cNvPr id="651023" name="Check Box 1807" hidden="1">
              <a:extLst>
                <a:ext uri="{63B3BB69-23CF-44E3-9099-C40C66FF867C}">
                  <a14:compatExt spid="_x0000_s651023"/>
                </a:ext>
                <a:ext uri="{FF2B5EF4-FFF2-40B4-BE49-F238E27FC236}">
                  <a16:creationId xmlns:a16="http://schemas.microsoft.com/office/drawing/2014/main" id="{9CCA1163-0E66-4D4D-B34D-96F1DFD986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50</xdr:row>
          <xdr:rowOff>0</xdr:rowOff>
        </xdr:from>
        <xdr:to>
          <xdr:col>2</xdr:col>
          <xdr:colOff>123825</xdr:colOff>
          <xdr:row>51</xdr:row>
          <xdr:rowOff>19050</xdr:rowOff>
        </xdr:to>
        <xdr:sp macro="" textlink="">
          <xdr:nvSpPr>
            <xdr:cNvPr id="651024" name="Check Box 1808" hidden="1">
              <a:extLst>
                <a:ext uri="{63B3BB69-23CF-44E3-9099-C40C66FF867C}">
                  <a14:compatExt spid="_x0000_s651024"/>
                </a:ext>
                <a:ext uri="{FF2B5EF4-FFF2-40B4-BE49-F238E27FC236}">
                  <a16:creationId xmlns:a16="http://schemas.microsoft.com/office/drawing/2014/main" id="{909758FE-E2BB-4BD0-B91C-E7E6C2D553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51</xdr:row>
          <xdr:rowOff>0</xdr:rowOff>
        </xdr:from>
        <xdr:to>
          <xdr:col>2</xdr:col>
          <xdr:colOff>123825</xdr:colOff>
          <xdr:row>52</xdr:row>
          <xdr:rowOff>19050</xdr:rowOff>
        </xdr:to>
        <xdr:sp macro="" textlink="">
          <xdr:nvSpPr>
            <xdr:cNvPr id="651025" name="Check Box 1809" hidden="1">
              <a:extLst>
                <a:ext uri="{63B3BB69-23CF-44E3-9099-C40C66FF867C}">
                  <a14:compatExt spid="_x0000_s651025"/>
                </a:ext>
                <a:ext uri="{FF2B5EF4-FFF2-40B4-BE49-F238E27FC236}">
                  <a16:creationId xmlns:a16="http://schemas.microsoft.com/office/drawing/2014/main" id="{5A5C3810-AAFD-4102-8C49-8668FE1707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52</xdr:row>
          <xdr:rowOff>0</xdr:rowOff>
        </xdr:from>
        <xdr:to>
          <xdr:col>2</xdr:col>
          <xdr:colOff>123825</xdr:colOff>
          <xdr:row>53</xdr:row>
          <xdr:rowOff>19050</xdr:rowOff>
        </xdr:to>
        <xdr:sp macro="" textlink="">
          <xdr:nvSpPr>
            <xdr:cNvPr id="651026" name="Check Box 1810" hidden="1">
              <a:extLst>
                <a:ext uri="{63B3BB69-23CF-44E3-9099-C40C66FF867C}">
                  <a14:compatExt spid="_x0000_s651026"/>
                </a:ext>
                <a:ext uri="{FF2B5EF4-FFF2-40B4-BE49-F238E27FC236}">
                  <a16:creationId xmlns:a16="http://schemas.microsoft.com/office/drawing/2014/main" id="{F142E63E-87E6-4630-AB1C-ECA3801C57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53</xdr:row>
          <xdr:rowOff>0</xdr:rowOff>
        </xdr:from>
        <xdr:to>
          <xdr:col>2</xdr:col>
          <xdr:colOff>123825</xdr:colOff>
          <xdr:row>54</xdr:row>
          <xdr:rowOff>19050</xdr:rowOff>
        </xdr:to>
        <xdr:sp macro="" textlink="">
          <xdr:nvSpPr>
            <xdr:cNvPr id="651027" name="Check Box 1811" hidden="1">
              <a:extLst>
                <a:ext uri="{63B3BB69-23CF-44E3-9099-C40C66FF867C}">
                  <a14:compatExt spid="_x0000_s651027"/>
                </a:ext>
                <a:ext uri="{FF2B5EF4-FFF2-40B4-BE49-F238E27FC236}">
                  <a16:creationId xmlns:a16="http://schemas.microsoft.com/office/drawing/2014/main" id="{235D90D9-6CA7-4556-B444-CB083D1527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54</xdr:row>
          <xdr:rowOff>0</xdr:rowOff>
        </xdr:from>
        <xdr:to>
          <xdr:col>2</xdr:col>
          <xdr:colOff>123825</xdr:colOff>
          <xdr:row>55</xdr:row>
          <xdr:rowOff>19050</xdr:rowOff>
        </xdr:to>
        <xdr:sp macro="" textlink="">
          <xdr:nvSpPr>
            <xdr:cNvPr id="651028" name="Check Box 1812" hidden="1">
              <a:extLst>
                <a:ext uri="{63B3BB69-23CF-44E3-9099-C40C66FF867C}">
                  <a14:compatExt spid="_x0000_s651028"/>
                </a:ext>
                <a:ext uri="{FF2B5EF4-FFF2-40B4-BE49-F238E27FC236}">
                  <a16:creationId xmlns:a16="http://schemas.microsoft.com/office/drawing/2014/main" id="{90B893A3-F66F-4BA1-8970-2F6B53B9B0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50</xdr:row>
          <xdr:rowOff>0</xdr:rowOff>
        </xdr:from>
        <xdr:to>
          <xdr:col>4</xdr:col>
          <xdr:colOff>228600</xdr:colOff>
          <xdr:row>51</xdr:row>
          <xdr:rowOff>19050</xdr:rowOff>
        </xdr:to>
        <xdr:sp macro="" textlink="">
          <xdr:nvSpPr>
            <xdr:cNvPr id="651029" name="Check Box 1813" hidden="1">
              <a:extLst>
                <a:ext uri="{63B3BB69-23CF-44E3-9099-C40C66FF867C}">
                  <a14:compatExt spid="_x0000_s651029"/>
                </a:ext>
                <a:ext uri="{FF2B5EF4-FFF2-40B4-BE49-F238E27FC236}">
                  <a16:creationId xmlns:a16="http://schemas.microsoft.com/office/drawing/2014/main" id="{D13B63D2-FBBB-498F-9E54-7DB3D2BFDF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51</xdr:row>
          <xdr:rowOff>0</xdr:rowOff>
        </xdr:from>
        <xdr:to>
          <xdr:col>4</xdr:col>
          <xdr:colOff>228600</xdr:colOff>
          <xdr:row>52</xdr:row>
          <xdr:rowOff>19050</xdr:rowOff>
        </xdr:to>
        <xdr:sp macro="" textlink="">
          <xdr:nvSpPr>
            <xdr:cNvPr id="651030" name="Check Box 1814" hidden="1">
              <a:extLst>
                <a:ext uri="{63B3BB69-23CF-44E3-9099-C40C66FF867C}">
                  <a14:compatExt spid="_x0000_s651030"/>
                </a:ext>
                <a:ext uri="{FF2B5EF4-FFF2-40B4-BE49-F238E27FC236}">
                  <a16:creationId xmlns:a16="http://schemas.microsoft.com/office/drawing/2014/main" id="{25006719-4533-4A3A-8028-582815A347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52</xdr:row>
          <xdr:rowOff>0</xdr:rowOff>
        </xdr:from>
        <xdr:to>
          <xdr:col>4</xdr:col>
          <xdr:colOff>228600</xdr:colOff>
          <xdr:row>53</xdr:row>
          <xdr:rowOff>19050</xdr:rowOff>
        </xdr:to>
        <xdr:sp macro="" textlink="">
          <xdr:nvSpPr>
            <xdr:cNvPr id="651031" name="Check Box 1815" hidden="1">
              <a:extLst>
                <a:ext uri="{63B3BB69-23CF-44E3-9099-C40C66FF867C}">
                  <a14:compatExt spid="_x0000_s651031"/>
                </a:ext>
                <a:ext uri="{FF2B5EF4-FFF2-40B4-BE49-F238E27FC236}">
                  <a16:creationId xmlns:a16="http://schemas.microsoft.com/office/drawing/2014/main" id="{3326116C-FB71-4012-971F-4094C34E2A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53</xdr:row>
          <xdr:rowOff>0</xdr:rowOff>
        </xdr:from>
        <xdr:to>
          <xdr:col>4</xdr:col>
          <xdr:colOff>228600</xdr:colOff>
          <xdr:row>54</xdr:row>
          <xdr:rowOff>19050</xdr:rowOff>
        </xdr:to>
        <xdr:sp macro="" textlink="">
          <xdr:nvSpPr>
            <xdr:cNvPr id="651032" name="Check Box 1816" hidden="1">
              <a:extLst>
                <a:ext uri="{63B3BB69-23CF-44E3-9099-C40C66FF867C}">
                  <a14:compatExt spid="_x0000_s651032"/>
                </a:ext>
                <a:ext uri="{FF2B5EF4-FFF2-40B4-BE49-F238E27FC236}">
                  <a16:creationId xmlns:a16="http://schemas.microsoft.com/office/drawing/2014/main" id="{6587C42C-E103-4A4C-8BD7-2F858A215B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54</xdr:row>
          <xdr:rowOff>0</xdr:rowOff>
        </xdr:from>
        <xdr:to>
          <xdr:col>4</xdr:col>
          <xdr:colOff>228600</xdr:colOff>
          <xdr:row>55</xdr:row>
          <xdr:rowOff>19050</xdr:rowOff>
        </xdr:to>
        <xdr:sp macro="" textlink="">
          <xdr:nvSpPr>
            <xdr:cNvPr id="651033" name="Check Box 1817" hidden="1">
              <a:extLst>
                <a:ext uri="{63B3BB69-23CF-44E3-9099-C40C66FF867C}">
                  <a14:compatExt spid="_x0000_s651033"/>
                </a:ext>
                <a:ext uri="{FF2B5EF4-FFF2-40B4-BE49-F238E27FC236}">
                  <a16:creationId xmlns:a16="http://schemas.microsoft.com/office/drawing/2014/main" id="{F72E0CB2-D52E-4A16-BD31-F547429C49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276225</xdr:colOff>
          <xdr:row>50</xdr:row>
          <xdr:rowOff>0</xdr:rowOff>
        </xdr:from>
        <xdr:to>
          <xdr:col>6</xdr:col>
          <xdr:colOff>447675</xdr:colOff>
          <xdr:row>51</xdr:row>
          <xdr:rowOff>19050</xdr:rowOff>
        </xdr:to>
        <xdr:sp macro="" textlink="">
          <xdr:nvSpPr>
            <xdr:cNvPr id="651034" name="Check Box 1818" hidden="1">
              <a:extLst>
                <a:ext uri="{63B3BB69-23CF-44E3-9099-C40C66FF867C}">
                  <a14:compatExt spid="_x0000_s651034"/>
                </a:ext>
                <a:ext uri="{FF2B5EF4-FFF2-40B4-BE49-F238E27FC236}">
                  <a16:creationId xmlns:a16="http://schemas.microsoft.com/office/drawing/2014/main" id="{FBF5C27F-F1F7-4399-A5F2-ADDEA651F3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276225</xdr:colOff>
          <xdr:row>51</xdr:row>
          <xdr:rowOff>0</xdr:rowOff>
        </xdr:from>
        <xdr:to>
          <xdr:col>6</xdr:col>
          <xdr:colOff>447675</xdr:colOff>
          <xdr:row>52</xdr:row>
          <xdr:rowOff>19050</xdr:rowOff>
        </xdr:to>
        <xdr:sp macro="" textlink="">
          <xdr:nvSpPr>
            <xdr:cNvPr id="651035" name="Check Box 1819" hidden="1">
              <a:extLst>
                <a:ext uri="{63B3BB69-23CF-44E3-9099-C40C66FF867C}">
                  <a14:compatExt spid="_x0000_s651035"/>
                </a:ext>
                <a:ext uri="{FF2B5EF4-FFF2-40B4-BE49-F238E27FC236}">
                  <a16:creationId xmlns:a16="http://schemas.microsoft.com/office/drawing/2014/main" id="{DB1967E0-4CAF-41CB-A591-290EBB79A8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276225</xdr:colOff>
          <xdr:row>52</xdr:row>
          <xdr:rowOff>0</xdr:rowOff>
        </xdr:from>
        <xdr:to>
          <xdr:col>6</xdr:col>
          <xdr:colOff>447675</xdr:colOff>
          <xdr:row>53</xdr:row>
          <xdr:rowOff>19050</xdr:rowOff>
        </xdr:to>
        <xdr:sp macro="" textlink="">
          <xdr:nvSpPr>
            <xdr:cNvPr id="651036" name="Check Box 1820" hidden="1">
              <a:extLst>
                <a:ext uri="{63B3BB69-23CF-44E3-9099-C40C66FF867C}">
                  <a14:compatExt spid="_x0000_s651036"/>
                </a:ext>
                <a:ext uri="{FF2B5EF4-FFF2-40B4-BE49-F238E27FC236}">
                  <a16:creationId xmlns:a16="http://schemas.microsoft.com/office/drawing/2014/main" id="{A8B729B8-0ED7-4C53-AE32-8138AE81A4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276225</xdr:colOff>
          <xdr:row>53</xdr:row>
          <xdr:rowOff>0</xdr:rowOff>
        </xdr:from>
        <xdr:to>
          <xdr:col>6</xdr:col>
          <xdr:colOff>447675</xdr:colOff>
          <xdr:row>54</xdr:row>
          <xdr:rowOff>19050</xdr:rowOff>
        </xdr:to>
        <xdr:sp macro="" textlink="">
          <xdr:nvSpPr>
            <xdr:cNvPr id="651037" name="Check Box 1821" hidden="1">
              <a:extLst>
                <a:ext uri="{63B3BB69-23CF-44E3-9099-C40C66FF867C}">
                  <a14:compatExt spid="_x0000_s651037"/>
                </a:ext>
                <a:ext uri="{FF2B5EF4-FFF2-40B4-BE49-F238E27FC236}">
                  <a16:creationId xmlns:a16="http://schemas.microsoft.com/office/drawing/2014/main" id="{EC0A41BC-6BC7-475B-BA57-4DDED20200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457200</xdr:colOff>
          <xdr:row>50</xdr:row>
          <xdr:rowOff>0</xdr:rowOff>
        </xdr:from>
        <xdr:to>
          <xdr:col>10</xdr:col>
          <xdr:colOff>0</xdr:colOff>
          <xdr:row>51</xdr:row>
          <xdr:rowOff>19050</xdr:rowOff>
        </xdr:to>
        <xdr:sp macro="" textlink="">
          <xdr:nvSpPr>
            <xdr:cNvPr id="651038" name="Check Box 1822" hidden="1">
              <a:extLst>
                <a:ext uri="{63B3BB69-23CF-44E3-9099-C40C66FF867C}">
                  <a14:compatExt spid="_x0000_s651038"/>
                </a:ext>
                <a:ext uri="{FF2B5EF4-FFF2-40B4-BE49-F238E27FC236}">
                  <a16:creationId xmlns:a16="http://schemas.microsoft.com/office/drawing/2014/main" id="{754F61E3-BE31-4FAC-A334-7B9BF4F56A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457200</xdr:colOff>
          <xdr:row>51</xdr:row>
          <xdr:rowOff>0</xdr:rowOff>
        </xdr:from>
        <xdr:to>
          <xdr:col>10</xdr:col>
          <xdr:colOff>0</xdr:colOff>
          <xdr:row>52</xdr:row>
          <xdr:rowOff>19050</xdr:rowOff>
        </xdr:to>
        <xdr:sp macro="" textlink="">
          <xdr:nvSpPr>
            <xdr:cNvPr id="651039" name="Check Box 1823" hidden="1">
              <a:extLst>
                <a:ext uri="{63B3BB69-23CF-44E3-9099-C40C66FF867C}">
                  <a14:compatExt spid="_x0000_s651039"/>
                </a:ext>
                <a:ext uri="{FF2B5EF4-FFF2-40B4-BE49-F238E27FC236}">
                  <a16:creationId xmlns:a16="http://schemas.microsoft.com/office/drawing/2014/main" id="{051AF79E-6C2F-4EA2-B0B1-C8ADDE6B42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457200</xdr:colOff>
          <xdr:row>52</xdr:row>
          <xdr:rowOff>0</xdr:rowOff>
        </xdr:from>
        <xdr:to>
          <xdr:col>10</xdr:col>
          <xdr:colOff>0</xdr:colOff>
          <xdr:row>53</xdr:row>
          <xdr:rowOff>19050</xdr:rowOff>
        </xdr:to>
        <xdr:sp macro="" textlink="">
          <xdr:nvSpPr>
            <xdr:cNvPr id="651040" name="Check Box 1824" hidden="1">
              <a:extLst>
                <a:ext uri="{63B3BB69-23CF-44E3-9099-C40C66FF867C}">
                  <a14:compatExt spid="_x0000_s651040"/>
                </a:ext>
                <a:ext uri="{FF2B5EF4-FFF2-40B4-BE49-F238E27FC236}">
                  <a16:creationId xmlns:a16="http://schemas.microsoft.com/office/drawing/2014/main" id="{3F881DF1-8AEB-48F3-94C6-B13A657DD4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457200</xdr:colOff>
          <xdr:row>53</xdr:row>
          <xdr:rowOff>0</xdr:rowOff>
        </xdr:from>
        <xdr:to>
          <xdr:col>10</xdr:col>
          <xdr:colOff>0</xdr:colOff>
          <xdr:row>54</xdr:row>
          <xdr:rowOff>19050</xdr:rowOff>
        </xdr:to>
        <xdr:sp macro="" textlink="">
          <xdr:nvSpPr>
            <xdr:cNvPr id="651041" name="Check Box 1825" hidden="1">
              <a:extLst>
                <a:ext uri="{63B3BB69-23CF-44E3-9099-C40C66FF867C}">
                  <a14:compatExt spid="_x0000_s651041"/>
                </a:ext>
                <a:ext uri="{FF2B5EF4-FFF2-40B4-BE49-F238E27FC236}">
                  <a16:creationId xmlns:a16="http://schemas.microsoft.com/office/drawing/2014/main" id="{F2F68304-DAAE-41F0-A663-6FBF014755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561975</xdr:rowOff>
        </xdr:from>
        <xdr:to>
          <xdr:col>2</xdr:col>
          <xdr:colOff>171450</xdr:colOff>
          <xdr:row>30</xdr:row>
          <xdr:rowOff>171450</xdr:rowOff>
        </xdr:to>
        <xdr:sp macro="" textlink="">
          <xdr:nvSpPr>
            <xdr:cNvPr id="651102" name="Check Box 1886" hidden="1">
              <a:extLst>
                <a:ext uri="{63B3BB69-23CF-44E3-9099-C40C66FF867C}">
                  <a14:compatExt spid="_x0000_s651102"/>
                </a:ext>
                <a:ext uri="{FF2B5EF4-FFF2-40B4-BE49-F238E27FC236}">
                  <a16:creationId xmlns:a16="http://schemas.microsoft.com/office/drawing/2014/main" id="{98B56BB7-99E6-4792-8D53-22200E2493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200025</xdr:rowOff>
        </xdr:from>
        <xdr:to>
          <xdr:col>2</xdr:col>
          <xdr:colOff>171450</xdr:colOff>
          <xdr:row>31</xdr:row>
          <xdr:rowOff>180975</xdr:rowOff>
        </xdr:to>
        <xdr:sp macro="" textlink="">
          <xdr:nvSpPr>
            <xdr:cNvPr id="651103" name="Check Box 1887" hidden="1">
              <a:extLst>
                <a:ext uri="{63B3BB69-23CF-44E3-9099-C40C66FF867C}">
                  <a14:compatExt spid="_x0000_s651103"/>
                </a:ext>
                <a:ext uri="{FF2B5EF4-FFF2-40B4-BE49-F238E27FC236}">
                  <a16:creationId xmlns:a16="http://schemas.microsoft.com/office/drawing/2014/main" id="{FF10530D-344D-4F4F-BA4C-537EEE6358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200025</xdr:rowOff>
        </xdr:from>
        <xdr:to>
          <xdr:col>2</xdr:col>
          <xdr:colOff>171450</xdr:colOff>
          <xdr:row>32</xdr:row>
          <xdr:rowOff>180975</xdr:rowOff>
        </xdr:to>
        <xdr:sp macro="" textlink="">
          <xdr:nvSpPr>
            <xdr:cNvPr id="651104" name="Check Box 1888" hidden="1">
              <a:extLst>
                <a:ext uri="{63B3BB69-23CF-44E3-9099-C40C66FF867C}">
                  <a14:compatExt spid="_x0000_s651104"/>
                </a:ext>
                <a:ext uri="{FF2B5EF4-FFF2-40B4-BE49-F238E27FC236}">
                  <a16:creationId xmlns:a16="http://schemas.microsoft.com/office/drawing/2014/main" id="{421BD639-6275-4055-B9E7-B4BCB672BF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200025</xdr:rowOff>
        </xdr:from>
        <xdr:to>
          <xdr:col>2</xdr:col>
          <xdr:colOff>171450</xdr:colOff>
          <xdr:row>33</xdr:row>
          <xdr:rowOff>180975</xdr:rowOff>
        </xdr:to>
        <xdr:sp macro="" textlink="">
          <xdr:nvSpPr>
            <xdr:cNvPr id="651105" name="Check Box 1889" hidden="1">
              <a:extLst>
                <a:ext uri="{63B3BB69-23CF-44E3-9099-C40C66FF867C}">
                  <a14:compatExt spid="_x0000_s651105"/>
                </a:ext>
                <a:ext uri="{FF2B5EF4-FFF2-40B4-BE49-F238E27FC236}">
                  <a16:creationId xmlns:a16="http://schemas.microsoft.com/office/drawing/2014/main" id="{F4BF4B46-DA05-40B0-BA91-8E79607EA0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200025</xdr:rowOff>
        </xdr:from>
        <xdr:to>
          <xdr:col>2</xdr:col>
          <xdr:colOff>171450</xdr:colOff>
          <xdr:row>34</xdr:row>
          <xdr:rowOff>180975</xdr:rowOff>
        </xdr:to>
        <xdr:sp macro="" textlink="">
          <xdr:nvSpPr>
            <xdr:cNvPr id="651106" name="Check Box 1890" hidden="1">
              <a:extLst>
                <a:ext uri="{63B3BB69-23CF-44E3-9099-C40C66FF867C}">
                  <a14:compatExt spid="_x0000_s651106"/>
                </a:ext>
                <a:ext uri="{FF2B5EF4-FFF2-40B4-BE49-F238E27FC236}">
                  <a16:creationId xmlns:a16="http://schemas.microsoft.com/office/drawing/2014/main" id="{AF586D73-72E3-4E61-B0F6-376FDE66BE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200025</xdr:rowOff>
        </xdr:from>
        <xdr:to>
          <xdr:col>2</xdr:col>
          <xdr:colOff>171450</xdr:colOff>
          <xdr:row>35</xdr:row>
          <xdr:rowOff>180975</xdr:rowOff>
        </xdr:to>
        <xdr:sp macro="" textlink="">
          <xdr:nvSpPr>
            <xdr:cNvPr id="651107" name="Check Box 1891" hidden="1">
              <a:extLst>
                <a:ext uri="{63B3BB69-23CF-44E3-9099-C40C66FF867C}">
                  <a14:compatExt spid="_x0000_s651107"/>
                </a:ext>
                <a:ext uri="{FF2B5EF4-FFF2-40B4-BE49-F238E27FC236}">
                  <a16:creationId xmlns:a16="http://schemas.microsoft.com/office/drawing/2014/main" id="{4B11A174-655C-449D-87ED-6FCF5F8902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200025</xdr:rowOff>
        </xdr:from>
        <xdr:to>
          <xdr:col>2</xdr:col>
          <xdr:colOff>171450</xdr:colOff>
          <xdr:row>36</xdr:row>
          <xdr:rowOff>180975</xdr:rowOff>
        </xdr:to>
        <xdr:sp macro="" textlink="">
          <xdr:nvSpPr>
            <xdr:cNvPr id="651108" name="Check Box 1892" hidden="1">
              <a:extLst>
                <a:ext uri="{63B3BB69-23CF-44E3-9099-C40C66FF867C}">
                  <a14:compatExt spid="_x0000_s651108"/>
                </a:ext>
                <a:ext uri="{FF2B5EF4-FFF2-40B4-BE49-F238E27FC236}">
                  <a16:creationId xmlns:a16="http://schemas.microsoft.com/office/drawing/2014/main" id="{2CFDFC69-C478-437D-8127-E6D3D3083F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29</xdr:row>
          <xdr:rowOff>561975</xdr:rowOff>
        </xdr:from>
        <xdr:to>
          <xdr:col>6</xdr:col>
          <xdr:colOff>304800</xdr:colOff>
          <xdr:row>30</xdr:row>
          <xdr:rowOff>171450</xdr:rowOff>
        </xdr:to>
        <xdr:sp macro="" textlink="">
          <xdr:nvSpPr>
            <xdr:cNvPr id="651109" name="Check Box 1893" hidden="1">
              <a:extLst>
                <a:ext uri="{63B3BB69-23CF-44E3-9099-C40C66FF867C}">
                  <a14:compatExt spid="_x0000_s651109"/>
                </a:ext>
                <a:ext uri="{FF2B5EF4-FFF2-40B4-BE49-F238E27FC236}">
                  <a16:creationId xmlns:a16="http://schemas.microsoft.com/office/drawing/2014/main" id="{E1E57E7C-ECA3-47D8-AE1E-254B2976BF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30</xdr:row>
          <xdr:rowOff>200025</xdr:rowOff>
        </xdr:from>
        <xdr:to>
          <xdr:col>6</xdr:col>
          <xdr:colOff>304800</xdr:colOff>
          <xdr:row>31</xdr:row>
          <xdr:rowOff>180975</xdr:rowOff>
        </xdr:to>
        <xdr:sp macro="" textlink="">
          <xdr:nvSpPr>
            <xdr:cNvPr id="651110" name="Check Box 1894" hidden="1">
              <a:extLst>
                <a:ext uri="{63B3BB69-23CF-44E3-9099-C40C66FF867C}">
                  <a14:compatExt spid="_x0000_s651110"/>
                </a:ext>
                <a:ext uri="{FF2B5EF4-FFF2-40B4-BE49-F238E27FC236}">
                  <a16:creationId xmlns:a16="http://schemas.microsoft.com/office/drawing/2014/main" id="{9CA34E06-F6A2-4EB7-BC4B-86BA419860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31</xdr:row>
          <xdr:rowOff>200025</xdr:rowOff>
        </xdr:from>
        <xdr:to>
          <xdr:col>6</xdr:col>
          <xdr:colOff>304800</xdr:colOff>
          <xdr:row>32</xdr:row>
          <xdr:rowOff>180975</xdr:rowOff>
        </xdr:to>
        <xdr:sp macro="" textlink="">
          <xdr:nvSpPr>
            <xdr:cNvPr id="651111" name="Check Box 1895" hidden="1">
              <a:extLst>
                <a:ext uri="{63B3BB69-23CF-44E3-9099-C40C66FF867C}">
                  <a14:compatExt spid="_x0000_s651111"/>
                </a:ext>
                <a:ext uri="{FF2B5EF4-FFF2-40B4-BE49-F238E27FC236}">
                  <a16:creationId xmlns:a16="http://schemas.microsoft.com/office/drawing/2014/main" id="{3FA0D4F1-F547-434A-8DBC-5F4CD53FA5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32</xdr:row>
          <xdr:rowOff>200025</xdr:rowOff>
        </xdr:from>
        <xdr:to>
          <xdr:col>6</xdr:col>
          <xdr:colOff>304800</xdr:colOff>
          <xdr:row>33</xdr:row>
          <xdr:rowOff>180975</xdr:rowOff>
        </xdr:to>
        <xdr:sp macro="" textlink="">
          <xdr:nvSpPr>
            <xdr:cNvPr id="651112" name="Check Box 1896" hidden="1">
              <a:extLst>
                <a:ext uri="{63B3BB69-23CF-44E3-9099-C40C66FF867C}">
                  <a14:compatExt spid="_x0000_s651112"/>
                </a:ext>
                <a:ext uri="{FF2B5EF4-FFF2-40B4-BE49-F238E27FC236}">
                  <a16:creationId xmlns:a16="http://schemas.microsoft.com/office/drawing/2014/main" id="{D43032E4-A84D-43E8-8FEF-56F00DBC71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33</xdr:row>
          <xdr:rowOff>200025</xdr:rowOff>
        </xdr:from>
        <xdr:to>
          <xdr:col>6</xdr:col>
          <xdr:colOff>304800</xdr:colOff>
          <xdr:row>34</xdr:row>
          <xdr:rowOff>180975</xdr:rowOff>
        </xdr:to>
        <xdr:sp macro="" textlink="">
          <xdr:nvSpPr>
            <xdr:cNvPr id="651113" name="Check Box 1897" hidden="1">
              <a:extLst>
                <a:ext uri="{63B3BB69-23CF-44E3-9099-C40C66FF867C}">
                  <a14:compatExt spid="_x0000_s651113"/>
                </a:ext>
                <a:ext uri="{FF2B5EF4-FFF2-40B4-BE49-F238E27FC236}">
                  <a16:creationId xmlns:a16="http://schemas.microsoft.com/office/drawing/2014/main" id="{9CA8C867-7239-4276-B581-C3CDB284BA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34</xdr:row>
          <xdr:rowOff>200025</xdr:rowOff>
        </xdr:from>
        <xdr:to>
          <xdr:col>6</xdr:col>
          <xdr:colOff>304800</xdr:colOff>
          <xdr:row>35</xdr:row>
          <xdr:rowOff>180975</xdr:rowOff>
        </xdr:to>
        <xdr:sp macro="" textlink="">
          <xdr:nvSpPr>
            <xdr:cNvPr id="651114" name="Check Box 1898" hidden="1">
              <a:extLst>
                <a:ext uri="{63B3BB69-23CF-44E3-9099-C40C66FF867C}">
                  <a14:compatExt spid="_x0000_s651114"/>
                </a:ext>
                <a:ext uri="{FF2B5EF4-FFF2-40B4-BE49-F238E27FC236}">
                  <a16:creationId xmlns:a16="http://schemas.microsoft.com/office/drawing/2014/main" id="{9C94A0D6-633A-40B7-88D4-57090D1A96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0</xdr:rowOff>
    </xdr:from>
    <xdr:to>
      <xdr:col>20</xdr:col>
      <xdr:colOff>714375</xdr:colOff>
      <xdr:row>23</xdr:row>
      <xdr:rowOff>114300</xdr:rowOff>
    </xdr:to>
    <xdr:graphicFrame macro="">
      <xdr:nvGraphicFramePr>
        <xdr:cNvPr id="6451" name="4 Gráfico">
          <a:extLst>
            <a:ext uri="{FF2B5EF4-FFF2-40B4-BE49-F238E27FC236}">
              <a16:creationId xmlns:a16="http://schemas.microsoft.com/office/drawing/2014/main" id="{7E534E96-93D9-4BEB-8050-5EA6315D2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74"/>
  <sheetViews>
    <sheetView showGridLines="0" tabSelected="1" zoomScaleNormal="100" zoomScaleSheetLayoutView="100" workbookViewId="0">
      <selection activeCell="L1" sqref="L1"/>
    </sheetView>
  </sheetViews>
  <sheetFormatPr defaultRowHeight="12.75"/>
  <cols>
    <col min="1" max="1" width="1.85546875" customWidth="1"/>
    <col min="2" max="2" width="3.42578125" customWidth="1"/>
    <col min="3" max="3" width="12.140625" customWidth="1"/>
    <col min="4" max="9" width="11.42578125" customWidth="1"/>
    <col min="10" max="10" width="9.42578125" customWidth="1"/>
    <col min="11" max="11" width="9.85546875" customWidth="1"/>
    <col min="12" max="12" width="9.42578125" customWidth="1"/>
    <col min="13" max="13" width="4" style="83" customWidth="1"/>
    <col min="14" max="256" width="11.42578125" customWidth="1"/>
  </cols>
  <sheetData>
    <row r="1" spans="1:13" ht="12.75" customHeight="1">
      <c r="K1" s="114" t="s">
        <v>0</v>
      </c>
      <c r="L1" s="115"/>
    </row>
    <row r="2" spans="1:13" ht="12.75" customHeight="1">
      <c r="D2" s="1"/>
      <c r="K2" s="114" t="s">
        <v>1</v>
      </c>
      <c r="L2" s="115"/>
    </row>
    <row r="3" spans="1:13" ht="6.75" customHeight="1">
      <c r="D3" s="1"/>
      <c r="K3" s="114"/>
    </row>
    <row r="4" spans="1:13" ht="14.25" customHeight="1">
      <c r="B4" s="149" t="s">
        <v>2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</row>
    <row r="5" spans="1:13" ht="18.75" customHeight="1">
      <c r="A5" s="150" t="s">
        <v>3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</row>
    <row r="6" spans="1:13" ht="14.25" customHeight="1">
      <c r="A6" s="150" t="s">
        <v>4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</row>
    <row r="7" spans="1:13" ht="5.2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91"/>
    </row>
    <row r="8" spans="1:13" ht="18" customHeight="1">
      <c r="B8" s="151" t="s">
        <v>5</v>
      </c>
      <c r="C8" s="151"/>
      <c r="D8" s="87"/>
      <c r="E8" s="87"/>
      <c r="F8" s="43"/>
      <c r="G8" s="152" t="s">
        <v>6</v>
      </c>
      <c r="H8" s="152"/>
      <c r="I8" s="152"/>
      <c r="J8" s="152"/>
      <c r="K8" s="9" t="s">
        <v>7</v>
      </c>
      <c r="L8" s="9" t="s">
        <v>7</v>
      </c>
      <c r="M8" s="92"/>
    </row>
    <row r="9" spans="1:13" ht="14.25" customHeight="1">
      <c r="B9" s="88"/>
      <c r="C9" s="144"/>
      <c r="D9" s="144"/>
      <c r="E9" s="144"/>
      <c r="F9" s="89"/>
      <c r="G9" s="89"/>
      <c r="H9" s="89"/>
      <c r="I9" s="89"/>
      <c r="K9" s="194" t="s">
        <v>8</v>
      </c>
      <c r="L9" s="194" t="s">
        <v>9</v>
      </c>
    </row>
    <row r="10" spans="1:13" ht="28.5" customHeight="1">
      <c r="A10" s="143" t="s">
        <v>10</v>
      </c>
      <c r="B10" s="143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82"/>
    </row>
    <row r="11" spans="1:13" ht="5.25" customHeight="1">
      <c r="A11" s="143"/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82"/>
    </row>
    <row r="12" spans="1:13" ht="15.75" customHeight="1">
      <c r="A12" s="44"/>
      <c r="B12" s="45" t="s">
        <v>11</v>
      </c>
      <c r="C12" s="46" t="s">
        <v>12</v>
      </c>
      <c r="D12" s="44"/>
      <c r="E12" s="113"/>
      <c r="F12" s="113"/>
      <c r="G12" s="113"/>
      <c r="H12" s="153"/>
      <c r="I12" s="153"/>
      <c r="J12" s="153"/>
      <c r="K12" s="153"/>
      <c r="L12" s="153"/>
      <c r="M12" s="82"/>
    </row>
    <row r="13" spans="1:13" ht="15.75" customHeight="1">
      <c r="A13" s="44"/>
      <c r="B13" s="45" t="s">
        <v>13</v>
      </c>
      <c r="C13" s="46" t="s">
        <v>14</v>
      </c>
      <c r="D13" s="44"/>
      <c r="E13" s="154"/>
      <c r="F13" s="154"/>
      <c r="G13" s="154"/>
      <c r="H13" s="154"/>
      <c r="I13" s="154"/>
      <c r="J13" s="154"/>
      <c r="K13" s="154"/>
      <c r="L13" s="154"/>
      <c r="M13" s="82"/>
    </row>
    <row r="14" spans="1:13" ht="15.75" customHeight="1">
      <c r="A14" s="44"/>
      <c r="B14" s="45" t="s">
        <v>15</v>
      </c>
      <c r="C14" s="46" t="s">
        <v>16</v>
      </c>
      <c r="D14" s="113"/>
      <c r="E14" s="47"/>
      <c r="F14" s="47"/>
      <c r="G14" s="147"/>
      <c r="H14" s="147"/>
      <c r="I14" s="147"/>
      <c r="J14" s="147"/>
      <c r="K14" s="147"/>
      <c r="L14" s="147"/>
      <c r="M14" s="82"/>
    </row>
    <row r="15" spans="1:13" ht="15.75" customHeight="1">
      <c r="A15" s="44"/>
      <c r="B15" s="45" t="s">
        <v>17</v>
      </c>
      <c r="C15" s="46" t="s">
        <v>18</v>
      </c>
      <c r="D15" s="153"/>
      <c r="E15" s="153"/>
      <c r="F15" s="153"/>
      <c r="G15" s="153"/>
      <c r="H15" s="153"/>
      <c r="I15" s="153"/>
      <c r="J15" s="153"/>
      <c r="K15" s="153"/>
      <c r="L15" s="153"/>
      <c r="M15" s="82"/>
    </row>
    <row r="16" spans="1:13" ht="15.75" customHeight="1">
      <c r="A16" s="44"/>
      <c r="B16" s="45" t="s">
        <v>19</v>
      </c>
      <c r="C16" s="48" t="s">
        <v>20</v>
      </c>
      <c r="D16" s="147"/>
      <c r="E16" s="147"/>
      <c r="F16" s="147"/>
      <c r="G16" s="147"/>
      <c r="H16" s="147"/>
      <c r="I16" s="147"/>
      <c r="J16" s="147"/>
      <c r="K16" s="147"/>
      <c r="L16" s="147"/>
      <c r="M16" s="82"/>
    </row>
    <row r="17" spans="1:35" ht="15.75" customHeight="1">
      <c r="A17" s="44"/>
      <c r="B17" s="45" t="s">
        <v>21</v>
      </c>
      <c r="C17" s="46" t="s">
        <v>22</v>
      </c>
      <c r="D17" s="49"/>
      <c r="E17" s="147"/>
      <c r="F17" s="147"/>
      <c r="G17" s="147"/>
      <c r="H17" s="147"/>
      <c r="I17" s="147"/>
      <c r="J17" s="147"/>
      <c r="K17" s="147"/>
      <c r="L17" s="147"/>
      <c r="M17" s="82"/>
    </row>
    <row r="18" spans="1:35" ht="30" customHeight="1">
      <c r="A18" s="44"/>
      <c r="B18" s="112" t="s">
        <v>23</v>
      </c>
      <c r="C18" s="156" t="s">
        <v>24</v>
      </c>
      <c r="D18" s="156"/>
      <c r="E18" s="156"/>
      <c r="F18" s="156"/>
      <c r="G18" s="156"/>
      <c r="H18" s="146"/>
      <c r="I18" s="146"/>
      <c r="J18" s="146"/>
      <c r="K18" s="146"/>
      <c r="L18" s="146"/>
      <c r="M18" s="82"/>
    </row>
    <row r="19" spans="1:35" ht="10.5" customHeight="1">
      <c r="A19" s="44"/>
      <c r="B19" s="44"/>
      <c r="C19" s="50"/>
      <c r="D19" s="44"/>
      <c r="E19" s="44"/>
      <c r="F19" s="44"/>
      <c r="G19" s="44"/>
      <c r="H19" s="44"/>
      <c r="I19" s="44"/>
      <c r="J19" s="44"/>
      <c r="K19" s="44"/>
      <c r="L19" s="44"/>
      <c r="M19" s="82"/>
    </row>
    <row r="20" spans="1:35" ht="5.25" customHeight="1">
      <c r="A20" s="76"/>
      <c r="B20" s="76"/>
      <c r="C20" s="77"/>
      <c r="D20" s="76"/>
      <c r="E20" s="76"/>
      <c r="F20" s="76"/>
      <c r="G20" s="76"/>
      <c r="H20" s="76"/>
      <c r="I20" s="76"/>
      <c r="J20" s="76"/>
      <c r="K20" s="76"/>
      <c r="L20" s="76"/>
      <c r="M20" s="93"/>
    </row>
    <row r="21" spans="1:35" ht="15.75" customHeight="1">
      <c r="A21" s="143" t="s">
        <v>25</v>
      </c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82"/>
    </row>
    <row r="22" spans="1:35" ht="13.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82"/>
    </row>
    <row r="23" spans="1:35" ht="15.75" customHeight="1">
      <c r="A23" s="44"/>
      <c r="B23" s="45">
        <v>2</v>
      </c>
      <c r="C23" s="46" t="s">
        <v>26</v>
      </c>
      <c r="D23" s="113"/>
      <c r="E23" s="113"/>
      <c r="F23" s="46"/>
      <c r="G23" s="46"/>
      <c r="H23" s="117"/>
      <c r="I23" s="117"/>
      <c r="J23" s="117"/>
      <c r="K23" s="117"/>
      <c r="L23" s="117"/>
      <c r="M23" s="113"/>
    </row>
    <row r="24" spans="1:35" ht="15.75" customHeight="1">
      <c r="A24" s="44"/>
      <c r="B24" s="45">
        <f>B23+1</f>
        <v>3</v>
      </c>
      <c r="C24" s="46" t="s">
        <v>27</v>
      </c>
      <c r="D24" s="113"/>
      <c r="E24" s="113"/>
      <c r="F24" s="113"/>
      <c r="G24" s="113"/>
      <c r="H24" s="195"/>
      <c r="I24" s="195"/>
      <c r="J24" s="195"/>
      <c r="K24" s="195"/>
      <c r="L24" s="195"/>
      <c r="M24" s="82"/>
    </row>
    <row r="25" spans="1:35" ht="15.75" customHeight="1">
      <c r="A25" s="44"/>
      <c r="B25" s="51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82"/>
    </row>
    <row r="26" spans="1:35" ht="15.75" customHeight="1">
      <c r="A26" s="44"/>
      <c r="B26" s="51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82"/>
    </row>
    <row r="27" spans="1:35" ht="15.75" customHeight="1">
      <c r="A27" s="44"/>
      <c r="B27" s="51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82"/>
    </row>
    <row r="28" spans="1:35" ht="16.5" customHeight="1">
      <c r="A28" s="44"/>
      <c r="B28" s="44"/>
      <c r="C28" s="197"/>
      <c r="D28" s="197"/>
      <c r="E28" s="197"/>
      <c r="F28" s="197"/>
      <c r="G28" s="197"/>
      <c r="H28" s="197"/>
      <c r="I28" s="197"/>
      <c r="J28" s="197"/>
      <c r="K28" s="198"/>
      <c r="L28" s="199"/>
      <c r="M28" s="82"/>
    </row>
    <row r="29" spans="1:35" ht="16.5" customHeight="1">
      <c r="A29" s="44"/>
      <c r="B29" s="44"/>
      <c r="C29" s="53"/>
      <c r="D29" s="53"/>
      <c r="E29" s="53"/>
      <c r="F29" s="53"/>
      <c r="G29" s="53"/>
      <c r="H29" s="53"/>
      <c r="I29" s="53"/>
      <c r="J29" s="53"/>
      <c r="K29" s="200"/>
      <c r="L29" s="201"/>
      <c r="M29" s="82"/>
    </row>
    <row r="30" spans="1:35" ht="45.75" customHeight="1">
      <c r="A30" s="44"/>
      <c r="B30" s="109" t="s">
        <v>28</v>
      </c>
      <c r="C30" s="132" t="s">
        <v>29</v>
      </c>
      <c r="D30" s="132"/>
      <c r="E30" s="132"/>
      <c r="F30" s="132"/>
      <c r="G30" s="132"/>
      <c r="H30" s="132"/>
      <c r="I30" s="132"/>
      <c r="J30" s="132"/>
      <c r="K30" s="132"/>
      <c r="L30" s="132"/>
      <c r="M30" s="82"/>
    </row>
    <row r="31" spans="1:35" ht="16.5" customHeight="1">
      <c r="A31" s="109"/>
      <c r="B31" s="109"/>
      <c r="C31" s="116" t="s">
        <v>30</v>
      </c>
      <c r="D31" s="109"/>
      <c r="E31" s="109"/>
      <c r="F31" s="109"/>
      <c r="G31" s="111" t="s">
        <v>31</v>
      </c>
      <c r="H31" s="109"/>
      <c r="I31" s="109"/>
      <c r="J31" s="109"/>
      <c r="K31" s="109"/>
      <c r="L31" s="109"/>
      <c r="M31" s="109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8"/>
    </row>
    <row r="32" spans="1:35" ht="16.5" customHeight="1">
      <c r="A32" s="109"/>
      <c r="B32" s="109"/>
      <c r="C32" s="116" t="s">
        <v>32</v>
      </c>
      <c r="D32" s="109"/>
      <c r="E32" s="109"/>
      <c r="F32" s="109"/>
      <c r="G32" s="111" t="s">
        <v>33</v>
      </c>
      <c r="H32" s="109"/>
      <c r="I32" s="109"/>
      <c r="J32" s="109"/>
      <c r="K32" s="109"/>
      <c r="L32" s="109"/>
      <c r="M32" s="109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8"/>
    </row>
    <row r="33" spans="1:35" ht="16.5" customHeight="1">
      <c r="A33" s="109"/>
      <c r="B33" s="109"/>
      <c r="C33" s="116" t="s">
        <v>34</v>
      </c>
      <c r="D33" s="109"/>
      <c r="E33" s="109"/>
      <c r="F33" s="109"/>
      <c r="G33" s="111" t="s">
        <v>35</v>
      </c>
      <c r="H33" s="109"/>
      <c r="I33" s="109"/>
      <c r="J33" s="109"/>
      <c r="K33" s="109"/>
      <c r="L33" s="109"/>
      <c r="M33" s="109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8"/>
    </row>
    <row r="34" spans="1:35" ht="16.5" customHeight="1">
      <c r="A34" s="109"/>
      <c r="B34" s="109"/>
      <c r="C34" s="116" t="s">
        <v>36</v>
      </c>
      <c r="D34" s="109"/>
      <c r="E34" s="109"/>
      <c r="F34" s="109"/>
      <c r="G34" s="111" t="s">
        <v>37</v>
      </c>
      <c r="H34" s="109"/>
      <c r="I34" s="109"/>
      <c r="J34" s="109"/>
      <c r="K34" s="109"/>
      <c r="L34" s="109"/>
      <c r="M34" s="109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8"/>
    </row>
    <row r="35" spans="1:35" ht="16.5" customHeight="1">
      <c r="A35" s="109"/>
      <c r="B35" s="109"/>
      <c r="C35" s="116" t="s">
        <v>38</v>
      </c>
      <c r="D35" s="109"/>
      <c r="E35" s="109"/>
      <c r="F35" s="109"/>
      <c r="G35" s="111" t="s">
        <v>39</v>
      </c>
      <c r="H35" s="109"/>
      <c r="I35" s="109"/>
      <c r="J35" s="109"/>
      <c r="K35" s="109"/>
      <c r="L35" s="109"/>
      <c r="M35" s="109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8"/>
    </row>
    <row r="36" spans="1:35" ht="16.5" customHeight="1">
      <c r="A36" s="109"/>
      <c r="B36" s="109"/>
      <c r="C36" s="116" t="s">
        <v>40</v>
      </c>
      <c r="D36" s="109"/>
      <c r="E36" s="109"/>
      <c r="F36" s="109"/>
      <c r="G36" s="111" t="s">
        <v>41</v>
      </c>
      <c r="H36" s="109"/>
      <c r="I36" s="109"/>
      <c r="J36" s="109"/>
      <c r="K36" s="109"/>
      <c r="L36" s="109"/>
      <c r="M36" s="109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8"/>
    </row>
    <row r="37" spans="1:35" ht="16.5" customHeight="1">
      <c r="A37" s="109"/>
      <c r="B37" s="109"/>
      <c r="C37" s="116" t="s">
        <v>42</v>
      </c>
      <c r="D37" s="109"/>
      <c r="E37" s="109"/>
      <c r="F37" s="109"/>
      <c r="G37" s="109"/>
      <c r="H37" s="120"/>
      <c r="I37" s="121"/>
      <c r="J37" s="121"/>
      <c r="K37" s="121"/>
      <c r="L37" s="122"/>
      <c r="M37" s="109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8"/>
    </row>
    <row r="38" spans="1:35" ht="16.5" customHeight="1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</row>
    <row r="39" spans="1:35" ht="15.75" customHeight="1">
      <c r="A39" s="44"/>
      <c r="B39" s="110" t="s">
        <v>43</v>
      </c>
      <c r="C39" s="109" t="s">
        <v>44</v>
      </c>
      <c r="D39" s="109"/>
      <c r="E39" s="120"/>
      <c r="F39" s="121"/>
      <c r="G39" s="121"/>
      <c r="H39" s="121"/>
      <c r="I39" s="121"/>
      <c r="J39" s="121"/>
      <c r="K39" s="121"/>
      <c r="L39" s="122"/>
      <c r="M39" s="109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8"/>
    </row>
    <row r="40" spans="1:35" ht="15" customHeight="1">
      <c r="A40" s="44"/>
      <c r="B40" s="44"/>
      <c r="C40" s="54"/>
      <c r="D40" s="54"/>
      <c r="E40" s="54"/>
      <c r="F40" s="54"/>
      <c r="G40" s="54"/>
      <c r="H40" s="55"/>
      <c r="I40" s="55"/>
      <c r="J40" s="55"/>
      <c r="K40" s="55"/>
      <c r="L40" s="202"/>
      <c r="M40" s="82"/>
    </row>
    <row r="41" spans="1:35" ht="13.5" customHeight="1">
      <c r="A41" s="44"/>
      <c r="B41" s="44"/>
      <c r="C41" s="56"/>
      <c r="D41" s="44"/>
      <c r="E41" s="44"/>
      <c r="F41" s="44"/>
      <c r="G41" s="44"/>
      <c r="H41" s="44"/>
      <c r="I41" s="44"/>
      <c r="J41" s="44"/>
      <c r="K41" s="44"/>
      <c r="L41" s="44"/>
      <c r="M41" s="82"/>
    </row>
    <row r="42" spans="1:35" ht="13.5" customHeight="1">
      <c r="A42" s="44"/>
      <c r="B42" s="96">
        <v>5</v>
      </c>
      <c r="C42" s="44" t="s">
        <v>45</v>
      </c>
      <c r="D42" s="44"/>
      <c r="E42" s="44"/>
      <c r="F42" s="120"/>
      <c r="G42" s="122"/>
      <c r="H42" s="44"/>
      <c r="I42" s="44"/>
      <c r="J42" s="44"/>
      <c r="K42" s="44"/>
      <c r="L42" s="44"/>
      <c r="M42" s="82"/>
    </row>
    <row r="43" spans="1:35" ht="13.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82"/>
    </row>
    <row r="44" spans="1:35" ht="13.5" customHeight="1">
      <c r="A44" s="44"/>
      <c r="B44" s="96">
        <f>B42+1</f>
        <v>6</v>
      </c>
      <c r="C44" s="44" t="s">
        <v>46</v>
      </c>
      <c r="D44" s="44"/>
      <c r="E44" s="44"/>
      <c r="F44" s="124"/>
      <c r="G44" s="125"/>
      <c r="H44" s="44" t="s">
        <v>47</v>
      </c>
      <c r="I44" s="44"/>
      <c r="J44" s="44"/>
      <c r="K44" s="44"/>
      <c r="L44" s="44"/>
      <c r="M44" s="82"/>
    </row>
    <row r="45" spans="1:35" ht="13.5" customHeight="1">
      <c r="A45" s="44"/>
      <c r="B45" s="44"/>
      <c r="C45" s="44"/>
      <c r="D45" s="44"/>
      <c r="E45" s="44"/>
      <c r="F45" s="44"/>
      <c r="G45" s="44"/>
      <c r="H45" s="44" t="s">
        <v>48</v>
      </c>
      <c r="I45" s="44"/>
      <c r="J45" s="44"/>
      <c r="K45" s="44"/>
      <c r="L45" s="44"/>
      <c r="M45" s="82"/>
    </row>
    <row r="46" spans="1:35" ht="13.5" customHeight="1">
      <c r="A46" s="44"/>
      <c r="B46" s="96">
        <f>B44+1</f>
        <v>7</v>
      </c>
      <c r="C46" s="44" t="s">
        <v>49</v>
      </c>
      <c r="D46" s="44"/>
      <c r="E46" s="44"/>
      <c r="F46" s="44"/>
      <c r="G46" s="44"/>
      <c r="H46" s="44"/>
      <c r="I46" s="44"/>
      <c r="J46" s="44"/>
      <c r="K46" s="44"/>
      <c r="L46" s="44"/>
      <c r="M46" s="82"/>
    </row>
    <row r="47" spans="1:35" ht="13.5" customHeight="1">
      <c r="A47" s="44"/>
      <c r="B47" s="44"/>
      <c r="C47" s="126"/>
      <c r="D47" s="127"/>
      <c r="E47" s="127"/>
      <c r="F47" s="127"/>
      <c r="G47" s="127"/>
      <c r="H47" s="127"/>
      <c r="I47" s="127"/>
      <c r="J47" s="127"/>
      <c r="K47" s="127"/>
      <c r="L47" s="128"/>
      <c r="M47" s="82"/>
    </row>
    <row r="48" spans="1:35" ht="13.5" customHeight="1">
      <c r="A48" s="44"/>
      <c r="B48" s="44"/>
      <c r="C48" s="129"/>
      <c r="D48" s="130"/>
      <c r="E48" s="130"/>
      <c r="F48" s="130"/>
      <c r="G48" s="130"/>
      <c r="H48" s="130"/>
      <c r="I48" s="130"/>
      <c r="J48" s="130"/>
      <c r="K48" s="130"/>
      <c r="L48" s="131"/>
      <c r="M48" s="82"/>
    </row>
    <row r="49" spans="1:13" ht="6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82"/>
    </row>
    <row r="50" spans="1:13" ht="13.5" customHeight="1">
      <c r="A50" s="44"/>
      <c r="B50" s="96">
        <f>B46+1</f>
        <v>8</v>
      </c>
      <c r="C50" s="44" t="s">
        <v>50</v>
      </c>
      <c r="D50" s="44"/>
      <c r="E50" s="44"/>
      <c r="F50" s="44"/>
      <c r="G50" s="44"/>
      <c r="H50" s="44"/>
      <c r="I50" s="44"/>
      <c r="J50" s="44"/>
      <c r="K50" s="44"/>
      <c r="L50" s="44"/>
      <c r="M50" s="82"/>
    </row>
    <row r="51" spans="1:13" ht="13.5" customHeight="1">
      <c r="A51" s="44"/>
      <c r="B51" s="44"/>
      <c r="C51" s="102" t="s">
        <v>51</v>
      </c>
      <c r="D51" s="102" t="s">
        <v>52</v>
      </c>
      <c r="E51" s="103" t="s">
        <v>53</v>
      </c>
      <c r="F51" s="105" t="s">
        <v>54</v>
      </c>
      <c r="G51" s="106" t="s">
        <v>55</v>
      </c>
      <c r="H51" s="44"/>
      <c r="I51" s="104" t="s">
        <v>56</v>
      </c>
      <c r="J51" s="44"/>
      <c r="K51" s="44" t="s">
        <v>57</v>
      </c>
      <c r="L51" s="44"/>
      <c r="M51" s="82"/>
    </row>
    <row r="52" spans="1:13" ht="13.5" customHeight="1">
      <c r="A52" s="44"/>
      <c r="B52" s="44"/>
      <c r="C52" s="102" t="s">
        <v>58</v>
      </c>
      <c r="D52" s="102" t="s">
        <v>59</v>
      </c>
      <c r="E52" s="103" t="s">
        <v>60</v>
      </c>
      <c r="F52" s="105" t="s">
        <v>61</v>
      </c>
      <c r="G52" s="106" t="s">
        <v>62</v>
      </c>
      <c r="H52" s="44"/>
      <c r="I52" s="104" t="s">
        <v>63</v>
      </c>
      <c r="J52" s="44"/>
      <c r="K52" s="44" t="s">
        <v>64</v>
      </c>
      <c r="L52" s="44"/>
      <c r="M52" s="82"/>
    </row>
    <row r="53" spans="1:13" ht="13.5" customHeight="1">
      <c r="A53" s="44"/>
      <c r="B53" s="44"/>
      <c r="C53" s="102" t="s">
        <v>65</v>
      </c>
      <c r="D53" s="102" t="s">
        <v>66</v>
      </c>
      <c r="E53" s="103" t="s">
        <v>67</v>
      </c>
      <c r="F53" s="105" t="s">
        <v>68</v>
      </c>
      <c r="G53" s="106" t="s">
        <v>69</v>
      </c>
      <c r="H53" s="44"/>
      <c r="I53" s="104" t="s">
        <v>70</v>
      </c>
      <c r="J53" s="44"/>
      <c r="K53" s="44" t="s">
        <v>71</v>
      </c>
      <c r="L53" s="44"/>
      <c r="M53" s="82"/>
    </row>
    <row r="54" spans="1:13" ht="13.5" customHeight="1">
      <c r="A54" s="44"/>
      <c r="B54" s="44"/>
      <c r="C54" s="102" t="s">
        <v>72</v>
      </c>
      <c r="D54" s="102" t="s">
        <v>73</v>
      </c>
      <c r="E54" s="103" t="s">
        <v>74</v>
      </c>
      <c r="F54" s="105" t="s">
        <v>75</v>
      </c>
      <c r="G54" s="106" t="s">
        <v>76</v>
      </c>
      <c r="H54" s="44"/>
      <c r="I54" s="104" t="s">
        <v>77</v>
      </c>
      <c r="J54" s="44"/>
      <c r="K54" s="44" t="s">
        <v>78</v>
      </c>
      <c r="L54" s="44"/>
      <c r="M54" s="82"/>
    </row>
    <row r="55" spans="1:13" ht="13.5" customHeight="1">
      <c r="A55" s="44"/>
      <c r="B55" s="44"/>
      <c r="C55" s="102" t="s">
        <v>79</v>
      </c>
      <c r="D55" s="102" t="s">
        <v>80</v>
      </c>
      <c r="E55" s="103" t="s">
        <v>81</v>
      </c>
      <c r="F55" s="44"/>
      <c r="G55" s="44"/>
      <c r="H55" s="44"/>
      <c r="I55" s="44"/>
      <c r="J55" s="44"/>
      <c r="K55" s="44"/>
      <c r="L55" s="44"/>
      <c r="M55" s="82"/>
    </row>
    <row r="56" spans="1:13" ht="13.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82"/>
    </row>
    <row r="57" spans="1:13" ht="13.5" customHeight="1">
      <c r="A57" s="44"/>
      <c r="B57" s="96">
        <f>B50+1</f>
        <v>9</v>
      </c>
      <c r="C57" s="44" t="s">
        <v>82</v>
      </c>
      <c r="D57" s="44"/>
      <c r="E57" s="44"/>
      <c r="F57" s="44"/>
      <c r="G57" s="44"/>
      <c r="H57" s="44"/>
      <c r="I57" s="44"/>
      <c r="J57" s="44"/>
      <c r="K57" s="44"/>
      <c r="L57" s="44"/>
      <c r="M57" s="82"/>
    </row>
    <row r="58" spans="1:13" ht="13.5" customHeight="1">
      <c r="A58" s="44"/>
      <c r="B58" s="44"/>
      <c r="C58" s="102" t="s">
        <v>83</v>
      </c>
      <c r="D58" s="44"/>
      <c r="E58" s="44"/>
      <c r="F58" s="44"/>
      <c r="G58" s="44" t="s">
        <v>84</v>
      </c>
      <c r="H58" s="44"/>
      <c r="I58" s="44"/>
      <c r="J58" s="44" t="s">
        <v>85</v>
      </c>
      <c r="K58" s="44"/>
      <c r="L58" s="44"/>
      <c r="M58" s="82"/>
    </row>
    <row r="59" spans="1:13" ht="13.5" customHeight="1">
      <c r="A59" s="44"/>
      <c r="B59" s="44"/>
      <c r="C59" s="102" t="s">
        <v>86</v>
      </c>
      <c r="D59" s="44"/>
      <c r="E59" s="44"/>
      <c r="F59" s="44"/>
      <c r="G59" s="44" t="s">
        <v>87</v>
      </c>
      <c r="H59" s="44"/>
      <c r="I59" s="44"/>
      <c r="J59" s="44" t="s">
        <v>88</v>
      </c>
      <c r="K59" s="44"/>
      <c r="L59" s="44"/>
      <c r="M59" s="82"/>
    </row>
    <row r="60" spans="1:13" ht="13.5" customHeight="1">
      <c r="A60" s="44"/>
      <c r="B60" s="44"/>
      <c r="C60" s="84"/>
      <c r="D60" s="84"/>
      <c r="E60" s="44"/>
      <c r="F60" s="44"/>
      <c r="G60" s="44"/>
      <c r="H60" s="44"/>
      <c r="I60" s="46"/>
      <c r="J60" s="120"/>
      <c r="K60" s="121"/>
      <c r="L60" s="123"/>
      <c r="M60" s="82"/>
    </row>
    <row r="61" spans="1:13" ht="13.5" customHeight="1">
      <c r="A61" s="44"/>
      <c r="B61" s="44"/>
      <c r="C61" s="84"/>
      <c r="D61" s="84"/>
      <c r="E61" s="44"/>
      <c r="F61" s="44"/>
      <c r="G61" s="44"/>
      <c r="H61" s="44"/>
      <c r="I61" s="46"/>
      <c r="J61" s="44"/>
      <c r="K61" s="44"/>
      <c r="L61" s="44"/>
      <c r="M61" s="82"/>
    </row>
    <row r="62" spans="1:13" ht="28.5" customHeight="1">
      <c r="A62" s="44"/>
      <c r="B62" s="96">
        <f>B57+1</f>
        <v>10</v>
      </c>
      <c r="C62" s="132" t="s">
        <v>89</v>
      </c>
      <c r="D62" s="132"/>
      <c r="E62" s="132"/>
      <c r="F62" s="132"/>
      <c r="G62" s="132"/>
      <c r="H62" s="132"/>
      <c r="I62" s="132"/>
      <c r="J62" s="132"/>
      <c r="K62" s="132"/>
      <c r="L62" s="132"/>
      <c r="M62" s="82"/>
    </row>
    <row r="63" spans="1:13" ht="28.5" customHeight="1">
      <c r="A63" s="44"/>
      <c r="B63" s="96"/>
      <c r="C63" s="135"/>
      <c r="D63" s="136"/>
      <c r="E63" s="136"/>
      <c r="F63" s="136"/>
      <c r="G63" s="136"/>
      <c r="H63" s="136"/>
      <c r="I63" s="136"/>
      <c r="J63" s="136"/>
      <c r="K63" s="136"/>
      <c r="L63" s="137"/>
      <c r="M63" s="82" t="str">
        <f>LEFT(C63,1)</f>
        <v/>
      </c>
    </row>
    <row r="64" spans="1:13" ht="21.75" customHeight="1">
      <c r="A64" s="44"/>
      <c r="B64" s="97"/>
      <c r="C64" s="118" t="s">
        <v>90</v>
      </c>
      <c r="D64" s="118"/>
      <c r="E64" s="118"/>
      <c r="F64" s="118"/>
      <c r="G64" s="118"/>
      <c r="H64" s="94"/>
      <c r="I64" s="94"/>
      <c r="J64" s="94"/>
      <c r="K64" s="94"/>
      <c r="L64" s="94"/>
      <c r="M64" s="82"/>
    </row>
    <row r="65" spans="1:13" ht="15.75" customHeight="1">
      <c r="A65" s="44"/>
      <c r="B65" s="97"/>
      <c r="C65" s="118" t="s">
        <v>91</v>
      </c>
      <c r="D65" s="118"/>
      <c r="E65" s="118"/>
      <c r="F65" s="118"/>
      <c r="G65" s="118"/>
      <c r="H65" s="118"/>
      <c r="I65" s="118"/>
      <c r="J65" s="118"/>
      <c r="K65" s="118"/>
      <c r="L65" s="118"/>
      <c r="M65" s="82"/>
    </row>
    <row r="66" spans="1:13" ht="15.75" customHeight="1">
      <c r="A66" s="44"/>
      <c r="B66" s="97"/>
      <c r="C66" s="118" t="s">
        <v>92</v>
      </c>
      <c r="D66" s="118"/>
      <c r="E66" s="118"/>
      <c r="F66" s="118"/>
      <c r="G66" s="118"/>
      <c r="H66" s="118"/>
      <c r="I66" s="118"/>
      <c r="J66" s="118"/>
      <c r="K66" s="118"/>
      <c r="L66" s="118"/>
      <c r="M66" s="82"/>
    </row>
    <row r="67" spans="1:13" ht="27.75" customHeight="1">
      <c r="A67" s="44"/>
      <c r="B67" s="97"/>
      <c r="C67" s="118" t="s">
        <v>93</v>
      </c>
      <c r="D67" s="118"/>
      <c r="E67" s="118"/>
      <c r="F67" s="118"/>
      <c r="G67" s="118"/>
      <c r="H67" s="118"/>
      <c r="I67" s="118"/>
      <c r="J67" s="118"/>
      <c r="K67" s="118"/>
      <c r="L67" s="118"/>
      <c r="M67" s="82"/>
    </row>
    <row r="68" spans="1:13" ht="15.75" customHeight="1">
      <c r="A68" s="44"/>
      <c r="B68" s="97"/>
      <c r="C68" s="118" t="s">
        <v>94</v>
      </c>
      <c r="D68" s="118"/>
      <c r="E68" s="118"/>
      <c r="F68" s="118"/>
      <c r="G68" s="118"/>
      <c r="H68" s="118"/>
      <c r="I68" s="118"/>
      <c r="J68" s="118"/>
      <c r="K68" s="118"/>
      <c r="L68" s="118"/>
      <c r="M68" s="82"/>
    </row>
    <row r="69" spans="1:13" ht="15" customHeight="1">
      <c r="A69" s="44"/>
      <c r="B69" s="44"/>
      <c r="C69" s="54"/>
      <c r="D69" s="54"/>
      <c r="E69" s="54"/>
      <c r="F69" s="54"/>
      <c r="G69" s="54"/>
      <c r="H69" s="55"/>
      <c r="I69" s="55"/>
      <c r="J69" s="55"/>
      <c r="K69" s="55"/>
      <c r="L69" s="202"/>
      <c r="M69" s="82"/>
    </row>
    <row r="70" spans="1:13" ht="13.5" customHeight="1">
      <c r="A70" s="44"/>
      <c r="B70" s="44"/>
      <c r="C70" s="84"/>
      <c r="D70" s="84"/>
      <c r="E70" s="84"/>
      <c r="F70" s="84"/>
      <c r="G70" s="84"/>
      <c r="H70" s="44"/>
      <c r="I70" s="44"/>
      <c r="J70" s="44"/>
      <c r="K70" s="44"/>
      <c r="L70" s="75"/>
      <c r="M70" s="82"/>
    </row>
    <row r="71" spans="1:13" ht="22.5" customHeight="1">
      <c r="A71" s="44"/>
      <c r="B71" s="109">
        <f>B62+1</f>
        <v>11</v>
      </c>
      <c r="C71" s="133" t="s">
        <v>95</v>
      </c>
      <c r="D71" s="133"/>
      <c r="E71" s="133"/>
      <c r="F71" s="133"/>
      <c r="G71" s="133"/>
      <c r="H71" s="133"/>
      <c r="I71" s="133"/>
      <c r="J71" s="133"/>
      <c r="K71" s="71"/>
      <c r="L71" s="82"/>
      <c r="M71" s="82"/>
    </row>
    <row r="72" spans="1:13" ht="28.5" customHeight="1">
      <c r="A72" s="44"/>
      <c r="B72" s="44"/>
      <c r="C72" s="135"/>
      <c r="D72" s="136"/>
      <c r="E72" s="136"/>
      <c r="F72" s="136"/>
      <c r="G72" s="136"/>
      <c r="H72" s="136"/>
      <c r="I72" s="136"/>
      <c r="J72" s="136"/>
      <c r="K72" s="136"/>
      <c r="L72" s="137"/>
      <c r="M72" s="82" t="str">
        <f>LEFT(C72,1)</f>
        <v/>
      </c>
    </row>
    <row r="73" spans="1:13" ht="27" customHeight="1">
      <c r="A73" s="44"/>
      <c r="B73" s="44"/>
      <c r="C73" s="170" t="s">
        <v>96</v>
      </c>
      <c r="D73" s="170"/>
      <c r="E73" s="170"/>
      <c r="F73" s="170"/>
      <c r="G73" s="170"/>
      <c r="H73" s="170"/>
      <c r="I73" s="170"/>
      <c r="J73" s="170"/>
      <c r="K73" s="44"/>
      <c r="L73" s="44"/>
      <c r="M73" s="82"/>
    </row>
    <row r="74" spans="1:13" ht="36" customHeight="1">
      <c r="A74" s="44"/>
      <c r="B74" s="44"/>
      <c r="C74" s="119" t="s">
        <v>97</v>
      </c>
      <c r="D74" s="119"/>
      <c r="E74" s="119"/>
      <c r="F74" s="119"/>
      <c r="G74" s="119"/>
      <c r="H74" s="119"/>
      <c r="I74" s="119"/>
      <c r="J74" s="119"/>
      <c r="K74" s="138" t="s">
        <v>98</v>
      </c>
      <c r="L74" s="138"/>
      <c r="M74" s="82"/>
    </row>
    <row r="75" spans="1:13" ht="36" customHeight="1">
      <c r="A75" s="44"/>
      <c r="B75" s="44"/>
      <c r="C75" s="119" t="s">
        <v>99</v>
      </c>
      <c r="D75" s="119"/>
      <c r="E75" s="119"/>
      <c r="F75" s="119"/>
      <c r="G75" s="119"/>
      <c r="H75" s="119"/>
      <c r="I75" s="119"/>
      <c r="J75" s="119"/>
      <c r="K75" s="138"/>
      <c r="L75" s="138"/>
      <c r="M75" s="82"/>
    </row>
    <row r="76" spans="1:13" ht="36" customHeight="1">
      <c r="A76" s="44"/>
      <c r="B76" s="44"/>
      <c r="C76" s="119" t="s">
        <v>100</v>
      </c>
      <c r="D76" s="119"/>
      <c r="E76" s="119"/>
      <c r="F76" s="119"/>
      <c r="G76" s="119"/>
      <c r="H76" s="119"/>
      <c r="I76" s="119"/>
      <c r="J76" s="119"/>
      <c r="K76" s="57"/>
      <c r="L76" s="44"/>
      <c r="M76" s="82"/>
    </row>
    <row r="77" spans="1:13" ht="36" customHeight="1">
      <c r="A77" s="44"/>
      <c r="B77" s="44"/>
      <c r="C77" s="119" t="s">
        <v>101</v>
      </c>
      <c r="D77" s="119"/>
      <c r="E77" s="119"/>
      <c r="F77" s="119"/>
      <c r="G77" s="119"/>
      <c r="H77" s="119"/>
      <c r="I77" s="119"/>
      <c r="J77" s="119"/>
      <c r="K77" s="57"/>
      <c r="L77" s="44"/>
      <c r="M77" s="82"/>
    </row>
    <row r="78" spans="1:13" ht="12" customHeight="1">
      <c r="A78" s="44"/>
      <c r="B78" s="44"/>
      <c r="C78" s="58"/>
      <c r="D78" s="58"/>
      <c r="E78" s="58"/>
      <c r="F78" s="58"/>
      <c r="G78" s="58"/>
      <c r="H78" s="58"/>
      <c r="I78" s="58"/>
      <c r="J78" s="58"/>
      <c r="K78" s="57"/>
      <c r="L78" s="44"/>
      <c r="M78" s="82"/>
    </row>
    <row r="79" spans="1:13" ht="5.25" customHeight="1">
      <c r="A79" s="76"/>
      <c r="B79" s="76"/>
      <c r="C79" s="78"/>
      <c r="D79" s="78"/>
      <c r="E79" s="78"/>
      <c r="F79" s="78"/>
      <c r="G79" s="78"/>
      <c r="H79" s="78"/>
      <c r="I79" s="78"/>
      <c r="J79" s="78"/>
      <c r="K79" s="79"/>
      <c r="L79" s="76"/>
      <c r="M79" s="93"/>
    </row>
    <row r="80" spans="1:13" ht="25.5" customHeight="1">
      <c r="A80" s="143" t="s">
        <v>102</v>
      </c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82"/>
    </row>
    <row r="81" spans="1:13" ht="7.5" customHeight="1">
      <c r="A81" s="44"/>
      <c r="B81" s="51"/>
      <c r="C81" s="53"/>
      <c r="D81" s="53"/>
      <c r="E81" s="53"/>
      <c r="F81" s="53"/>
      <c r="G81" s="53"/>
      <c r="H81" s="53"/>
      <c r="I81" s="53"/>
      <c r="J81" s="53"/>
      <c r="K81" s="53"/>
      <c r="L81" s="62"/>
      <c r="M81" s="82"/>
    </row>
    <row r="82" spans="1:13" ht="19.5" customHeight="1">
      <c r="A82" s="44"/>
      <c r="B82" s="109">
        <f>B71+1</f>
        <v>12</v>
      </c>
      <c r="C82" s="132" t="s">
        <v>103</v>
      </c>
      <c r="D82" s="132"/>
      <c r="E82" s="132"/>
      <c r="F82" s="132"/>
      <c r="G82" s="132"/>
      <c r="H82" s="132"/>
      <c r="I82" s="132"/>
      <c r="J82" s="132"/>
      <c r="K82" s="53"/>
      <c r="L82" s="53"/>
      <c r="M82" s="82"/>
    </row>
    <row r="83" spans="1:13" ht="22.5" customHeight="1">
      <c r="A83" s="44"/>
      <c r="B83" s="109"/>
      <c r="C83" s="59" t="s">
        <v>104</v>
      </c>
      <c r="D83" s="90"/>
      <c r="E83" s="60"/>
      <c r="F83" s="59" t="s">
        <v>105</v>
      </c>
      <c r="G83" s="90"/>
      <c r="H83" s="59"/>
      <c r="I83" s="171" t="s">
        <v>106</v>
      </c>
      <c r="J83" s="171"/>
      <c r="K83" s="90"/>
      <c r="L83" s="82">
        <f>IF(OR(D84="",D84=0),0,IF(D84=1,D84*IF(OR(G84="",G84=0),1,G84),D84*G84*K84))</f>
        <v>0</v>
      </c>
      <c r="M83" s="82">
        <f>L83</f>
        <v>0</v>
      </c>
    </row>
    <row r="84" spans="1:13" ht="7.5" customHeight="1">
      <c r="A84" s="44"/>
      <c r="B84" s="109"/>
      <c r="C84" s="59"/>
      <c r="D84" s="52" t="str">
        <f>LEFT(D83,1)</f>
        <v/>
      </c>
      <c r="E84" s="60"/>
      <c r="F84" s="59"/>
      <c r="G84" s="52" t="str">
        <f>LEFT(G83,1)</f>
        <v/>
      </c>
      <c r="H84" s="59"/>
      <c r="I84" s="59"/>
      <c r="J84" s="59"/>
      <c r="K84" s="52" t="str">
        <f>LEFT(K83,1)</f>
        <v/>
      </c>
      <c r="L84" s="44"/>
      <c r="M84" s="82"/>
    </row>
    <row r="85" spans="1:13" ht="23.25" customHeight="1">
      <c r="A85" s="44"/>
      <c r="B85" s="51"/>
      <c r="C85" s="148" t="s">
        <v>96</v>
      </c>
      <c r="D85" s="148"/>
      <c r="E85" s="148"/>
      <c r="F85" s="148" t="s">
        <v>96</v>
      </c>
      <c r="G85" s="148"/>
      <c r="H85" s="148"/>
      <c r="I85" s="148" t="s">
        <v>96</v>
      </c>
      <c r="J85" s="148"/>
      <c r="K85" s="148"/>
      <c r="L85" s="148"/>
      <c r="M85" s="82"/>
    </row>
    <row r="86" spans="1:13" ht="23.25" customHeight="1">
      <c r="A86" s="44"/>
      <c r="B86" s="51"/>
      <c r="C86" s="148" t="s">
        <v>107</v>
      </c>
      <c r="D86" s="148"/>
      <c r="E86" s="148"/>
      <c r="F86" s="148" t="s">
        <v>108</v>
      </c>
      <c r="G86" s="148"/>
      <c r="H86" s="148"/>
      <c r="I86" s="148" t="s">
        <v>109</v>
      </c>
      <c r="J86" s="148"/>
      <c r="K86" s="148"/>
      <c r="L86" s="148"/>
      <c r="M86" s="82"/>
    </row>
    <row r="87" spans="1:13" ht="22.5" customHeight="1">
      <c r="A87" s="44"/>
      <c r="B87" s="51"/>
      <c r="C87" s="148" t="s">
        <v>110</v>
      </c>
      <c r="D87" s="148"/>
      <c r="E87" s="148"/>
      <c r="F87" s="148" t="s">
        <v>111</v>
      </c>
      <c r="G87" s="148"/>
      <c r="H87" s="148"/>
      <c r="I87" s="148" t="s">
        <v>112</v>
      </c>
      <c r="J87" s="148"/>
      <c r="K87" s="148"/>
      <c r="L87" s="148"/>
      <c r="M87" s="82"/>
    </row>
    <row r="88" spans="1:13" ht="34.5" customHeight="1">
      <c r="A88" s="44"/>
      <c r="B88" s="51"/>
      <c r="C88" s="148" t="s">
        <v>113</v>
      </c>
      <c r="D88" s="148"/>
      <c r="E88" s="148"/>
      <c r="F88" s="148" t="s">
        <v>114</v>
      </c>
      <c r="G88" s="148"/>
      <c r="H88" s="148"/>
      <c r="I88" s="148" t="s">
        <v>115</v>
      </c>
      <c r="J88" s="148"/>
      <c r="K88" s="148"/>
      <c r="L88" s="148"/>
      <c r="M88" s="82"/>
    </row>
    <row r="89" spans="1:13" ht="34.5" customHeight="1">
      <c r="A89" s="44"/>
      <c r="B89" s="51"/>
      <c r="C89" s="61"/>
      <c r="D89" s="61"/>
      <c r="E89" s="157" t="s">
        <v>116</v>
      </c>
      <c r="F89" s="157"/>
      <c r="G89" s="90"/>
      <c r="H89" s="61"/>
      <c r="I89" s="148" t="s">
        <v>117</v>
      </c>
      <c r="J89" s="148"/>
      <c r="K89" s="148"/>
      <c r="L89" s="148"/>
      <c r="M89" s="82"/>
    </row>
    <row r="90" spans="1:13" ht="9.75" customHeight="1">
      <c r="A90" s="44"/>
      <c r="B90" s="51"/>
      <c r="C90" s="197"/>
      <c r="D90" s="197"/>
      <c r="E90" s="197"/>
      <c r="F90" s="197"/>
      <c r="G90" s="197"/>
      <c r="H90" s="197"/>
      <c r="I90" s="197"/>
      <c r="J90" s="197"/>
      <c r="K90" s="197"/>
      <c r="L90" s="203"/>
      <c r="M90" s="82"/>
    </row>
    <row r="91" spans="1:13" ht="9.75" customHeight="1">
      <c r="A91" s="44"/>
      <c r="B91" s="51"/>
      <c r="C91" s="53"/>
      <c r="D91" s="53"/>
      <c r="E91" s="53"/>
      <c r="F91" s="53"/>
      <c r="G91" s="53"/>
      <c r="H91" s="53"/>
      <c r="I91" s="53"/>
      <c r="J91" s="53"/>
      <c r="K91" s="53"/>
      <c r="L91" s="62"/>
      <c r="M91" s="82"/>
    </row>
    <row r="92" spans="1:13" ht="47.25" customHeight="1">
      <c r="A92" s="44"/>
      <c r="B92" s="109">
        <f>B82+1</f>
        <v>13</v>
      </c>
      <c r="C92" s="132" t="s">
        <v>118</v>
      </c>
      <c r="D92" s="132"/>
      <c r="E92" s="132"/>
      <c r="F92" s="132"/>
      <c r="G92" s="132"/>
      <c r="H92" s="132"/>
      <c r="I92" s="132"/>
      <c r="J92" s="132"/>
      <c r="K92" s="132"/>
      <c r="L92" s="132"/>
      <c r="M92" s="82"/>
    </row>
    <row r="93" spans="1:13" ht="27.75" customHeight="1">
      <c r="A93" s="44"/>
      <c r="B93" s="109"/>
      <c r="C93" s="135"/>
      <c r="D93" s="136"/>
      <c r="E93" s="136"/>
      <c r="F93" s="136"/>
      <c r="G93" s="136"/>
      <c r="H93" s="136"/>
      <c r="I93" s="136"/>
      <c r="J93" s="136"/>
      <c r="K93" s="136"/>
      <c r="L93" s="137"/>
      <c r="M93" s="82" t="str">
        <f>LEFT(C93,1)</f>
        <v/>
      </c>
    </row>
    <row r="94" spans="1:13" ht="18" customHeight="1">
      <c r="A94" s="44"/>
      <c r="B94" s="51"/>
      <c r="C94" s="118" t="s">
        <v>96</v>
      </c>
      <c r="D94" s="118"/>
      <c r="E94" s="118"/>
      <c r="F94" s="118"/>
      <c r="G94" s="84"/>
      <c r="H94" s="94"/>
      <c r="I94" s="94"/>
      <c r="J94" s="113"/>
      <c r="K94" s="53"/>
      <c r="L94" s="62"/>
      <c r="M94" s="82"/>
    </row>
    <row r="95" spans="1:13" ht="15.75" customHeight="1">
      <c r="A95" s="44"/>
      <c r="B95" s="51"/>
      <c r="C95" s="118" t="s">
        <v>119</v>
      </c>
      <c r="D95" s="118"/>
      <c r="E95" s="118"/>
      <c r="F95" s="118"/>
      <c r="G95" s="118"/>
      <c r="H95" s="118"/>
      <c r="I95" s="118"/>
      <c r="J95" s="84"/>
      <c r="K95" s="53"/>
      <c r="L95" s="62"/>
      <c r="M95" s="82"/>
    </row>
    <row r="96" spans="1:13" ht="15.75" customHeight="1">
      <c r="A96" s="44"/>
      <c r="B96" s="51"/>
      <c r="C96" s="118" t="s">
        <v>120</v>
      </c>
      <c r="D96" s="118"/>
      <c r="E96" s="118"/>
      <c r="F96" s="118"/>
      <c r="G96" s="118"/>
      <c r="H96" s="118"/>
      <c r="I96" s="94"/>
      <c r="J96" s="84"/>
      <c r="K96" s="53"/>
      <c r="L96" s="62"/>
      <c r="M96" s="82"/>
    </row>
    <row r="97" spans="1:13" ht="15.75" customHeight="1">
      <c r="A97" s="44"/>
      <c r="B97" s="51"/>
      <c r="C97" s="118" t="s">
        <v>121</v>
      </c>
      <c r="D97" s="118"/>
      <c r="E97" s="118"/>
      <c r="F97" s="118"/>
      <c r="G97" s="118"/>
      <c r="H97" s="118"/>
      <c r="I97" s="84"/>
      <c r="J97" s="84"/>
      <c r="K97" s="53"/>
      <c r="L97" s="62"/>
      <c r="M97" s="82"/>
    </row>
    <row r="98" spans="1:13" ht="8.25" customHeight="1">
      <c r="A98" s="44"/>
      <c r="B98" s="51"/>
      <c r="C98" s="118" t="s">
        <v>122</v>
      </c>
      <c r="D98" s="118"/>
      <c r="E98" s="118"/>
      <c r="F98" s="118"/>
      <c r="G98" s="118"/>
      <c r="H98" s="118"/>
      <c r="I98" s="118"/>
      <c r="J98" s="118"/>
      <c r="K98" s="118"/>
      <c r="L98" s="118"/>
      <c r="M98" s="82"/>
    </row>
    <row r="99" spans="1:13" ht="18.75" customHeight="1">
      <c r="A99" s="44"/>
      <c r="B99" s="51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82"/>
    </row>
    <row r="100" spans="1:13" ht="11.25" customHeight="1">
      <c r="A100" s="44"/>
      <c r="B100" s="51"/>
      <c r="C100" s="197"/>
      <c r="D100" s="197"/>
      <c r="E100" s="197"/>
      <c r="F100" s="197"/>
      <c r="G100" s="197"/>
      <c r="H100" s="197"/>
      <c r="I100" s="197"/>
      <c r="J100" s="197"/>
      <c r="K100" s="197"/>
      <c r="L100" s="203"/>
      <c r="M100" s="82"/>
    </row>
    <row r="101" spans="1:13" ht="12" customHeight="1">
      <c r="A101" s="44"/>
      <c r="B101" s="51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82"/>
    </row>
    <row r="102" spans="1:13" ht="15.75" customHeight="1">
      <c r="A102" s="44"/>
      <c r="B102" s="109">
        <f>B92+1</f>
        <v>14</v>
      </c>
      <c r="C102" s="132" t="s">
        <v>123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82"/>
    </row>
    <row r="103" spans="1:13" ht="15.75" customHeight="1">
      <c r="A103" s="44"/>
      <c r="B103" s="51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82"/>
    </row>
    <row r="104" spans="1:13" ht="22.5" customHeight="1">
      <c r="A104" s="44"/>
      <c r="B104" s="51"/>
      <c r="C104" s="135"/>
      <c r="D104" s="136"/>
      <c r="E104" s="136"/>
      <c r="F104" s="136"/>
      <c r="G104" s="136"/>
      <c r="H104" s="136"/>
      <c r="I104" s="136"/>
      <c r="J104" s="136"/>
      <c r="K104" s="136"/>
      <c r="L104" s="137"/>
      <c r="M104" s="82" t="str">
        <f>LEFT(C104,1)</f>
        <v/>
      </c>
    </row>
    <row r="105" spans="1:13" ht="15.75" customHeight="1">
      <c r="A105" s="44"/>
      <c r="B105" s="51"/>
      <c r="C105" s="118" t="s">
        <v>96</v>
      </c>
      <c r="D105" s="118"/>
      <c r="E105" s="118"/>
      <c r="F105" s="84"/>
      <c r="G105" s="84"/>
      <c r="H105" s="84"/>
      <c r="I105" s="84"/>
      <c r="J105" s="84"/>
      <c r="K105" s="53"/>
      <c r="L105" s="62"/>
      <c r="M105" s="82"/>
    </row>
    <row r="106" spans="1:13" ht="15.75" customHeight="1">
      <c r="A106" s="44"/>
      <c r="B106" s="51"/>
      <c r="C106" s="118" t="s">
        <v>124</v>
      </c>
      <c r="D106" s="118"/>
      <c r="E106" s="118"/>
      <c r="F106" s="118"/>
      <c r="G106" s="118"/>
      <c r="H106" s="118"/>
      <c r="I106" s="84"/>
      <c r="J106" s="84"/>
      <c r="K106" s="53"/>
      <c r="L106" s="62"/>
      <c r="M106" s="82"/>
    </row>
    <row r="107" spans="1:13" ht="15.75" customHeight="1">
      <c r="A107" s="44"/>
      <c r="B107" s="51"/>
      <c r="C107" s="118" t="s">
        <v>125</v>
      </c>
      <c r="D107" s="118"/>
      <c r="E107" s="118"/>
      <c r="F107" s="118"/>
      <c r="G107" s="118"/>
      <c r="H107" s="118"/>
      <c r="I107" s="66"/>
      <c r="J107" s="84"/>
      <c r="K107" s="53"/>
      <c r="L107" s="62"/>
      <c r="M107" s="82"/>
    </row>
    <row r="108" spans="1:13" ht="15.75" customHeight="1">
      <c r="A108" s="44"/>
      <c r="B108" s="51"/>
      <c r="C108" s="118" t="s">
        <v>126</v>
      </c>
      <c r="D108" s="118"/>
      <c r="E108" s="118"/>
      <c r="F108" s="118"/>
      <c r="G108" s="118"/>
      <c r="H108" s="118"/>
      <c r="I108" s="118"/>
      <c r="J108" s="84"/>
      <c r="K108" s="53"/>
      <c r="L108" s="62"/>
      <c r="M108" s="82"/>
    </row>
    <row r="109" spans="1:13" ht="15.75" customHeight="1">
      <c r="A109" s="44"/>
      <c r="B109" s="51"/>
      <c r="C109" s="118" t="s">
        <v>127</v>
      </c>
      <c r="D109" s="118"/>
      <c r="E109" s="118"/>
      <c r="F109" s="118"/>
      <c r="G109" s="118"/>
      <c r="H109" s="118"/>
      <c r="I109" s="66"/>
      <c r="J109" s="66"/>
      <c r="K109" s="53"/>
      <c r="L109" s="62"/>
      <c r="M109" s="82"/>
    </row>
    <row r="110" spans="1:13" ht="18" customHeight="1">
      <c r="A110" s="44"/>
      <c r="B110" s="51"/>
      <c r="C110" s="145" t="s">
        <v>128</v>
      </c>
      <c r="D110" s="145"/>
      <c r="E110" s="145"/>
      <c r="F110" s="84"/>
      <c r="G110" s="84"/>
      <c r="H110" s="84"/>
      <c r="I110" s="84"/>
      <c r="J110" s="84"/>
      <c r="K110" s="53"/>
      <c r="L110" s="62"/>
      <c r="M110" s="82"/>
    </row>
    <row r="111" spans="1:13" ht="14.25" customHeight="1">
      <c r="A111" s="44"/>
      <c r="B111" s="51"/>
      <c r="C111" s="53"/>
      <c r="D111" s="53"/>
      <c r="E111" s="53"/>
      <c r="F111" s="53"/>
      <c r="G111" s="53"/>
      <c r="H111" s="53"/>
      <c r="I111" s="53"/>
      <c r="J111" s="53"/>
      <c r="K111" s="53"/>
      <c r="L111" s="62"/>
      <c r="M111" s="82"/>
    </row>
    <row r="112" spans="1:13" ht="5.25" customHeight="1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93"/>
    </row>
    <row r="113" spans="1:13" ht="23.25" customHeight="1">
      <c r="A113" s="143" t="s">
        <v>129</v>
      </c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82"/>
    </row>
    <row r="114" spans="1:13" ht="6.75" customHeight="1">
      <c r="A114" s="143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82"/>
    </row>
    <row r="115" spans="1:13" ht="6" customHeight="1">
      <c r="A115" s="44"/>
      <c r="B115" s="51"/>
      <c r="C115" s="132"/>
      <c r="D115" s="132"/>
      <c r="E115" s="132"/>
      <c r="F115" s="132"/>
      <c r="G115" s="132"/>
      <c r="H115" s="132"/>
      <c r="I115" s="132"/>
      <c r="J115" s="51"/>
      <c r="K115" s="51"/>
      <c r="L115" s="63"/>
      <c r="M115" s="82"/>
    </row>
    <row r="116" spans="1:13" ht="15.75" customHeight="1">
      <c r="A116" s="44"/>
      <c r="B116" s="109">
        <f>B102+1</f>
        <v>15</v>
      </c>
      <c r="C116" s="132" t="s">
        <v>130</v>
      </c>
      <c r="D116" s="132"/>
      <c r="E116" s="132"/>
      <c r="F116" s="132"/>
      <c r="G116" s="132"/>
      <c r="H116" s="132"/>
      <c r="I116" s="132"/>
      <c r="J116" s="132"/>
      <c r="K116" s="132"/>
      <c r="L116" s="132"/>
      <c r="M116" s="82"/>
    </row>
    <row r="117" spans="1:13" ht="18" customHeight="1">
      <c r="A117" s="44"/>
      <c r="B117" s="51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82"/>
    </row>
    <row r="118" spans="1:13" ht="21" customHeight="1">
      <c r="A118" s="44"/>
      <c r="B118" s="51"/>
      <c r="C118" s="135"/>
      <c r="D118" s="136"/>
      <c r="E118" s="136"/>
      <c r="F118" s="136"/>
      <c r="G118" s="136"/>
      <c r="H118" s="136"/>
      <c r="I118" s="136"/>
      <c r="J118" s="136"/>
      <c r="K118" s="136"/>
      <c r="L118" s="137"/>
      <c r="M118" s="82" t="str">
        <f>LEFT(C118,1)</f>
        <v/>
      </c>
    </row>
    <row r="119" spans="1:13" ht="19.5" customHeight="1">
      <c r="A119" s="44"/>
      <c r="B119" s="85"/>
      <c r="C119" s="118" t="s">
        <v>96</v>
      </c>
      <c r="D119" s="118"/>
      <c r="E119" s="118"/>
      <c r="F119" s="94"/>
      <c r="G119" s="94"/>
      <c r="H119" s="94"/>
      <c r="I119" s="94"/>
      <c r="J119" s="85"/>
      <c r="K119" s="85"/>
      <c r="L119" s="86"/>
      <c r="M119" s="82"/>
    </row>
    <row r="120" spans="1:13" ht="16.5" customHeight="1">
      <c r="A120" s="44"/>
      <c r="B120" s="85"/>
      <c r="C120" s="118" t="s">
        <v>131</v>
      </c>
      <c r="D120" s="118"/>
      <c r="E120" s="118"/>
      <c r="F120" s="94"/>
      <c r="G120" s="94"/>
      <c r="H120" s="94"/>
      <c r="I120" s="94"/>
      <c r="J120" s="85"/>
      <c r="K120" s="85"/>
      <c r="L120" s="86"/>
      <c r="M120" s="82"/>
    </row>
    <row r="121" spans="1:13" ht="16.5" customHeight="1">
      <c r="A121" s="44"/>
      <c r="B121" s="85"/>
      <c r="C121" s="118" t="s">
        <v>132</v>
      </c>
      <c r="D121" s="118"/>
      <c r="E121" s="118"/>
      <c r="F121" s="118"/>
      <c r="G121" s="118"/>
      <c r="H121" s="118"/>
      <c r="I121" s="94"/>
      <c r="J121" s="85"/>
      <c r="K121" s="85"/>
      <c r="L121" s="86"/>
      <c r="M121" s="82"/>
    </row>
    <row r="122" spans="1:13" ht="16.5" customHeight="1">
      <c r="A122" s="44"/>
      <c r="B122" s="85"/>
      <c r="C122" s="118" t="s">
        <v>133</v>
      </c>
      <c r="D122" s="118"/>
      <c r="E122" s="118"/>
      <c r="F122" s="118"/>
      <c r="G122" s="118"/>
      <c r="H122" s="118"/>
      <c r="I122" s="118"/>
      <c r="J122" s="118"/>
      <c r="K122" s="85"/>
      <c r="L122" s="86"/>
      <c r="M122" s="82"/>
    </row>
    <row r="123" spans="1:13" ht="14.25" customHeight="1">
      <c r="A123" s="44"/>
      <c r="B123" s="51"/>
      <c r="C123" s="158"/>
      <c r="D123" s="158"/>
      <c r="E123" s="158"/>
      <c r="F123" s="158"/>
      <c r="G123" s="158"/>
      <c r="H123" s="158"/>
      <c r="I123" s="158"/>
      <c r="J123" s="158"/>
      <c r="K123" s="64"/>
      <c r="L123" s="65"/>
      <c r="M123" s="82"/>
    </row>
    <row r="124" spans="1:13" ht="12.75" customHeight="1">
      <c r="A124" s="44"/>
      <c r="B124" s="51"/>
      <c r="C124" s="53"/>
      <c r="D124" s="53"/>
      <c r="E124" s="53"/>
      <c r="F124" s="60"/>
      <c r="G124" s="60"/>
      <c r="H124" s="60"/>
      <c r="I124" s="60"/>
      <c r="J124" s="51"/>
      <c r="K124" s="51"/>
      <c r="L124" s="63"/>
      <c r="M124" s="82"/>
    </row>
    <row r="125" spans="1:13" ht="15.75" customHeight="1">
      <c r="A125" s="44"/>
      <c r="B125" s="109">
        <f>B116+1</f>
        <v>16</v>
      </c>
      <c r="C125" s="132" t="s">
        <v>134</v>
      </c>
      <c r="D125" s="132"/>
      <c r="E125" s="132"/>
      <c r="F125" s="132"/>
      <c r="G125" s="132"/>
      <c r="H125" s="132"/>
      <c r="I125" s="132"/>
      <c r="J125" s="132"/>
      <c r="K125" s="132"/>
      <c r="L125" s="132"/>
      <c r="M125" s="82"/>
    </row>
    <row r="126" spans="1:13" ht="8.25" customHeight="1">
      <c r="A126" s="44"/>
      <c r="B126" s="51"/>
      <c r="C126" s="60"/>
      <c r="D126" s="60"/>
      <c r="E126" s="60"/>
      <c r="F126" s="60"/>
      <c r="G126" s="60"/>
      <c r="H126" s="60"/>
      <c r="I126" s="60"/>
      <c r="J126" s="60"/>
      <c r="K126" s="51"/>
      <c r="L126" s="63"/>
      <c r="M126" s="82"/>
    </row>
    <row r="127" spans="1:13" ht="15.75" customHeight="1">
      <c r="A127" s="44"/>
      <c r="B127" s="51"/>
      <c r="C127" s="66" t="s">
        <v>135</v>
      </c>
      <c r="D127" s="140"/>
      <c r="E127" s="141"/>
      <c r="F127" s="142"/>
      <c r="G127" s="119" t="s">
        <v>96</v>
      </c>
      <c r="H127" s="119"/>
      <c r="I127" s="119"/>
      <c r="J127" s="119"/>
      <c r="K127" s="52" t="str">
        <f>LEFT(D128,1)</f>
        <v/>
      </c>
      <c r="L127" s="67" t="str">
        <f>IF(K127="","-",VALUE(K127))</f>
        <v>-</v>
      </c>
      <c r="M127" s="82" t="str">
        <f>IF(AND(L127="-",L133="-",L139="-",L145="-",L151="-"),"",MIN(L127,L133,L139,L145,L151))</f>
        <v/>
      </c>
    </row>
    <row r="128" spans="1:13" ht="21" customHeight="1">
      <c r="A128" s="44"/>
      <c r="B128" s="51"/>
      <c r="C128" s="84" t="s">
        <v>136</v>
      </c>
      <c r="D128" s="135"/>
      <c r="E128" s="136"/>
      <c r="F128" s="137"/>
      <c r="G128" s="139" t="s">
        <v>137</v>
      </c>
      <c r="H128" s="119"/>
      <c r="I128" s="119"/>
      <c r="J128" s="119"/>
      <c r="K128" s="119"/>
      <c r="L128" s="119"/>
      <c r="M128" s="82"/>
    </row>
    <row r="129" spans="1:13" ht="23.25" customHeight="1">
      <c r="A129" s="44"/>
      <c r="B129" s="51"/>
      <c r="C129" s="84"/>
      <c r="D129" s="84"/>
      <c r="E129" s="44"/>
      <c r="F129" s="44"/>
      <c r="G129" s="119" t="s">
        <v>138</v>
      </c>
      <c r="H129" s="119"/>
      <c r="I129" s="119"/>
      <c r="J129" s="119"/>
      <c r="K129" s="119"/>
      <c r="L129" s="119"/>
      <c r="M129" s="82"/>
    </row>
    <row r="130" spans="1:13" ht="23.25" customHeight="1">
      <c r="A130" s="44"/>
      <c r="B130" s="51"/>
      <c r="C130" s="84"/>
      <c r="D130" s="84"/>
      <c r="E130" s="44"/>
      <c r="F130" s="44"/>
      <c r="G130" s="119" t="s">
        <v>139</v>
      </c>
      <c r="H130" s="119"/>
      <c r="I130" s="119"/>
      <c r="J130" s="119"/>
      <c r="K130" s="119"/>
      <c r="L130" s="119"/>
      <c r="M130" s="82"/>
    </row>
    <row r="131" spans="1:13" ht="15.75" customHeight="1">
      <c r="A131" s="44"/>
      <c r="B131" s="51"/>
      <c r="C131" s="84"/>
      <c r="D131" s="84"/>
      <c r="E131" s="44"/>
      <c r="F131" s="44"/>
      <c r="G131" s="119" t="s">
        <v>140</v>
      </c>
      <c r="H131" s="119"/>
      <c r="I131" s="119"/>
      <c r="J131" s="119"/>
      <c r="K131" s="51"/>
      <c r="L131" s="63"/>
      <c r="M131" s="82"/>
    </row>
    <row r="132" spans="1:13" ht="9" customHeight="1">
      <c r="A132" s="44"/>
      <c r="B132" s="51"/>
      <c r="C132" s="84"/>
      <c r="D132" s="84"/>
      <c r="E132" s="84"/>
      <c r="F132" s="94"/>
      <c r="G132" s="94"/>
      <c r="H132" s="94"/>
      <c r="I132" s="94"/>
      <c r="J132" s="51"/>
      <c r="K132" s="51"/>
      <c r="L132" s="63"/>
      <c r="M132" s="82"/>
    </row>
    <row r="133" spans="1:13" ht="15.75" customHeight="1">
      <c r="A133" s="44"/>
      <c r="B133" s="51"/>
      <c r="C133" s="66" t="s">
        <v>141</v>
      </c>
      <c r="D133" s="140"/>
      <c r="E133" s="141"/>
      <c r="F133" s="142"/>
      <c r="G133" s="119" t="s">
        <v>96</v>
      </c>
      <c r="H133" s="119"/>
      <c r="I133" s="119"/>
      <c r="J133" s="119"/>
      <c r="K133" s="52" t="str">
        <f>LEFT(D134,1)</f>
        <v/>
      </c>
      <c r="L133" s="67" t="str">
        <f>IF(K133="","-",VALUE(K133))</f>
        <v>-</v>
      </c>
      <c r="M133" s="82"/>
    </row>
    <row r="134" spans="1:13" ht="21" customHeight="1">
      <c r="A134" s="44"/>
      <c r="B134" s="51"/>
      <c r="C134" s="84" t="s">
        <v>136</v>
      </c>
      <c r="D134" s="135"/>
      <c r="E134" s="136"/>
      <c r="F134" s="137"/>
      <c r="G134" s="139" t="s">
        <v>137</v>
      </c>
      <c r="H134" s="119"/>
      <c r="I134" s="119"/>
      <c r="J134" s="119"/>
      <c r="K134" s="119"/>
      <c r="L134" s="119"/>
      <c r="M134" s="82"/>
    </row>
    <row r="135" spans="1:13" ht="23.25" customHeight="1">
      <c r="A135" s="44"/>
      <c r="B135" s="51"/>
      <c r="C135" s="84"/>
      <c r="D135" s="84"/>
      <c r="E135" s="44"/>
      <c r="F135" s="57"/>
      <c r="G135" s="119" t="s">
        <v>138</v>
      </c>
      <c r="H135" s="119"/>
      <c r="I135" s="119"/>
      <c r="J135" s="119"/>
      <c r="K135" s="119"/>
      <c r="L135" s="119"/>
      <c r="M135" s="82"/>
    </row>
    <row r="136" spans="1:13" ht="23.25" customHeight="1">
      <c r="A136" s="44"/>
      <c r="B136" s="51"/>
      <c r="C136" s="84"/>
      <c r="D136" s="84"/>
      <c r="E136" s="44"/>
      <c r="F136" s="57"/>
      <c r="G136" s="119" t="s">
        <v>139</v>
      </c>
      <c r="H136" s="119"/>
      <c r="I136" s="119"/>
      <c r="J136" s="119"/>
      <c r="K136" s="119"/>
      <c r="L136" s="119"/>
      <c r="M136" s="82"/>
    </row>
    <row r="137" spans="1:13" ht="15.75" customHeight="1">
      <c r="A137" s="44"/>
      <c r="B137" s="51"/>
      <c r="C137" s="84"/>
      <c r="D137" s="84"/>
      <c r="E137" s="44"/>
      <c r="F137" s="57"/>
      <c r="G137" s="119" t="s">
        <v>140</v>
      </c>
      <c r="H137" s="119"/>
      <c r="I137" s="119"/>
      <c r="J137" s="119"/>
      <c r="K137" s="51"/>
      <c r="L137" s="63"/>
      <c r="M137" s="82"/>
    </row>
    <row r="138" spans="1:13" ht="9" customHeight="1">
      <c r="A138" s="44"/>
      <c r="B138" s="51"/>
      <c r="C138" s="84"/>
      <c r="D138" s="84"/>
      <c r="E138" s="84"/>
      <c r="F138" s="94"/>
      <c r="G138" s="94"/>
      <c r="H138" s="94"/>
      <c r="I138" s="94"/>
      <c r="J138" s="51"/>
      <c r="K138" s="51"/>
      <c r="L138" s="63"/>
      <c r="M138" s="82"/>
    </row>
    <row r="139" spans="1:13" ht="15.75" customHeight="1">
      <c r="A139" s="44"/>
      <c r="B139" s="51"/>
      <c r="C139" s="66" t="s">
        <v>142</v>
      </c>
      <c r="D139" s="140"/>
      <c r="E139" s="141"/>
      <c r="F139" s="142"/>
      <c r="G139" s="119" t="s">
        <v>96</v>
      </c>
      <c r="H139" s="119"/>
      <c r="I139" s="119"/>
      <c r="J139" s="119"/>
      <c r="K139" s="52" t="str">
        <f>LEFT(D140,1)</f>
        <v/>
      </c>
      <c r="L139" s="67" t="str">
        <f>IF(K139="","-",VALUE(K139))</f>
        <v>-</v>
      </c>
      <c r="M139" s="82"/>
    </row>
    <row r="140" spans="1:13" ht="21" customHeight="1">
      <c r="A140" s="44"/>
      <c r="B140" s="51"/>
      <c r="C140" s="84" t="s">
        <v>136</v>
      </c>
      <c r="D140" s="135"/>
      <c r="E140" s="136"/>
      <c r="F140" s="137"/>
      <c r="G140" s="139" t="s">
        <v>137</v>
      </c>
      <c r="H140" s="119"/>
      <c r="I140" s="119"/>
      <c r="J140" s="119"/>
      <c r="K140" s="119"/>
      <c r="L140" s="119"/>
      <c r="M140" s="82"/>
    </row>
    <row r="141" spans="1:13" ht="23.25" customHeight="1">
      <c r="A141" s="44"/>
      <c r="B141" s="51"/>
      <c r="C141" s="66"/>
      <c r="D141" s="66"/>
      <c r="E141" s="44"/>
      <c r="F141" s="57"/>
      <c r="G141" s="119" t="s">
        <v>138</v>
      </c>
      <c r="H141" s="119"/>
      <c r="I141" s="119"/>
      <c r="J141" s="119"/>
      <c r="K141" s="119"/>
      <c r="L141" s="119"/>
      <c r="M141" s="82"/>
    </row>
    <row r="142" spans="1:13" ht="23.25" customHeight="1">
      <c r="A142" s="44"/>
      <c r="B142" s="51"/>
      <c r="C142" s="84"/>
      <c r="D142" s="84"/>
      <c r="E142" s="44"/>
      <c r="F142" s="57"/>
      <c r="G142" s="119" t="s">
        <v>139</v>
      </c>
      <c r="H142" s="119"/>
      <c r="I142" s="119"/>
      <c r="J142" s="119"/>
      <c r="K142" s="119"/>
      <c r="L142" s="119"/>
      <c r="M142" s="82"/>
    </row>
    <row r="143" spans="1:13" ht="15.75" customHeight="1">
      <c r="A143" s="44"/>
      <c r="B143" s="51"/>
      <c r="C143" s="84"/>
      <c r="D143" s="84"/>
      <c r="E143" s="44"/>
      <c r="F143" s="57"/>
      <c r="G143" s="119" t="s">
        <v>140</v>
      </c>
      <c r="H143" s="119"/>
      <c r="I143" s="119"/>
      <c r="J143" s="119"/>
      <c r="K143" s="51"/>
      <c r="L143" s="63"/>
      <c r="M143" s="82"/>
    </row>
    <row r="144" spans="1:13" ht="9" customHeight="1">
      <c r="A144" s="44"/>
      <c r="B144" s="51"/>
      <c r="C144" s="84"/>
      <c r="D144" s="84"/>
      <c r="E144" s="84"/>
      <c r="F144" s="94"/>
      <c r="G144" s="94"/>
      <c r="H144" s="94"/>
      <c r="I144" s="94"/>
      <c r="J144" s="51"/>
      <c r="K144" s="51"/>
      <c r="L144" s="63"/>
      <c r="M144" s="82"/>
    </row>
    <row r="145" spans="1:13" ht="15.75" customHeight="1">
      <c r="A145" s="44"/>
      <c r="B145" s="51"/>
      <c r="C145" s="66" t="s">
        <v>143</v>
      </c>
      <c r="D145" s="140"/>
      <c r="E145" s="141"/>
      <c r="F145" s="142"/>
      <c r="G145" s="119" t="s">
        <v>96</v>
      </c>
      <c r="H145" s="119"/>
      <c r="I145" s="119"/>
      <c r="J145" s="119"/>
      <c r="K145" s="52" t="str">
        <f>LEFT(D146,1)</f>
        <v/>
      </c>
      <c r="L145" s="67" t="str">
        <f>IF(K145="","-",VALUE(K145))</f>
        <v>-</v>
      </c>
      <c r="M145" s="82"/>
    </row>
    <row r="146" spans="1:13" ht="21" customHeight="1">
      <c r="A146" s="44"/>
      <c r="B146" s="51"/>
      <c r="C146" s="84" t="s">
        <v>136</v>
      </c>
      <c r="D146" s="135"/>
      <c r="E146" s="136"/>
      <c r="F146" s="137"/>
      <c r="G146" s="139" t="s">
        <v>137</v>
      </c>
      <c r="H146" s="119"/>
      <c r="I146" s="119"/>
      <c r="J146" s="119"/>
      <c r="K146" s="119"/>
      <c r="L146" s="119"/>
      <c r="M146" s="82"/>
    </row>
    <row r="147" spans="1:13" ht="23.25" customHeight="1">
      <c r="A147" s="44"/>
      <c r="B147" s="51"/>
      <c r="C147" s="66"/>
      <c r="D147" s="66"/>
      <c r="E147" s="44"/>
      <c r="F147" s="57"/>
      <c r="G147" s="119" t="s">
        <v>138</v>
      </c>
      <c r="H147" s="119"/>
      <c r="I147" s="119"/>
      <c r="J147" s="119"/>
      <c r="K147" s="119"/>
      <c r="L147" s="119"/>
      <c r="M147" s="82"/>
    </row>
    <row r="148" spans="1:13" ht="23.25" customHeight="1">
      <c r="A148" s="44"/>
      <c r="B148" s="51"/>
      <c r="C148" s="84"/>
      <c r="D148" s="84"/>
      <c r="E148" s="44"/>
      <c r="F148" s="57"/>
      <c r="G148" s="119" t="s">
        <v>139</v>
      </c>
      <c r="H148" s="119"/>
      <c r="I148" s="119"/>
      <c r="J148" s="119"/>
      <c r="K148" s="119"/>
      <c r="L148" s="119"/>
      <c r="M148" s="82"/>
    </row>
    <row r="149" spans="1:13" ht="15.75" customHeight="1">
      <c r="A149" s="44"/>
      <c r="B149" s="51"/>
      <c r="C149" s="84"/>
      <c r="D149" s="84"/>
      <c r="E149" s="44"/>
      <c r="F149" s="57"/>
      <c r="G149" s="119" t="s">
        <v>140</v>
      </c>
      <c r="H149" s="119"/>
      <c r="I149" s="119"/>
      <c r="J149" s="119"/>
      <c r="K149" s="51"/>
      <c r="L149" s="63"/>
      <c r="M149" s="82"/>
    </row>
    <row r="150" spans="1:13" ht="9" customHeight="1">
      <c r="A150" s="44"/>
      <c r="B150" s="51"/>
      <c r="C150" s="84"/>
      <c r="D150" s="84"/>
      <c r="E150" s="84"/>
      <c r="F150" s="94"/>
      <c r="G150" s="94"/>
      <c r="H150" s="94"/>
      <c r="I150" s="94"/>
      <c r="J150" s="51"/>
      <c r="K150" s="51"/>
      <c r="L150" s="63"/>
      <c r="M150" s="82"/>
    </row>
    <row r="151" spans="1:13" ht="15.75" customHeight="1">
      <c r="A151" s="44"/>
      <c r="B151" s="51"/>
      <c r="C151" s="66" t="s">
        <v>144</v>
      </c>
      <c r="D151" s="140"/>
      <c r="E151" s="141"/>
      <c r="F151" s="142"/>
      <c r="G151" s="119" t="s">
        <v>96</v>
      </c>
      <c r="H151" s="119"/>
      <c r="I151" s="119"/>
      <c r="J151" s="119"/>
      <c r="K151" s="52" t="str">
        <f>LEFT(D152,1)</f>
        <v/>
      </c>
      <c r="L151" s="67" t="str">
        <f>IF(K151="","-",VALUE(K151))</f>
        <v>-</v>
      </c>
      <c r="M151" s="82"/>
    </row>
    <row r="152" spans="1:13" ht="21" customHeight="1">
      <c r="A152" s="44"/>
      <c r="B152" s="51"/>
      <c r="C152" s="84" t="s">
        <v>136</v>
      </c>
      <c r="D152" s="135"/>
      <c r="E152" s="136"/>
      <c r="F152" s="137"/>
      <c r="G152" s="139" t="s">
        <v>137</v>
      </c>
      <c r="H152" s="119"/>
      <c r="I152" s="119"/>
      <c r="J152" s="119"/>
      <c r="K152" s="119"/>
      <c r="L152" s="119"/>
      <c r="M152" s="82"/>
    </row>
    <row r="153" spans="1:13" ht="23.25" customHeight="1">
      <c r="A153" s="44"/>
      <c r="B153" s="51"/>
      <c r="C153" s="66"/>
      <c r="D153" s="66"/>
      <c r="E153" s="44"/>
      <c r="F153" s="57"/>
      <c r="G153" s="119" t="s">
        <v>138</v>
      </c>
      <c r="H153" s="119"/>
      <c r="I153" s="119"/>
      <c r="J153" s="119"/>
      <c r="K153" s="119"/>
      <c r="L153" s="119"/>
      <c r="M153" s="82"/>
    </row>
    <row r="154" spans="1:13" ht="23.25" customHeight="1">
      <c r="A154" s="44"/>
      <c r="B154" s="51"/>
      <c r="C154" s="84"/>
      <c r="D154" s="84"/>
      <c r="E154" s="44"/>
      <c r="F154" s="57"/>
      <c r="G154" s="119" t="s">
        <v>139</v>
      </c>
      <c r="H154" s="119"/>
      <c r="I154" s="119"/>
      <c r="J154" s="119"/>
      <c r="K154" s="119"/>
      <c r="L154" s="119"/>
      <c r="M154" s="82"/>
    </row>
    <row r="155" spans="1:13" ht="15.75" customHeight="1">
      <c r="A155" s="44"/>
      <c r="B155" s="51"/>
      <c r="C155" s="84"/>
      <c r="D155" s="84"/>
      <c r="E155" s="44"/>
      <c r="F155" s="57"/>
      <c r="G155" s="119" t="s">
        <v>140</v>
      </c>
      <c r="H155" s="119"/>
      <c r="I155" s="119"/>
      <c r="J155" s="119"/>
      <c r="K155" s="51"/>
      <c r="L155" s="63"/>
      <c r="M155" s="82"/>
    </row>
    <row r="156" spans="1:13" ht="9" customHeight="1">
      <c r="A156" s="44"/>
      <c r="B156" s="51"/>
      <c r="C156" s="197"/>
      <c r="D156" s="197"/>
      <c r="E156" s="197"/>
      <c r="F156" s="197"/>
      <c r="G156" s="197"/>
      <c r="H156" s="204"/>
      <c r="I156" s="204"/>
      <c r="J156" s="64"/>
      <c r="K156" s="64"/>
      <c r="L156" s="65"/>
      <c r="M156" s="82"/>
    </row>
    <row r="157" spans="1:13" ht="13.5" customHeight="1">
      <c r="A157" s="44"/>
      <c r="B157" s="51"/>
      <c r="C157" s="53"/>
      <c r="D157" s="53"/>
      <c r="E157" s="53"/>
      <c r="F157" s="53"/>
      <c r="G157" s="53"/>
      <c r="H157" s="60"/>
      <c r="I157" s="60"/>
      <c r="J157" s="51"/>
      <c r="K157" s="51"/>
      <c r="L157" s="63"/>
      <c r="M157" s="82"/>
    </row>
    <row r="158" spans="1:13" ht="12.75" customHeight="1">
      <c r="A158" s="44"/>
      <c r="B158" s="109">
        <f>B125+1</f>
        <v>17</v>
      </c>
      <c r="C158" s="132" t="s">
        <v>145</v>
      </c>
      <c r="D158" s="132"/>
      <c r="E158" s="132"/>
      <c r="F158" s="132"/>
      <c r="G158" s="132"/>
      <c r="H158" s="132"/>
      <c r="I158" s="132"/>
      <c r="J158" s="132"/>
      <c r="K158" s="132"/>
      <c r="L158" s="132"/>
      <c r="M158" s="82"/>
    </row>
    <row r="159" spans="1:13" ht="20.25" customHeight="1">
      <c r="A159" s="44"/>
      <c r="B159" s="44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82"/>
    </row>
    <row r="160" spans="1:13" ht="20.25" customHeight="1">
      <c r="A160" s="44"/>
      <c r="B160" s="44"/>
      <c r="C160" s="135"/>
      <c r="D160" s="136"/>
      <c r="E160" s="136"/>
      <c r="F160" s="136"/>
      <c r="G160" s="136"/>
      <c r="H160" s="136"/>
      <c r="I160" s="136"/>
      <c r="J160" s="136"/>
      <c r="K160" s="136"/>
      <c r="L160" s="137"/>
      <c r="M160" s="82" t="str">
        <f>LEFT(C160,1)</f>
        <v/>
      </c>
    </row>
    <row r="161" spans="1:13" ht="15.75" customHeight="1">
      <c r="A161" s="44"/>
      <c r="B161" s="44"/>
      <c r="C161" s="56" t="s">
        <v>146</v>
      </c>
      <c r="D161" s="68"/>
      <c r="E161" s="44"/>
      <c r="F161" s="44"/>
      <c r="G161" s="44"/>
      <c r="H161" s="44"/>
      <c r="I161" s="44"/>
      <c r="J161" s="44"/>
      <c r="K161" s="159" t="str">
        <f>IF(LEFT(C160,1)="1",D161,"")</f>
        <v/>
      </c>
      <c r="L161" s="159"/>
      <c r="M161" s="82"/>
    </row>
    <row r="162" spans="1:13" ht="15.75" customHeight="1">
      <c r="A162" s="44"/>
      <c r="B162" s="44"/>
      <c r="C162" s="56" t="s">
        <v>147</v>
      </c>
      <c r="D162" s="44"/>
      <c r="E162" s="44"/>
      <c r="F162" s="44"/>
      <c r="G162" s="44"/>
      <c r="H162" s="44"/>
      <c r="I162" s="44"/>
      <c r="J162" s="44"/>
      <c r="K162" s="44"/>
      <c r="L162" s="44"/>
      <c r="M162" s="82"/>
    </row>
    <row r="163" spans="1:13" ht="15.75" customHeight="1">
      <c r="A163" s="44"/>
      <c r="B163" s="44"/>
      <c r="C163" s="56" t="s">
        <v>148</v>
      </c>
      <c r="D163" s="44"/>
      <c r="E163" s="44"/>
      <c r="F163" s="44"/>
      <c r="G163" s="44"/>
      <c r="H163" s="44"/>
      <c r="I163" s="44"/>
      <c r="J163" s="44"/>
      <c r="K163" s="44"/>
      <c r="L163" s="44"/>
      <c r="M163" s="82"/>
    </row>
    <row r="164" spans="1:13" ht="15.75" customHeight="1">
      <c r="A164" s="44"/>
      <c r="B164" s="44"/>
      <c r="C164" s="56" t="s">
        <v>149</v>
      </c>
      <c r="D164" s="44"/>
      <c r="E164" s="44"/>
      <c r="F164" s="44"/>
      <c r="G164" s="44"/>
      <c r="H164" s="44"/>
      <c r="I164" s="44"/>
      <c r="J164" s="44"/>
      <c r="K164" s="44"/>
      <c r="L164" s="44"/>
      <c r="M164" s="82"/>
    </row>
    <row r="165" spans="1:13" ht="15.75" customHeight="1">
      <c r="A165" s="44"/>
      <c r="B165" s="44"/>
      <c r="C165" s="95" t="s">
        <v>150</v>
      </c>
      <c r="D165" s="68"/>
      <c r="E165" s="44"/>
      <c r="F165" s="44"/>
      <c r="G165" s="44"/>
      <c r="H165" s="44"/>
      <c r="I165" s="44"/>
      <c r="J165" s="44"/>
      <c r="K165" s="44"/>
      <c r="L165" s="44"/>
      <c r="M165" s="82"/>
    </row>
    <row r="166" spans="1:13" ht="18" customHeight="1">
      <c r="A166" s="44"/>
      <c r="B166" s="51"/>
      <c r="C166" s="53"/>
      <c r="D166" s="53"/>
      <c r="E166" s="53"/>
      <c r="F166" s="53"/>
      <c r="G166" s="53"/>
      <c r="H166" s="53"/>
      <c r="I166" s="61"/>
      <c r="J166" s="61"/>
      <c r="K166" s="61"/>
      <c r="L166" s="63"/>
      <c r="M166" s="82"/>
    </row>
    <row r="167" spans="1:13" ht="5.25" customHeight="1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93"/>
    </row>
    <row r="168" spans="1:13" ht="21" customHeight="1">
      <c r="A168" s="80" t="s">
        <v>151</v>
      </c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2"/>
    </row>
    <row r="169" spans="1:13" ht="11.25" customHeight="1">
      <c r="A169" s="44"/>
      <c r="B169" s="51"/>
      <c r="C169" s="53"/>
      <c r="D169" s="53"/>
      <c r="E169" s="53"/>
      <c r="F169" s="53"/>
      <c r="G169" s="53"/>
      <c r="H169" s="53"/>
      <c r="I169" s="61"/>
      <c r="J169" s="61"/>
      <c r="K169" s="61"/>
      <c r="L169" s="63"/>
      <c r="M169" s="82"/>
    </row>
    <row r="170" spans="1:13" ht="45" customHeight="1">
      <c r="A170" s="44"/>
      <c r="B170" s="109">
        <f>B158+1</f>
        <v>18</v>
      </c>
      <c r="C170" s="132" t="s">
        <v>152</v>
      </c>
      <c r="D170" s="132"/>
      <c r="E170" s="132"/>
      <c r="F170" s="132"/>
      <c r="G170" s="132"/>
      <c r="H170" s="132"/>
      <c r="I170" s="132"/>
      <c r="J170" s="132"/>
      <c r="K170" s="132"/>
      <c r="L170" s="132"/>
      <c r="M170" s="82"/>
    </row>
    <row r="171" spans="1:13" ht="21" customHeight="1">
      <c r="A171" s="44"/>
      <c r="B171" s="51"/>
      <c r="C171" s="135"/>
      <c r="D171" s="136"/>
      <c r="E171" s="136"/>
      <c r="F171" s="136"/>
      <c r="G171" s="136"/>
      <c r="H171" s="136"/>
      <c r="I171" s="136"/>
      <c r="J171" s="136"/>
      <c r="K171" s="136"/>
      <c r="L171" s="137"/>
      <c r="M171" s="82" t="str">
        <f>LEFT(C171,1)</f>
        <v/>
      </c>
    </row>
    <row r="172" spans="1:13" ht="15.75" customHeight="1">
      <c r="A172" s="44"/>
      <c r="B172" s="51"/>
      <c r="C172" s="118" t="s">
        <v>96</v>
      </c>
      <c r="D172" s="118"/>
      <c r="E172" s="118"/>
      <c r="F172" s="100"/>
      <c r="G172" s="100"/>
      <c r="H172" s="53"/>
      <c r="I172" s="61"/>
      <c r="J172" s="61"/>
      <c r="K172" s="134" t="str">
        <f>IF(OR(LEFT(C171,1)="0",LEFT(C171,1)="1"),F172,"")</f>
        <v/>
      </c>
      <c r="L172" s="134"/>
      <c r="M172" s="82"/>
    </row>
    <row r="173" spans="1:13" ht="15.75" customHeight="1">
      <c r="A173" s="44"/>
      <c r="B173" s="51"/>
      <c r="C173" s="118" t="s">
        <v>153</v>
      </c>
      <c r="D173" s="118"/>
      <c r="E173" s="118"/>
      <c r="F173" s="118"/>
      <c r="G173" s="118"/>
      <c r="H173" s="53"/>
      <c r="I173" s="61"/>
      <c r="J173" s="61"/>
      <c r="K173" s="61"/>
      <c r="L173" s="63"/>
      <c r="M173" s="82"/>
    </row>
    <row r="174" spans="1:13" ht="27" customHeight="1">
      <c r="A174" s="44"/>
      <c r="B174" s="51"/>
      <c r="C174" s="118" t="s">
        <v>154</v>
      </c>
      <c r="D174" s="118"/>
      <c r="E174" s="118"/>
      <c r="F174" s="118"/>
      <c r="G174" s="118"/>
      <c r="H174" s="118"/>
      <c r="I174" s="118"/>
      <c r="J174" s="118"/>
      <c r="K174" s="118"/>
      <c r="L174" s="118"/>
      <c r="M174" s="82"/>
    </row>
    <row r="175" spans="1:13" ht="27" customHeight="1">
      <c r="A175" s="44"/>
      <c r="B175" s="51"/>
      <c r="C175" s="118" t="s">
        <v>155</v>
      </c>
      <c r="D175" s="118"/>
      <c r="E175" s="118"/>
      <c r="F175" s="118"/>
      <c r="G175" s="118"/>
      <c r="H175" s="118"/>
      <c r="I175" s="118"/>
      <c r="J175" s="118"/>
      <c r="K175" s="118"/>
      <c r="L175" s="118"/>
      <c r="M175" s="82"/>
    </row>
    <row r="176" spans="1:13" ht="15" customHeight="1">
      <c r="A176" s="44"/>
      <c r="B176" s="44"/>
      <c r="C176" s="69"/>
      <c r="D176" s="69"/>
      <c r="E176" s="55"/>
      <c r="F176" s="55"/>
      <c r="G176" s="55"/>
      <c r="H176" s="55"/>
      <c r="I176" s="55"/>
      <c r="J176" s="55"/>
      <c r="K176" s="55"/>
      <c r="L176" s="55"/>
      <c r="M176" s="82"/>
    </row>
    <row r="177" spans="1:13" ht="15" customHeight="1">
      <c r="A177" s="44"/>
      <c r="B177" s="44"/>
      <c r="C177" s="68"/>
      <c r="D177" s="68"/>
      <c r="E177" s="44"/>
      <c r="F177" s="44"/>
      <c r="G177" s="44"/>
      <c r="H177" s="44"/>
      <c r="I177" s="44"/>
      <c r="J177" s="44"/>
      <c r="K177" s="44"/>
      <c r="L177" s="44"/>
      <c r="M177" s="82"/>
    </row>
    <row r="178" spans="1:13" ht="32.25" customHeight="1">
      <c r="A178" s="44"/>
      <c r="B178" s="109">
        <f>B170+1</f>
        <v>19</v>
      </c>
      <c r="C178" s="132" t="s">
        <v>156</v>
      </c>
      <c r="D178" s="132"/>
      <c r="E178" s="132"/>
      <c r="F178" s="132"/>
      <c r="G178" s="132"/>
      <c r="H178" s="132"/>
      <c r="I178" s="132"/>
      <c r="J178" s="132"/>
      <c r="K178" s="132"/>
      <c r="L178" s="132"/>
      <c r="M178" s="82"/>
    </row>
    <row r="179" spans="1:13" ht="21" customHeight="1">
      <c r="A179" s="44"/>
      <c r="B179" s="44"/>
      <c r="C179" s="135"/>
      <c r="D179" s="136"/>
      <c r="E179" s="136"/>
      <c r="F179" s="136"/>
      <c r="G179" s="136"/>
      <c r="H179" s="136"/>
      <c r="I179" s="136"/>
      <c r="J179" s="136"/>
      <c r="K179" s="136"/>
      <c r="L179" s="137"/>
      <c r="M179" s="82" t="str">
        <f>LEFT(C179,1)</f>
        <v/>
      </c>
    </row>
    <row r="180" spans="1:13" ht="15" customHeight="1">
      <c r="A180" s="44"/>
      <c r="B180" s="44"/>
      <c r="C180" s="118" t="s">
        <v>96</v>
      </c>
      <c r="D180" s="118"/>
      <c r="E180" s="118"/>
      <c r="F180" s="118"/>
      <c r="G180" s="84"/>
      <c r="H180" s="94"/>
      <c r="I180" s="94"/>
      <c r="J180" s="113"/>
      <c r="K180" s="53"/>
      <c r="L180" s="62"/>
      <c r="M180" s="82"/>
    </row>
    <row r="181" spans="1:13" ht="15" customHeight="1">
      <c r="A181" s="44"/>
      <c r="B181" s="44"/>
      <c r="C181" s="118" t="s">
        <v>157</v>
      </c>
      <c r="D181" s="118"/>
      <c r="E181" s="118"/>
      <c r="F181" s="118"/>
      <c r="G181" s="118"/>
      <c r="H181" s="118"/>
      <c r="I181" s="118"/>
      <c r="J181" s="84"/>
      <c r="K181" s="53"/>
      <c r="L181" s="62"/>
      <c r="M181" s="82"/>
    </row>
    <row r="182" spans="1:13" ht="15" customHeight="1">
      <c r="A182" s="44"/>
      <c r="B182" s="44"/>
      <c r="C182" s="118" t="s">
        <v>158</v>
      </c>
      <c r="D182" s="118"/>
      <c r="E182" s="118"/>
      <c r="F182" s="118"/>
      <c r="G182" s="118"/>
      <c r="H182" s="118"/>
      <c r="I182" s="118"/>
      <c r="J182" s="118"/>
      <c r="K182" s="118"/>
      <c r="L182" s="118"/>
      <c r="M182" s="82"/>
    </row>
    <row r="183" spans="1:13" ht="15" customHeight="1">
      <c r="A183" s="44"/>
      <c r="B183" s="44"/>
      <c r="C183" s="118" t="s">
        <v>121</v>
      </c>
      <c r="D183" s="118"/>
      <c r="E183" s="118"/>
      <c r="F183" s="118"/>
      <c r="G183" s="118"/>
      <c r="H183" s="118"/>
      <c r="I183" s="84"/>
      <c r="J183" s="84"/>
      <c r="K183" s="53"/>
      <c r="L183" s="62"/>
      <c r="M183" s="82"/>
    </row>
    <row r="184" spans="1:13" ht="11.25" customHeight="1">
      <c r="A184" s="44"/>
      <c r="B184" s="44"/>
      <c r="C184" s="118" t="s">
        <v>159</v>
      </c>
      <c r="D184" s="118"/>
      <c r="E184" s="118"/>
      <c r="F184" s="118"/>
      <c r="G184" s="118"/>
      <c r="H184" s="118"/>
      <c r="I184" s="118"/>
      <c r="J184" s="118"/>
      <c r="K184" s="118"/>
      <c r="L184" s="118"/>
      <c r="M184" s="82"/>
    </row>
    <row r="185" spans="1:13" ht="15" customHeight="1">
      <c r="A185" s="44"/>
      <c r="B185" s="44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82"/>
    </row>
    <row r="186" spans="1:13" ht="15" customHeight="1">
      <c r="A186" s="44"/>
      <c r="B186" s="44"/>
      <c r="C186" s="69"/>
      <c r="D186" s="69"/>
      <c r="E186" s="55"/>
      <c r="F186" s="55"/>
      <c r="G186" s="55"/>
      <c r="H186" s="55"/>
      <c r="I186" s="55"/>
      <c r="J186" s="55"/>
      <c r="K186" s="55"/>
      <c r="L186" s="55"/>
      <c r="M186" s="82"/>
    </row>
    <row r="187" spans="1:13" ht="12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82"/>
    </row>
    <row r="188" spans="1:13" ht="32.25" customHeight="1">
      <c r="A188" s="44"/>
      <c r="B188" s="109">
        <f>B178+1</f>
        <v>20</v>
      </c>
      <c r="C188" s="133" t="s">
        <v>160</v>
      </c>
      <c r="D188" s="133"/>
      <c r="E188" s="133"/>
      <c r="F188" s="133"/>
      <c r="G188" s="133"/>
      <c r="H188" s="133"/>
      <c r="I188" s="133"/>
      <c r="J188" s="133"/>
      <c r="K188" s="133"/>
      <c r="L188" s="133"/>
      <c r="M188" s="82"/>
    </row>
    <row r="189" spans="1:13" ht="22.5" customHeight="1">
      <c r="A189" s="44"/>
      <c r="B189" s="44"/>
      <c r="C189" s="135"/>
      <c r="D189" s="136"/>
      <c r="E189" s="136"/>
      <c r="F189" s="136"/>
      <c r="G189" s="136"/>
      <c r="H189" s="136"/>
      <c r="I189" s="136"/>
      <c r="J189" s="136"/>
      <c r="K189" s="136"/>
      <c r="L189" s="137"/>
      <c r="M189" s="82" t="str">
        <f>LEFT(C189,1)</f>
        <v/>
      </c>
    </row>
    <row r="190" spans="1:13" ht="27" customHeight="1">
      <c r="A190" s="44"/>
      <c r="B190" s="44"/>
      <c r="C190" s="50" t="s">
        <v>161</v>
      </c>
      <c r="D190" s="44"/>
      <c r="E190" s="44"/>
      <c r="F190" s="44"/>
      <c r="G190" s="44"/>
      <c r="H190" s="44"/>
      <c r="I190" s="44"/>
      <c r="J190" s="44"/>
      <c r="K190" s="44"/>
      <c r="L190" s="44"/>
      <c r="M190" s="82"/>
    </row>
    <row r="191" spans="1:13" ht="19.5" customHeight="1">
      <c r="A191" s="44"/>
      <c r="B191" s="44"/>
      <c r="C191" s="119" t="s">
        <v>162</v>
      </c>
      <c r="D191" s="119"/>
      <c r="E191" s="119"/>
      <c r="F191" s="119"/>
      <c r="G191" s="119"/>
      <c r="H191" s="119"/>
      <c r="I191" s="119"/>
      <c r="J191" s="119"/>
      <c r="K191" s="119"/>
      <c r="L191" s="119"/>
      <c r="M191" s="82"/>
    </row>
    <row r="192" spans="1:13" ht="19.5" customHeight="1">
      <c r="A192" s="44"/>
      <c r="B192" s="44"/>
      <c r="C192" s="119" t="s">
        <v>163</v>
      </c>
      <c r="D192" s="119"/>
      <c r="E192" s="119"/>
      <c r="F192" s="119"/>
      <c r="G192" s="119"/>
      <c r="H192" s="119"/>
      <c r="I192" s="119"/>
      <c r="J192" s="119"/>
      <c r="K192" s="119"/>
      <c r="L192" s="119"/>
      <c r="M192" s="82"/>
    </row>
    <row r="193" spans="1:13" ht="19.5" customHeight="1">
      <c r="A193" s="44"/>
      <c r="B193" s="44"/>
      <c r="C193" s="119" t="s">
        <v>164</v>
      </c>
      <c r="D193" s="119"/>
      <c r="E193" s="119"/>
      <c r="F193" s="119"/>
      <c r="G193" s="119"/>
      <c r="H193" s="119"/>
      <c r="I193" s="119"/>
      <c r="J193" s="119"/>
      <c r="K193" s="119"/>
      <c r="L193" s="119"/>
      <c r="M193" s="82"/>
    </row>
    <row r="194" spans="1:13" ht="19.5" customHeight="1">
      <c r="A194" s="44"/>
      <c r="B194" s="44"/>
      <c r="C194" s="119" t="s">
        <v>165</v>
      </c>
      <c r="D194" s="119"/>
      <c r="E194" s="119"/>
      <c r="F194" s="119"/>
      <c r="G194" s="119"/>
      <c r="H194" s="119"/>
      <c r="I194" s="119"/>
      <c r="J194" s="119"/>
      <c r="K194" s="119"/>
      <c r="L194" s="119"/>
      <c r="M194" s="82"/>
    </row>
    <row r="195" spans="1:13" ht="19.5" customHeight="1">
      <c r="A195" s="44"/>
      <c r="B195" s="44"/>
      <c r="C195" s="119" t="s">
        <v>166</v>
      </c>
      <c r="D195" s="119"/>
      <c r="E195" s="119"/>
      <c r="F195" s="119"/>
      <c r="G195" s="119"/>
      <c r="H195" s="119"/>
      <c r="I195" s="119"/>
      <c r="J195" s="119"/>
      <c r="K195" s="119"/>
      <c r="L195" s="44"/>
      <c r="M195" s="82"/>
    </row>
    <row r="196" spans="1:13" ht="12" customHeight="1">
      <c r="A196" s="44"/>
      <c r="B196" s="44"/>
      <c r="C196" s="70"/>
      <c r="D196" s="55"/>
      <c r="E196" s="55"/>
      <c r="F196" s="55"/>
      <c r="G196" s="55"/>
      <c r="H196" s="55"/>
      <c r="I196" s="55"/>
      <c r="J196" s="55"/>
      <c r="K196" s="55"/>
      <c r="L196" s="55"/>
      <c r="M196" s="82"/>
    </row>
    <row r="197" spans="1:13" ht="12" customHeight="1">
      <c r="A197" s="44"/>
      <c r="B197" s="44"/>
      <c r="C197" s="56"/>
      <c r="D197" s="44"/>
      <c r="E197" s="44"/>
      <c r="F197" s="44"/>
      <c r="G197" s="44"/>
      <c r="H197" s="44"/>
      <c r="I197" s="44"/>
      <c r="J197" s="44"/>
      <c r="K197" s="44"/>
      <c r="L197" s="44"/>
      <c r="M197" s="82"/>
    </row>
    <row r="198" spans="1:13" ht="12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82"/>
    </row>
    <row r="199" spans="1:13" ht="33.75" customHeight="1">
      <c r="A199" s="44"/>
      <c r="B199" s="109">
        <f>B188+1</f>
        <v>21</v>
      </c>
      <c r="C199" s="133" t="s">
        <v>167</v>
      </c>
      <c r="D199" s="133"/>
      <c r="E199" s="133"/>
      <c r="F199" s="133"/>
      <c r="G199" s="133"/>
      <c r="H199" s="133"/>
      <c r="I199" s="133"/>
      <c r="J199" s="133"/>
      <c r="K199" s="133"/>
      <c r="L199" s="133"/>
      <c r="M199" s="82"/>
    </row>
    <row r="200" spans="1:13" ht="22.5" customHeight="1">
      <c r="A200" s="44"/>
      <c r="B200" s="44"/>
      <c r="C200" s="135"/>
      <c r="D200" s="136"/>
      <c r="E200" s="136"/>
      <c r="F200" s="136"/>
      <c r="G200" s="136"/>
      <c r="H200" s="136"/>
      <c r="I200" s="136"/>
      <c r="J200" s="136"/>
      <c r="K200" s="136"/>
      <c r="L200" s="137"/>
      <c r="M200" s="82" t="str">
        <f>LEFT(C200,1)</f>
        <v/>
      </c>
    </row>
    <row r="201" spans="1:13" ht="27.75" customHeight="1">
      <c r="A201" s="44"/>
      <c r="B201" s="44"/>
      <c r="C201" s="50" t="s">
        <v>161</v>
      </c>
      <c r="D201" s="44"/>
      <c r="E201" s="44"/>
      <c r="F201" s="44"/>
      <c r="G201" s="44"/>
      <c r="H201" s="44"/>
      <c r="I201" s="44"/>
      <c r="J201" s="44"/>
      <c r="K201" s="44"/>
      <c r="L201" s="44"/>
      <c r="M201" s="82"/>
    </row>
    <row r="202" spans="1:13" ht="21.75" customHeight="1">
      <c r="A202" s="44"/>
      <c r="B202" s="44"/>
      <c r="C202" s="119" t="s">
        <v>168</v>
      </c>
      <c r="D202" s="119"/>
      <c r="E202" s="119"/>
      <c r="F202" s="119"/>
      <c r="G202" s="119"/>
      <c r="H202" s="119"/>
      <c r="I202" s="119"/>
      <c r="J202" s="119"/>
      <c r="K202" s="119"/>
      <c r="L202" s="119"/>
      <c r="M202" s="82"/>
    </row>
    <row r="203" spans="1:13" ht="18" customHeight="1">
      <c r="A203" s="44"/>
      <c r="B203" s="44"/>
      <c r="C203" s="119" t="s">
        <v>169</v>
      </c>
      <c r="D203" s="119"/>
      <c r="E203" s="119"/>
      <c r="F203" s="119"/>
      <c r="G203" s="119"/>
      <c r="H203" s="119"/>
      <c r="I203" s="119"/>
      <c r="J203" s="119"/>
      <c r="K203" s="119"/>
      <c r="L203" s="119"/>
      <c r="M203" s="82"/>
    </row>
    <row r="204" spans="1:13" ht="18" customHeight="1">
      <c r="A204" s="44"/>
      <c r="B204" s="44"/>
      <c r="C204" s="119" t="s">
        <v>170</v>
      </c>
      <c r="D204" s="119"/>
      <c r="E204" s="119"/>
      <c r="F204" s="119"/>
      <c r="G204" s="119"/>
      <c r="H204" s="119"/>
      <c r="I204" s="119"/>
      <c r="J204" s="119"/>
      <c r="K204" s="119"/>
      <c r="L204" s="119"/>
      <c r="M204" s="82"/>
    </row>
    <row r="205" spans="1:13" ht="18" customHeight="1">
      <c r="A205" s="44"/>
      <c r="B205" s="44"/>
      <c r="C205" s="119" t="s">
        <v>171</v>
      </c>
      <c r="D205" s="119"/>
      <c r="E205" s="119"/>
      <c r="F205" s="119"/>
      <c r="G205" s="119"/>
      <c r="H205" s="119"/>
      <c r="I205" s="119"/>
      <c r="J205" s="119"/>
      <c r="K205" s="119"/>
      <c r="L205" s="119"/>
      <c r="M205" s="82"/>
    </row>
    <row r="206" spans="1:13" ht="18" customHeight="1">
      <c r="A206" s="44"/>
      <c r="B206" s="44"/>
      <c r="C206" s="119" t="s">
        <v>172</v>
      </c>
      <c r="D206" s="119"/>
      <c r="E206" s="119"/>
      <c r="F206" s="119"/>
      <c r="G206" s="119"/>
      <c r="H206" s="119"/>
      <c r="I206" s="119"/>
      <c r="J206" s="119"/>
      <c r="K206" s="119"/>
      <c r="L206" s="119"/>
      <c r="M206" s="82"/>
    </row>
    <row r="207" spans="1:13" ht="12" customHeight="1">
      <c r="A207" s="44"/>
      <c r="B207" s="44"/>
      <c r="C207" s="70"/>
      <c r="D207" s="55"/>
      <c r="E207" s="55"/>
      <c r="F207" s="55"/>
      <c r="G207" s="55"/>
      <c r="H207" s="55"/>
      <c r="I207" s="55"/>
      <c r="J207" s="55"/>
      <c r="K207" s="55"/>
      <c r="L207" s="55"/>
      <c r="M207" s="82"/>
    </row>
    <row r="208" spans="1:13" ht="12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82"/>
    </row>
    <row r="209" spans="1:13" ht="21" customHeight="1">
      <c r="A209" s="46"/>
      <c r="B209" s="109">
        <f>B199+1</f>
        <v>22</v>
      </c>
      <c r="C209" s="72" t="s">
        <v>173</v>
      </c>
      <c r="D209" s="44"/>
      <c r="E209" s="44"/>
      <c r="F209" s="44"/>
      <c r="G209" s="44"/>
      <c r="H209" s="44"/>
      <c r="I209" s="44"/>
      <c r="J209" s="44"/>
      <c r="K209" s="44"/>
      <c r="L209" s="44"/>
      <c r="M209" s="82"/>
    </row>
    <row r="210" spans="1:13" ht="22.5" customHeight="1">
      <c r="A210" s="46"/>
      <c r="B210" s="109"/>
      <c r="C210" s="135"/>
      <c r="D210" s="136"/>
      <c r="E210" s="136"/>
      <c r="F210" s="136"/>
      <c r="G210" s="136"/>
      <c r="H210" s="136"/>
      <c r="I210" s="136"/>
      <c r="J210" s="136"/>
      <c r="K210" s="136"/>
      <c r="L210" s="137"/>
      <c r="M210" s="82" t="str">
        <f>LEFT(C210,1)</f>
        <v/>
      </c>
    </row>
    <row r="211" spans="1:13" ht="20.25" customHeight="1">
      <c r="A211" s="44"/>
      <c r="B211" s="44"/>
      <c r="C211" s="118" t="s">
        <v>96</v>
      </c>
      <c r="D211" s="118"/>
      <c r="E211" s="118"/>
      <c r="F211" s="44"/>
      <c r="G211" s="44"/>
      <c r="H211" s="44"/>
      <c r="I211" s="44"/>
      <c r="J211" s="44"/>
      <c r="K211" s="44"/>
      <c r="L211" s="46"/>
      <c r="M211" s="82"/>
    </row>
    <row r="212" spans="1:13" ht="15" customHeight="1">
      <c r="A212" s="44"/>
      <c r="B212" s="44"/>
      <c r="C212" s="56" t="s">
        <v>174</v>
      </c>
      <c r="D212" s="44"/>
      <c r="E212" s="44"/>
      <c r="F212" s="44"/>
      <c r="G212" s="44"/>
      <c r="H212" s="44"/>
      <c r="I212" s="44"/>
      <c r="J212" s="44"/>
      <c r="K212" s="44"/>
      <c r="L212" s="44"/>
      <c r="M212" s="82"/>
    </row>
    <row r="213" spans="1:13" ht="15" customHeight="1">
      <c r="A213" s="44"/>
      <c r="B213" s="44"/>
      <c r="C213" s="56" t="s">
        <v>175</v>
      </c>
      <c r="D213" s="44"/>
      <c r="E213" s="44"/>
      <c r="F213" s="44"/>
      <c r="G213" s="44"/>
      <c r="H213" s="44"/>
      <c r="I213" s="44"/>
      <c r="J213" s="44"/>
      <c r="K213" s="44"/>
      <c r="L213" s="44"/>
      <c r="M213" s="82"/>
    </row>
    <row r="214" spans="1:13" ht="15" customHeight="1">
      <c r="A214" s="44"/>
      <c r="B214" s="44"/>
      <c r="C214" s="56" t="s">
        <v>176</v>
      </c>
      <c r="D214" s="44"/>
      <c r="E214" s="44"/>
      <c r="F214" s="44"/>
      <c r="G214" s="44"/>
      <c r="H214" s="44"/>
      <c r="I214" s="44"/>
      <c r="J214" s="44"/>
      <c r="K214" s="44"/>
      <c r="L214" s="44"/>
      <c r="M214" s="82"/>
    </row>
    <row r="215" spans="1:13" ht="26.25" customHeight="1">
      <c r="A215" s="44"/>
      <c r="B215" s="44"/>
      <c r="C215" s="118" t="s">
        <v>177</v>
      </c>
      <c r="D215" s="118"/>
      <c r="E215" s="118"/>
      <c r="F215" s="118"/>
      <c r="G215" s="118"/>
      <c r="H215" s="118"/>
      <c r="I215" s="118"/>
      <c r="J215" s="118"/>
      <c r="K215" s="118"/>
      <c r="L215" s="118"/>
      <c r="M215" s="82"/>
    </row>
    <row r="216" spans="1:13" ht="12.75" customHeight="1">
      <c r="A216" s="44"/>
      <c r="B216" s="44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82"/>
    </row>
    <row r="217" spans="1:13" ht="14.2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82"/>
    </row>
    <row r="218" spans="1:13" ht="35.25" customHeight="1">
      <c r="A218" s="46"/>
      <c r="B218" s="109">
        <f>B209+1</f>
        <v>23</v>
      </c>
      <c r="C218" s="133" t="s">
        <v>178</v>
      </c>
      <c r="D218" s="133"/>
      <c r="E218" s="133"/>
      <c r="F218" s="133"/>
      <c r="G218" s="133"/>
      <c r="H218" s="133"/>
      <c r="I218" s="133"/>
      <c r="J218" s="133"/>
      <c r="K218" s="133"/>
      <c r="L218" s="133"/>
      <c r="M218" s="82"/>
    </row>
    <row r="219" spans="1:13" ht="22.5" customHeight="1">
      <c r="A219" s="46"/>
      <c r="B219" s="109"/>
      <c r="C219" s="135"/>
      <c r="D219" s="136"/>
      <c r="E219" s="136"/>
      <c r="F219" s="136"/>
      <c r="G219" s="136"/>
      <c r="H219" s="136"/>
      <c r="I219" s="136"/>
      <c r="J219" s="136"/>
      <c r="K219" s="136"/>
      <c r="L219" s="137"/>
      <c r="M219" s="82" t="str">
        <f>LEFT(C219,1)</f>
        <v/>
      </c>
    </row>
    <row r="220" spans="1:13" ht="22.5" customHeight="1">
      <c r="A220" s="44"/>
      <c r="B220" s="44"/>
      <c r="C220" s="56" t="s">
        <v>179</v>
      </c>
      <c r="D220" s="44"/>
      <c r="E220" s="44"/>
      <c r="F220" s="44"/>
      <c r="G220" s="44"/>
      <c r="H220" s="44"/>
      <c r="I220" s="44"/>
      <c r="J220" s="44"/>
      <c r="K220" s="44"/>
      <c r="L220" s="44"/>
      <c r="M220" s="82"/>
    </row>
    <row r="221" spans="1:13" ht="16.5" customHeight="1">
      <c r="A221" s="44"/>
      <c r="B221" s="44"/>
      <c r="C221" s="56" t="s">
        <v>180</v>
      </c>
      <c r="D221" s="44"/>
      <c r="E221" s="44"/>
      <c r="F221" s="44"/>
      <c r="G221" s="44"/>
      <c r="H221" s="44"/>
      <c r="I221" s="44"/>
      <c r="J221" s="44"/>
      <c r="K221" s="44"/>
      <c r="L221" s="44"/>
      <c r="M221" s="82"/>
    </row>
    <row r="222" spans="1:13" ht="16.5" customHeight="1">
      <c r="A222" s="44"/>
      <c r="B222" s="44"/>
      <c r="C222" s="56" t="s">
        <v>181</v>
      </c>
      <c r="D222" s="44"/>
      <c r="E222" s="44"/>
      <c r="F222" s="44"/>
      <c r="G222" s="44"/>
      <c r="H222" s="44"/>
      <c r="I222" s="44"/>
      <c r="J222" s="44"/>
      <c r="K222" s="44"/>
      <c r="L222" s="44"/>
      <c r="M222" s="82"/>
    </row>
    <row r="223" spans="1:13" ht="16.5" customHeight="1">
      <c r="A223" s="44"/>
      <c r="B223" s="44"/>
      <c r="C223" s="73" t="s">
        <v>182</v>
      </c>
      <c r="D223" s="44"/>
      <c r="E223" s="44"/>
      <c r="F223" s="44"/>
      <c r="G223" s="56" t="str">
        <f>CONCATENATE("  (pase a pregunta ",B233,")")</f>
        <v xml:space="preserve">  (pase a pregunta 25)</v>
      </c>
      <c r="H223" s="44"/>
      <c r="I223" s="44"/>
      <c r="J223" s="44"/>
      <c r="K223" s="44"/>
      <c r="L223" s="44"/>
      <c r="M223" s="82"/>
    </row>
    <row r="224" spans="1:13" ht="15" customHeight="1">
      <c r="A224" s="44"/>
      <c r="B224" s="44"/>
      <c r="C224" s="74"/>
      <c r="D224" s="55"/>
      <c r="E224" s="55"/>
      <c r="F224" s="55"/>
      <c r="G224" s="55"/>
      <c r="H224" s="55"/>
      <c r="I224" s="55"/>
      <c r="J224" s="55"/>
      <c r="K224" s="55"/>
      <c r="L224" s="202"/>
      <c r="M224" s="82"/>
    </row>
    <row r="225" spans="1:13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82"/>
    </row>
    <row r="226" spans="1:13" ht="21" customHeight="1">
      <c r="A226" s="46"/>
      <c r="B226" s="109">
        <f>B218+1</f>
        <v>24</v>
      </c>
      <c r="C226" s="72" t="s">
        <v>183</v>
      </c>
      <c r="D226" s="44"/>
      <c r="E226" s="44"/>
      <c r="F226" s="44"/>
      <c r="G226" s="44"/>
      <c r="H226" s="44"/>
      <c r="I226" s="44"/>
      <c r="J226" s="44"/>
      <c r="K226" s="44"/>
      <c r="L226" s="44"/>
      <c r="M226" s="82"/>
    </row>
    <row r="227" spans="1:13" ht="22.5" customHeight="1">
      <c r="A227" s="46"/>
      <c r="B227" s="109"/>
      <c r="C227" s="135"/>
      <c r="D227" s="136"/>
      <c r="E227" s="136"/>
      <c r="F227" s="136"/>
      <c r="G227" s="136"/>
      <c r="H227" s="136"/>
      <c r="I227" s="136"/>
      <c r="J227" s="136"/>
      <c r="K227" s="136"/>
      <c r="L227" s="137"/>
      <c r="M227" s="82" t="str">
        <f>LEFT(C227,1)</f>
        <v/>
      </c>
    </row>
    <row r="228" spans="1:13" ht="21" customHeight="1">
      <c r="A228" s="44"/>
      <c r="B228" s="44"/>
      <c r="C228" s="56" t="s">
        <v>184</v>
      </c>
      <c r="D228" s="44"/>
      <c r="E228" s="44"/>
      <c r="F228" s="44"/>
      <c r="G228" s="44"/>
      <c r="H228" s="44"/>
      <c r="I228" s="44"/>
      <c r="J228" s="44"/>
      <c r="K228" s="44"/>
      <c r="L228" s="44"/>
      <c r="M228" s="82"/>
    </row>
    <row r="229" spans="1:13" ht="15" customHeight="1">
      <c r="A229" s="44"/>
      <c r="B229" s="44"/>
      <c r="C229" s="56" t="s">
        <v>185</v>
      </c>
      <c r="D229" s="44"/>
      <c r="E229" s="44"/>
      <c r="F229" s="44"/>
      <c r="G229" s="44"/>
      <c r="H229" s="44"/>
      <c r="I229" s="44"/>
      <c r="J229" s="44"/>
      <c r="K229" s="44"/>
      <c r="L229" s="44"/>
      <c r="M229" s="82"/>
    </row>
    <row r="230" spans="1:13" ht="15" customHeight="1">
      <c r="A230" s="44"/>
      <c r="B230" s="44"/>
      <c r="C230" s="73" t="s">
        <v>182</v>
      </c>
      <c r="D230" s="44"/>
      <c r="E230" s="44"/>
      <c r="F230" s="44"/>
      <c r="G230" s="44"/>
      <c r="H230" s="44"/>
      <c r="I230" s="44"/>
      <c r="J230" s="44"/>
      <c r="K230" s="44"/>
      <c r="L230" s="44"/>
      <c r="M230" s="82"/>
    </row>
    <row r="231" spans="1:13" ht="15" customHeight="1">
      <c r="A231" s="44"/>
      <c r="B231" s="44"/>
      <c r="C231" s="74"/>
      <c r="D231" s="55"/>
      <c r="E231" s="55"/>
      <c r="F231" s="55"/>
      <c r="G231" s="55"/>
      <c r="H231" s="55"/>
      <c r="I231" s="55"/>
      <c r="J231" s="55"/>
      <c r="K231" s="55"/>
      <c r="L231" s="202"/>
      <c r="M231" s="82"/>
    </row>
    <row r="232" spans="1:13" ht="14.25" customHeight="1">
      <c r="A232" s="44"/>
      <c r="B232" s="44"/>
      <c r="C232" s="46"/>
      <c r="D232" s="44"/>
      <c r="E232" s="44"/>
      <c r="F232" s="44"/>
      <c r="G232" s="44"/>
      <c r="H232" s="44"/>
      <c r="I232" s="44"/>
      <c r="J232" s="44"/>
      <c r="K232" s="44"/>
      <c r="L232" s="201"/>
      <c r="M232" s="82"/>
    </row>
    <row r="233" spans="1:13" ht="33.75" customHeight="1">
      <c r="A233" s="46"/>
      <c r="B233" s="109">
        <f>B226+1</f>
        <v>25</v>
      </c>
      <c r="C233" s="133" t="s">
        <v>186</v>
      </c>
      <c r="D233" s="133"/>
      <c r="E233" s="133"/>
      <c r="F233" s="133"/>
      <c r="G233" s="133"/>
      <c r="H233" s="133"/>
      <c r="I233" s="133"/>
      <c r="J233" s="133"/>
      <c r="K233" s="133"/>
      <c r="L233" s="133"/>
      <c r="M233" s="82"/>
    </row>
    <row r="234" spans="1:13" ht="22.5" customHeight="1">
      <c r="A234" s="44"/>
      <c r="B234" s="44"/>
      <c r="C234" s="135"/>
      <c r="D234" s="136"/>
      <c r="E234" s="136"/>
      <c r="F234" s="136"/>
      <c r="G234" s="136"/>
      <c r="H234" s="136"/>
      <c r="I234" s="136"/>
      <c r="J234" s="136"/>
      <c r="K234" s="136"/>
      <c r="L234" s="137"/>
      <c r="M234" s="82" t="str">
        <f>LEFT(C234,1)</f>
        <v/>
      </c>
    </row>
    <row r="235" spans="1:13" ht="23.25" customHeight="1">
      <c r="A235" s="44"/>
      <c r="B235" s="44"/>
      <c r="C235" s="118" t="s">
        <v>90</v>
      </c>
      <c r="D235" s="118"/>
      <c r="E235" s="118"/>
      <c r="F235" s="118"/>
      <c r="G235" s="44"/>
      <c r="H235" s="44"/>
      <c r="I235" s="44"/>
      <c r="J235" s="44"/>
      <c r="K235" s="44"/>
      <c r="L235" s="75"/>
      <c r="M235" s="82"/>
    </row>
    <row r="236" spans="1:13" ht="15.75" customHeight="1">
      <c r="A236" s="44"/>
      <c r="B236" s="44"/>
      <c r="C236" s="118" t="s">
        <v>187</v>
      </c>
      <c r="D236" s="118"/>
      <c r="E236" s="118"/>
      <c r="F236" s="118"/>
      <c r="G236" s="118"/>
      <c r="H236" s="44"/>
      <c r="I236" s="44"/>
      <c r="J236" s="44"/>
      <c r="K236" s="44"/>
      <c r="L236" s="75"/>
      <c r="M236" s="82"/>
    </row>
    <row r="237" spans="1:13" ht="15.75" customHeight="1">
      <c r="A237" s="44"/>
      <c r="B237" s="44"/>
      <c r="C237" s="118" t="s">
        <v>188</v>
      </c>
      <c r="D237" s="118"/>
      <c r="E237" s="118"/>
      <c r="F237" s="118"/>
      <c r="G237" s="118"/>
      <c r="H237" s="44"/>
      <c r="I237" s="44"/>
      <c r="J237" s="44"/>
      <c r="K237" s="44"/>
      <c r="L237" s="75"/>
      <c r="M237" s="82"/>
    </row>
    <row r="238" spans="1:13" ht="15.75" customHeight="1">
      <c r="A238" s="44"/>
      <c r="B238" s="44"/>
      <c r="C238" s="70"/>
      <c r="D238" s="55"/>
      <c r="E238" s="55"/>
      <c r="F238" s="55"/>
      <c r="G238" s="55"/>
      <c r="H238" s="55"/>
      <c r="I238" s="55"/>
      <c r="J238" s="55"/>
      <c r="K238" s="55"/>
      <c r="L238" s="55"/>
      <c r="M238" s="82"/>
    </row>
    <row r="239" spans="1:13" ht="15.75" customHeight="1">
      <c r="A239" s="44"/>
      <c r="B239" s="44"/>
      <c r="C239" s="56"/>
      <c r="D239" s="44"/>
      <c r="E239" s="44"/>
      <c r="F239" s="44"/>
      <c r="G239" s="44"/>
      <c r="H239" s="44"/>
      <c r="I239" s="44"/>
      <c r="J239" s="44"/>
      <c r="K239" s="44"/>
      <c r="L239" s="44"/>
      <c r="M239" s="82"/>
    </row>
    <row r="240" spans="1:13" ht="37.5" customHeight="1">
      <c r="A240" s="46"/>
      <c r="B240" s="109">
        <f>B233+1</f>
        <v>26</v>
      </c>
      <c r="C240" s="133" t="s">
        <v>189</v>
      </c>
      <c r="D240" s="133"/>
      <c r="E240" s="133"/>
      <c r="F240" s="133"/>
      <c r="G240" s="133"/>
      <c r="H240" s="133"/>
      <c r="I240" s="133"/>
      <c r="J240" s="133"/>
      <c r="K240" s="133"/>
      <c r="L240" s="133"/>
      <c r="M240" s="82"/>
    </row>
    <row r="241" spans="1:256" ht="22.5" customHeight="1">
      <c r="A241" s="46"/>
      <c r="B241" s="109"/>
      <c r="C241" s="135"/>
      <c r="D241" s="136"/>
      <c r="E241" s="136"/>
      <c r="F241" s="136"/>
      <c r="G241" s="136"/>
      <c r="H241" s="136"/>
      <c r="I241" s="136"/>
      <c r="J241" s="136"/>
      <c r="K241" s="136"/>
      <c r="L241" s="137"/>
      <c r="M241" s="82" t="str">
        <f>LEFT(C241,1)</f>
        <v/>
      </c>
    </row>
    <row r="242" spans="1:256" ht="19.5" customHeight="1">
      <c r="A242" s="44"/>
      <c r="B242" s="44"/>
      <c r="C242" s="56" t="s">
        <v>190</v>
      </c>
      <c r="D242" s="44"/>
      <c r="E242" s="44"/>
      <c r="F242" s="44"/>
      <c r="G242" s="44"/>
      <c r="H242" s="44"/>
      <c r="I242" s="44"/>
      <c r="J242" s="44"/>
      <c r="K242" s="44"/>
      <c r="L242" s="75"/>
      <c r="M242" s="82"/>
    </row>
    <row r="243" spans="1:256" ht="15.75" customHeight="1">
      <c r="A243" s="44"/>
      <c r="B243" s="44"/>
      <c r="C243" s="56" t="s">
        <v>191</v>
      </c>
      <c r="D243" s="44"/>
      <c r="E243" s="44"/>
      <c r="F243" s="44"/>
      <c r="G243" s="44"/>
      <c r="H243" s="44"/>
      <c r="I243" s="44"/>
      <c r="J243" s="44"/>
      <c r="K243" s="44"/>
      <c r="L243" s="75"/>
      <c r="M243" s="82"/>
    </row>
    <row r="244" spans="1:256" ht="15.75" customHeight="1">
      <c r="A244" s="44"/>
      <c r="B244" s="44"/>
      <c r="C244" s="56" t="s">
        <v>192</v>
      </c>
      <c r="D244" s="44"/>
      <c r="E244" s="44"/>
      <c r="F244" s="44"/>
      <c r="G244" s="44"/>
      <c r="H244" s="44"/>
      <c r="I244" s="44"/>
      <c r="J244" s="44"/>
      <c r="K244" s="44"/>
      <c r="L244" s="75"/>
      <c r="M244" s="82"/>
    </row>
    <row r="245" spans="1:256" ht="15.75" customHeight="1">
      <c r="A245" s="44"/>
      <c r="B245" s="44"/>
      <c r="C245" s="56" t="s">
        <v>193</v>
      </c>
      <c r="D245" s="44"/>
      <c r="E245" s="44"/>
      <c r="F245" s="44"/>
      <c r="G245" s="44"/>
      <c r="H245" s="44"/>
      <c r="I245" s="44"/>
      <c r="J245" s="44"/>
      <c r="K245" s="44"/>
      <c r="L245" s="75"/>
      <c r="M245" s="82"/>
    </row>
    <row r="246" spans="1:256" ht="14.25" customHeight="1">
      <c r="A246" s="44"/>
      <c r="B246" s="44"/>
      <c r="C246" s="74"/>
      <c r="D246" s="55"/>
      <c r="E246" s="55"/>
      <c r="F246" s="55"/>
      <c r="G246" s="55"/>
      <c r="H246" s="55"/>
      <c r="I246" s="55"/>
      <c r="J246" s="55"/>
      <c r="K246" s="55"/>
      <c r="L246" s="202"/>
      <c r="M246" s="82"/>
    </row>
    <row r="247" spans="1:256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82"/>
    </row>
    <row r="248" spans="1:256" ht="33.75" customHeight="1">
      <c r="A248" s="46"/>
      <c r="B248" s="109">
        <f>B240+1</f>
        <v>27</v>
      </c>
      <c r="C248" s="133" t="str">
        <f>CONCATENATE("¿Cuál es el porcentaje de registros con datos en blanco o perdidos ('missings') en el archivo de datos del Registro Administrativo en las variables indicadas en la pregunta ",B125,"?")</f>
        <v>¿Cuál es el porcentaje de registros con datos en blanco o perdidos ('missings') en el archivo de datos del Registro Administrativo en las variables indicadas en la pregunta 16?</v>
      </c>
      <c r="D248" s="133"/>
      <c r="E248" s="133"/>
      <c r="F248" s="133"/>
      <c r="G248" s="133"/>
      <c r="H248" s="133"/>
      <c r="I248" s="133"/>
      <c r="J248" s="133"/>
      <c r="K248" s="133"/>
      <c r="L248" s="133"/>
      <c r="M248" s="82"/>
    </row>
    <row r="249" spans="1:256" ht="22.5" customHeight="1">
      <c r="A249" s="46"/>
      <c r="B249" s="109"/>
      <c r="C249" s="135"/>
      <c r="D249" s="136"/>
      <c r="E249" s="136"/>
      <c r="F249" s="136"/>
      <c r="G249" s="136"/>
      <c r="H249" s="136"/>
      <c r="I249" s="136"/>
      <c r="J249" s="136"/>
      <c r="K249" s="136"/>
      <c r="L249" s="137"/>
      <c r="M249" s="82" t="str">
        <f>LEFT(C249,1)</f>
        <v/>
      </c>
    </row>
    <row r="250" spans="1:256" ht="20.25" customHeight="1">
      <c r="A250" s="44"/>
      <c r="B250" s="44"/>
      <c r="C250" s="56" t="s">
        <v>90</v>
      </c>
      <c r="D250" s="44"/>
      <c r="E250" s="44"/>
      <c r="F250" s="44"/>
      <c r="G250" s="44"/>
      <c r="H250" s="44"/>
      <c r="I250" s="44"/>
      <c r="J250" s="44"/>
      <c r="K250" s="44"/>
      <c r="L250" s="75"/>
      <c r="M250" s="82"/>
    </row>
    <row r="251" spans="1:256" ht="15.75" customHeight="1">
      <c r="A251" s="44"/>
      <c r="B251" s="44"/>
      <c r="C251" s="56" t="s">
        <v>194</v>
      </c>
      <c r="D251" s="44"/>
      <c r="E251" s="44"/>
      <c r="F251" s="44"/>
      <c r="G251" s="44"/>
      <c r="H251" s="44"/>
      <c r="I251" s="44"/>
      <c r="J251" s="44"/>
      <c r="K251" s="44"/>
      <c r="L251" s="75"/>
      <c r="M251" s="82"/>
    </row>
    <row r="252" spans="1:256" ht="15.75" customHeight="1">
      <c r="A252" s="44"/>
      <c r="B252" s="44"/>
      <c r="C252" s="56" t="s">
        <v>195</v>
      </c>
      <c r="D252" s="44"/>
      <c r="E252" s="44"/>
      <c r="F252" s="44"/>
      <c r="G252" s="44"/>
      <c r="H252" s="44"/>
      <c r="I252" s="44"/>
      <c r="J252" s="44"/>
      <c r="K252" s="44"/>
      <c r="L252" s="75"/>
      <c r="M252" s="82"/>
    </row>
    <row r="253" spans="1:256" ht="15.75" customHeight="1">
      <c r="A253" s="44"/>
      <c r="B253" s="44"/>
      <c r="C253" s="56" t="s">
        <v>196</v>
      </c>
      <c r="D253" s="44"/>
      <c r="E253" s="44"/>
      <c r="F253" s="44"/>
      <c r="G253" s="44"/>
      <c r="H253" s="44"/>
      <c r="I253" s="44"/>
      <c r="J253" s="44"/>
      <c r="K253" s="44"/>
      <c r="L253" s="75"/>
      <c r="M253" s="82"/>
    </row>
    <row r="254" spans="1:256" ht="15.75" customHeight="1">
      <c r="A254" s="44"/>
      <c r="B254" s="44"/>
      <c r="C254" s="46"/>
      <c r="D254" s="44"/>
      <c r="E254" s="44"/>
      <c r="F254" s="44"/>
      <c r="G254" s="44"/>
      <c r="H254" s="44"/>
      <c r="I254" s="44"/>
      <c r="J254" s="44"/>
      <c r="K254" s="44"/>
      <c r="L254" s="75"/>
      <c r="M254" s="82"/>
    </row>
    <row r="255" spans="1:256" ht="21" customHeight="1">
      <c r="A255" s="80" t="s">
        <v>197</v>
      </c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  <c r="BL255" s="80"/>
      <c r="BM255" s="80"/>
      <c r="BN255" s="80"/>
      <c r="BO255" s="80"/>
      <c r="BP255" s="80"/>
      <c r="BQ255" s="80"/>
      <c r="BR255" s="80"/>
      <c r="BS255" s="80"/>
      <c r="BT255" s="80"/>
      <c r="BU255" s="80"/>
      <c r="BV255" s="80"/>
      <c r="BW255" s="80"/>
      <c r="BX255" s="80"/>
      <c r="BY255" s="80"/>
      <c r="BZ255" s="80"/>
      <c r="CA255" s="80"/>
      <c r="CB255" s="80"/>
      <c r="CC255" s="80"/>
      <c r="CD255" s="80"/>
      <c r="CE255" s="80"/>
      <c r="CF255" s="80"/>
      <c r="CG255" s="80"/>
      <c r="CH255" s="80"/>
      <c r="CI255" s="80"/>
      <c r="CJ255" s="80"/>
      <c r="CK255" s="80"/>
      <c r="CL255" s="80"/>
      <c r="CM255" s="80"/>
      <c r="CN255" s="80"/>
      <c r="CO255" s="80"/>
      <c r="CP255" s="80"/>
      <c r="CQ255" s="80"/>
      <c r="CR255" s="80"/>
      <c r="CS255" s="80"/>
      <c r="CT255" s="80"/>
      <c r="CU255" s="80"/>
      <c r="CV255" s="80"/>
      <c r="CW255" s="80"/>
      <c r="CX255" s="80"/>
      <c r="CY255" s="80"/>
      <c r="CZ255" s="80"/>
      <c r="DA255" s="80"/>
      <c r="DB255" s="80"/>
      <c r="DC255" s="80"/>
      <c r="DD255" s="80"/>
      <c r="DE255" s="80"/>
      <c r="DF255" s="80"/>
      <c r="DG255" s="80"/>
      <c r="DH255" s="80"/>
      <c r="DI255" s="80"/>
      <c r="DJ255" s="80"/>
      <c r="DK255" s="80"/>
      <c r="DL255" s="80"/>
      <c r="DM255" s="80"/>
      <c r="DN255" s="80"/>
      <c r="DO255" s="80"/>
      <c r="DP255" s="80"/>
      <c r="DQ255" s="80"/>
      <c r="DR255" s="80"/>
      <c r="DS255" s="80"/>
      <c r="DT255" s="80"/>
      <c r="DU255" s="80"/>
      <c r="DV255" s="80"/>
      <c r="DW255" s="80"/>
      <c r="DX255" s="80"/>
      <c r="DY255" s="80"/>
      <c r="DZ255" s="80"/>
      <c r="EA255" s="80"/>
      <c r="EB255" s="80"/>
      <c r="EC255" s="80"/>
      <c r="ED255" s="80"/>
      <c r="EE255" s="80"/>
      <c r="EF255" s="80"/>
      <c r="EG255" s="80"/>
      <c r="EH255" s="80"/>
      <c r="EI255" s="80"/>
      <c r="EJ255" s="80"/>
      <c r="EK255" s="80"/>
      <c r="EL255" s="80"/>
      <c r="EM255" s="80"/>
      <c r="EN255" s="80"/>
      <c r="EO255" s="80"/>
      <c r="EP255" s="80"/>
      <c r="EQ255" s="80"/>
      <c r="ER255" s="80"/>
      <c r="ES255" s="80"/>
      <c r="ET255" s="80"/>
      <c r="EU255" s="80"/>
      <c r="EV255" s="80"/>
      <c r="EW255" s="80"/>
      <c r="EX255" s="80"/>
      <c r="EY255" s="80"/>
      <c r="EZ255" s="80"/>
      <c r="FA255" s="80"/>
      <c r="FB255" s="80"/>
      <c r="FC255" s="80"/>
      <c r="FD255" s="80"/>
      <c r="FE255" s="80"/>
      <c r="FF255" s="80"/>
      <c r="FG255" s="80"/>
      <c r="FH255" s="80"/>
      <c r="FI255" s="80"/>
      <c r="FJ255" s="80"/>
      <c r="FK255" s="80"/>
      <c r="FL255" s="80"/>
      <c r="FM255" s="80"/>
      <c r="FN255" s="80"/>
      <c r="FO255" s="80"/>
      <c r="FP255" s="80"/>
      <c r="FQ255" s="80"/>
      <c r="FR255" s="80"/>
      <c r="FS255" s="80"/>
      <c r="FT255" s="80"/>
      <c r="FU255" s="80"/>
      <c r="FV255" s="80"/>
      <c r="FW255" s="80"/>
      <c r="FX255" s="80"/>
      <c r="FY255" s="80"/>
      <c r="FZ255" s="80"/>
      <c r="GA255" s="80"/>
      <c r="GB255" s="80"/>
      <c r="GC255" s="80"/>
      <c r="GD255" s="80"/>
      <c r="GE255" s="80"/>
      <c r="GF255" s="80"/>
      <c r="GG255" s="80"/>
      <c r="GH255" s="80"/>
      <c r="GI255" s="80"/>
      <c r="GJ255" s="80"/>
      <c r="GK255" s="80"/>
      <c r="GL255" s="80"/>
      <c r="GM255" s="80"/>
      <c r="GN255" s="80"/>
      <c r="GO255" s="80"/>
      <c r="GP255" s="80"/>
      <c r="GQ255" s="80"/>
      <c r="GR255" s="80"/>
      <c r="GS255" s="80"/>
      <c r="GT255" s="80"/>
      <c r="GU255" s="80"/>
      <c r="GV255" s="80"/>
      <c r="GW255" s="80"/>
      <c r="GX255" s="80"/>
      <c r="GY255" s="80"/>
      <c r="GZ255" s="80"/>
      <c r="HA255" s="80"/>
      <c r="HB255" s="80"/>
      <c r="HC255" s="80"/>
      <c r="HD255" s="80"/>
      <c r="HE255" s="80"/>
      <c r="HF255" s="80"/>
      <c r="HG255" s="80"/>
      <c r="HH255" s="80"/>
      <c r="HI255" s="80"/>
      <c r="HJ255" s="80"/>
      <c r="HK255" s="80"/>
      <c r="HL255" s="80"/>
      <c r="HM255" s="80"/>
      <c r="HN255" s="80"/>
      <c r="HO255" s="80"/>
      <c r="HP255" s="80"/>
      <c r="HQ255" s="80"/>
      <c r="HR255" s="80"/>
      <c r="HS255" s="80"/>
      <c r="HT255" s="80"/>
      <c r="HU255" s="80"/>
      <c r="HV255" s="80"/>
      <c r="HW255" s="80"/>
      <c r="HX255" s="80"/>
      <c r="HY255" s="80"/>
      <c r="HZ255" s="80"/>
      <c r="IA255" s="80"/>
      <c r="IB255" s="80"/>
      <c r="IC255" s="80"/>
      <c r="ID255" s="80"/>
      <c r="IE255" s="80"/>
      <c r="IF255" s="80"/>
      <c r="IG255" s="80"/>
      <c r="IH255" s="80"/>
      <c r="II255" s="80"/>
      <c r="IJ255" s="80"/>
      <c r="IK255" s="80"/>
      <c r="IL255" s="80"/>
      <c r="IM255" s="80"/>
      <c r="IN255" s="80"/>
      <c r="IO255" s="80"/>
      <c r="IP255" s="80"/>
      <c r="IQ255" s="80"/>
      <c r="IR255" s="80"/>
      <c r="IS255" s="80"/>
      <c r="IT255" s="80"/>
      <c r="IU255" s="80"/>
      <c r="IV255" s="80"/>
    </row>
    <row r="256" spans="1:256" ht="11.25" customHeight="1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  <c r="BL256" s="80"/>
      <c r="BM256" s="80"/>
      <c r="BN256" s="80"/>
      <c r="BO256" s="80"/>
      <c r="BP256" s="80"/>
      <c r="BQ256" s="80"/>
      <c r="BR256" s="80"/>
      <c r="BS256" s="80"/>
      <c r="BT256" s="80"/>
      <c r="BU256" s="80"/>
      <c r="BV256" s="80"/>
      <c r="BW256" s="80"/>
      <c r="BX256" s="80"/>
      <c r="BY256" s="80"/>
      <c r="BZ256" s="80"/>
      <c r="CA256" s="80"/>
      <c r="CB256" s="80"/>
      <c r="CC256" s="80"/>
      <c r="CD256" s="80"/>
      <c r="CE256" s="80"/>
      <c r="CF256" s="80"/>
      <c r="CG256" s="80"/>
      <c r="CH256" s="80"/>
      <c r="CI256" s="80"/>
      <c r="CJ256" s="80"/>
      <c r="CK256" s="80"/>
      <c r="CL256" s="80"/>
      <c r="CM256" s="80"/>
      <c r="CN256" s="80"/>
      <c r="CO256" s="80"/>
      <c r="CP256" s="80"/>
      <c r="CQ256" s="80"/>
      <c r="CR256" s="80"/>
      <c r="CS256" s="80"/>
      <c r="CT256" s="80"/>
      <c r="CU256" s="80"/>
      <c r="CV256" s="80"/>
      <c r="CW256" s="80"/>
      <c r="CX256" s="80"/>
      <c r="CY256" s="80"/>
      <c r="CZ256" s="80"/>
      <c r="DA256" s="80"/>
      <c r="DB256" s="80"/>
      <c r="DC256" s="80"/>
      <c r="DD256" s="80"/>
      <c r="DE256" s="80"/>
      <c r="DF256" s="80"/>
      <c r="DG256" s="80"/>
      <c r="DH256" s="80"/>
      <c r="DI256" s="80"/>
      <c r="DJ256" s="80"/>
      <c r="DK256" s="80"/>
      <c r="DL256" s="80"/>
      <c r="DM256" s="80"/>
      <c r="DN256" s="80"/>
      <c r="DO256" s="80"/>
      <c r="DP256" s="80"/>
      <c r="DQ256" s="80"/>
      <c r="DR256" s="80"/>
      <c r="DS256" s="80"/>
      <c r="DT256" s="80"/>
      <c r="DU256" s="80"/>
      <c r="DV256" s="80"/>
      <c r="DW256" s="80"/>
      <c r="DX256" s="80"/>
      <c r="DY256" s="80"/>
      <c r="DZ256" s="80"/>
      <c r="EA256" s="80"/>
      <c r="EB256" s="80"/>
      <c r="EC256" s="80"/>
      <c r="ED256" s="80"/>
      <c r="EE256" s="80"/>
      <c r="EF256" s="80"/>
      <c r="EG256" s="80"/>
      <c r="EH256" s="80"/>
      <c r="EI256" s="80"/>
      <c r="EJ256" s="80"/>
      <c r="EK256" s="80"/>
      <c r="EL256" s="80"/>
      <c r="EM256" s="80"/>
      <c r="EN256" s="80"/>
      <c r="EO256" s="80"/>
      <c r="EP256" s="80"/>
      <c r="EQ256" s="80"/>
      <c r="ER256" s="80"/>
      <c r="ES256" s="80"/>
      <c r="ET256" s="80"/>
      <c r="EU256" s="80"/>
      <c r="EV256" s="80"/>
      <c r="EW256" s="80"/>
      <c r="EX256" s="80"/>
      <c r="EY256" s="80"/>
      <c r="EZ256" s="80"/>
      <c r="FA256" s="80"/>
      <c r="FB256" s="80"/>
      <c r="FC256" s="80"/>
      <c r="FD256" s="80"/>
      <c r="FE256" s="80"/>
      <c r="FF256" s="80"/>
      <c r="FG256" s="80"/>
      <c r="FH256" s="80"/>
      <c r="FI256" s="80"/>
      <c r="FJ256" s="80"/>
      <c r="FK256" s="80"/>
      <c r="FL256" s="80"/>
      <c r="FM256" s="80"/>
      <c r="FN256" s="80"/>
      <c r="FO256" s="80"/>
      <c r="FP256" s="80"/>
      <c r="FQ256" s="80"/>
      <c r="FR256" s="80"/>
      <c r="FS256" s="80"/>
      <c r="FT256" s="80"/>
      <c r="FU256" s="80"/>
      <c r="FV256" s="80"/>
      <c r="FW256" s="80"/>
      <c r="FX256" s="80"/>
      <c r="FY256" s="80"/>
      <c r="FZ256" s="80"/>
      <c r="GA256" s="80"/>
      <c r="GB256" s="80"/>
      <c r="GC256" s="80"/>
      <c r="GD256" s="80"/>
      <c r="GE256" s="80"/>
      <c r="GF256" s="80"/>
      <c r="GG256" s="80"/>
      <c r="GH256" s="80"/>
      <c r="GI256" s="80"/>
      <c r="GJ256" s="80"/>
      <c r="GK256" s="80"/>
      <c r="GL256" s="80"/>
      <c r="GM256" s="80"/>
      <c r="GN256" s="80"/>
      <c r="GO256" s="80"/>
      <c r="GP256" s="80"/>
      <c r="GQ256" s="80"/>
      <c r="GR256" s="80"/>
      <c r="GS256" s="80"/>
      <c r="GT256" s="80"/>
      <c r="GU256" s="80"/>
      <c r="GV256" s="80"/>
      <c r="GW256" s="80"/>
      <c r="GX256" s="80"/>
      <c r="GY256" s="80"/>
      <c r="GZ256" s="80"/>
      <c r="HA256" s="80"/>
      <c r="HB256" s="80"/>
      <c r="HC256" s="80"/>
      <c r="HD256" s="80"/>
      <c r="HE256" s="80"/>
      <c r="HF256" s="80"/>
      <c r="HG256" s="80"/>
      <c r="HH256" s="80"/>
      <c r="HI256" s="80"/>
      <c r="HJ256" s="80"/>
      <c r="HK256" s="80"/>
      <c r="HL256" s="80"/>
      <c r="HM256" s="80"/>
      <c r="HN256" s="80"/>
      <c r="HO256" s="80"/>
      <c r="HP256" s="80"/>
      <c r="HQ256" s="80"/>
      <c r="HR256" s="80"/>
      <c r="HS256" s="80"/>
      <c r="HT256" s="80"/>
      <c r="HU256" s="80"/>
      <c r="HV256" s="80"/>
      <c r="HW256" s="80"/>
      <c r="HX256" s="80"/>
      <c r="HY256" s="80"/>
      <c r="HZ256" s="80"/>
      <c r="IA256" s="80"/>
      <c r="IB256" s="80"/>
      <c r="IC256" s="80"/>
      <c r="ID256" s="80"/>
      <c r="IE256" s="80"/>
      <c r="IF256" s="80"/>
      <c r="IG256" s="80"/>
      <c r="IH256" s="80"/>
      <c r="II256" s="80"/>
      <c r="IJ256" s="80"/>
      <c r="IK256" s="80"/>
      <c r="IL256" s="80"/>
      <c r="IM256" s="80"/>
      <c r="IN256" s="80"/>
      <c r="IO256" s="80"/>
      <c r="IP256" s="80"/>
      <c r="IQ256" s="80"/>
      <c r="IR256" s="80"/>
      <c r="IS256" s="80"/>
      <c r="IT256" s="80"/>
      <c r="IU256" s="80"/>
      <c r="IV256" s="80"/>
    </row>
    <row r="257" spans="1:256" ht="45.75" customHeight="1">
      <c r="A257" s="46"/>
      <c r="B257" s="109">
        <f>B248+1</f>
        <v>28</v>
      </c>
      <c r="C257" s="133" t="s">
        <v>198</v>
      </c>
      <c r="D257" s="133"/>
      <c r="E257" s="133"/>
      <c r="F257" s="133"/>
      <c r="G257" s="133"/>
      <c r="H257" s="133"/>
      <c r="I257" s="133"/>
      <c r="J257" s="133"/>
      <c r="K257" s="133"/>
      <c r="L257" s="133"/>
      <c r="M257" s="82"/>
    </row>
    <row r="258" spans="1:256" ht="22.5" customHeight="1">
      <c r="A258" s="46"/>
      <c r="B258" s="109"/>
      <c r="C258" s="161"/>
      <c r="D258" s="162"/>
      <c r="E258" s="162"/>
      <c r="F258" s="162"/>
      <c r="G258" s="162"/>
      <c r="H258" s="162"/>
      <c r="I258" s="162"/>
      <c r="J258" s="162"/>
      <c r="K258" s="162"/>
      <c r="L258" s="163"/>
      <c r="M258" s="82" t="str">
        <f>LEFT(C258,1)</f>
        <v/>
      </c>
    </row>
    <row r="259" spans="1:256" ht="20.25" customHeight="1">
      <c r="A259" s="44"/>
      <c r="B259" s="44"/>
      <c r="C259" s="164"/>
      <c r="D259" s="165"/>
      <c r="E259" s="165"/>
      <c r="F259" s="165"/>
      <c r="G259" s="165"/>
      <c r="H259" s="165"/>
      <c r="I259" s="165"/>
      <c r="J259" s="165"/>
      <c r="K259" s="165"/>
      <c r="L259" s="166"/>
      <c r="M259" s="82"/>
    </row>
    <row r="260" spans="1:256" ht="15.75" customHeight="1">
      <c r="A260" s="44"/>
      <c r="B260" s="44"/>
      <c r="C260" s="164"/>
      <c r="D260" s="165"/>
      <c r="E260" s="165"/>
      <c r="F260" s="165"/>
      <c r="G260" s="165"/>
      <c r="H260" s="165"/>
      <c r="I260" s="165"/>
      <c r="J260" s="165"/>
      <c r="K260" s="165"/>
      <c r="L260" s="166"/>
      <c r="M260" s="82"/>
    </row>
    <row r="261" spans="1:256" ht="15.75" customHeight="1">
      <c r="A261" s="44"/>
      <c r="B261" s="44"/>
      <c r="C261" s="164"/>
      <c r="D261" s="165"/>
      <c r="E261" s="165"/>
      <c r="F261" s="165"/>
      <c r="G261" s="165"/>
      <c r="H261" s="165"/>
      <c r="I261" s="165"/>
      <c r="J261" s="165"/>
      <c r="K261" s="165"/>
      <c r="L261" s="166"/>
      <c r="M261" s="82"/>
    </row>
    <row r="262" spans="1:256" ht="15.75" customHeight="1">
      <c r="A262" s="44"/>
      <c r="B262" s="44"/>
      <c r="C262" s="167"/>
      <c r="D262" s="168"/>
      <c r="E262" s="168"/>
      <c r="F262" s="168"/>
      <c r="G262" s="168"/>
      <c r="H262" s="168"/>
      <c r="I262" s="168"/>
      <c r="J262" s="168"/>
      <c r="K262" s="168"/>
      <c r="L262" s="169"/>
      <c r="M262" s="82"/>
    </row>
    <row r="263" spans="1:256" ht="14.25" customHeight="1">
      <c r="A263" s="80"/>
      <c r="B263" s="80"/>
      <c r="C263" s="74"/>
      <c r="D263" s="55"/>
      <c r="E263" s="55"/>
      <c r="F263" s="55"/>
      <c r="G263" s="55"/>
      <c r="H263" s="55"/>
      <c r="I263" s="55"/>
      <c r="J263" s="55"/>
      <c r="K263" s="55"/>
      <c r="L263" s="202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  <c r="BL263" s="80"/>
      <c r="BM263" s="80"/>
      <c r="BN263" s="80"/>
      <c r="BO263" s="80"/>
      <c r="BP263" s="80"/>
      <c r="BQ263" s="80"/>
      <c r="BR263" s="80"/>
      <c r="BS263" s="80"/>
      <c r="BT263" s="80"/>
      <c r="BU263" s="80"/>
      <c r="BV263" s="80"/>
      <c r="BW263" s="80"/>
      <c r="BX263" s="80"/>
      <c r="BY263" s="80"/>
      <c r="BZ263" s="80"/>
      <c r="CA263" s="80"/>
      <c r="CB263" s="80"/>
      <c r="CC263" s="80"/>
      <c r="CD263" s="80"/>
      <c r="CE263" s="80"/>
      <c r="CF263" s="80"/>
      <c r="CG263" s="80"/>
      <c r="CH263" s="80"/>
      <c r="CI263" s="80"/>
      <c r="CJ263" s="80"/>
      <c r="CK263" s="80"/>
      <c r="CL263" s="80"/>
      <c r="CM263" s="80"/>
      <c r="CN263" s="80"/>
      <c r="CO263" s="80"/>
      <c r="CP263" s="80"/>
      <c r="CQ263" s="80"/>
      <c r="CR263" s="80"/>
      <c r="CS263" s="80"/>
      <c r="CT263" s="80"/>
      <c r="CU263" s="80"/>
      <c r="CV263" s="80"/>
      <c r="CW263" s="80"/>
      <c r="CX263" s="80"/>
      <c r="CY263" s="80"/>
      <c r="CZ263" s="80"/>
      <c r="DA263" s="80"/>
      <c r="DB263" s="80"/>
      <c r="DC263" s="80"/>
      <c r="DD263" s="80"/>
      <c r="DE263" s="80"/>
      <c r="DF263" s="80"/>
      <c r="DG263" s="80"/>
      <c r="DH263" s="80"/>
      <c r="DI263" s="80"/>
      <c r="DJ263" s="80"/>
      <c r="DK263" s="80"/>
      <c r="DL263" s="80"/>
      <c r="DM263" s="80"/>
      <c r="DN263" s="80"/>
      <c r="DO263" s="80"/>
      <c r="DP263" s="80"/>
      <c r="DQ263" s="80"/>
      <c r="DR263" s="80"/>
      <c r="DS263" s="80"/>
      <c r="DT263" s="80"/>
      <c r="DU263" s="80"/>
      <c r="DV263" s="80"/>
      <c r="DW263" s="80"/>
      <c r="DX263" s="80"/>
      <c r="DY263" s="80"/>
      <c r="DZ263" s="80"/>
      <c r="EA263" s="80"/>
      <c r="EB263" s="80"/>
      <c r="EC263" s="80"/>
      <c r="ED263" s="80"/>
      <c r="EE263" s="80"/>
      <c r="EF263" s="80"/>
      <c r="EG263" s="80"/>
      <c r="EH263" s="80"/>
      <c r="EI263" s="80"/>
      <c r="EJ263" s="80"/>
      <c r="EK263" s="80"/>
      <c r="EL263" s="80"/>
      <c r="EM263" s="80"/>
      <c r="EN263" s="80"/>
      <c r="EO263" s="80"/>
      <c r="EP263" s="80"/>
      <c r="EQ263" s="80"/>
      <c r="ER263" s="80"/>
      <c r="ES263" s="80"/>
      <c r="ET263" s="80"/>
      <c r="EU263" s="80"/>
      <c r="EV263" s="80"/>
      <c r="EW263" s="80"/>
      <c r="EX263" s="80"/>
      <c r="EY263" s="80"/>
      <c r="EZ263" s="80"/>
      <c r="FA263" s="80"/>
      <c r="FB263" s="80"/>
      <c r="FC263" s="80"/>
      <c r="FD263" s="80"/>
      <c r="FE263" s="80"/>
      <c r="FF263" s="80"/>
      <c r="FG263" s="80"/>
      <c r="FH263" s="80"/>
      <c r="FI263" s="80"/>
      <c r="FJ263" s="80"/>
      <c r="FK263" s="80"/>
      <c r="FL263" s="80"/>
      <c r="FM263" s="80"/>
      <c r="FN263" s="80"/>
      <c r="FO263" s="80"/>
      <c r="FP263" s="80"/>
      <c r="FQ263" s="80"/>
      <c r="FR263" s="80"/>
      <c r="FS263" s="80"/>
      <c r="FT263" s="80"/>
      <c r="FU263" s="80"/>
      <c r="FV263" s="80"/>
      <c r="FW263" s="80"/>
      <c r="FX263" s="80"/>
      <c r="FY263" s="80"/>
      <c r="FZ263" s="80"/>
      <c r="GA263" s="80"/>
      <c r="GB263" s="80"/>
      <c r="GC263" s="80"/>
      <c r="GD263" s="80"/>
      <c r="GE263" s="80"/>
      <c r="GF263" s="80"/>
      <c r="GG263" s="80"/>
      <c r="GH263" s="80"/>
      <c r="GI263" s="80"/>
      <c r="GJ263" s="80"/>
      <c r="GK263" s="80"/>
      <c r="GL263" s="80"/>
      <c r="GM263" s="80"/>
      <c r="GN263" s="80"/>
      <c r="GO263" s="80"/>
      <c r="GP263" s="80"/>
      <c r="GQ263" s="80"/>
      <c r="GR263" s="80"/>
      <c r="GS263" s="80"/>
      <c r="GT263" s="80"/>
      <c r="GU263" s="80"/>
      <c r="GV263" s="80"/>
      <c r="GW263" s="80"/>
      <c r="GX263" s="80"/>
      <c r="GY263" s="80"/>
      <c r="GZ263" s="80"/>
      <c r="HA263" s="80"/>
      <c r="HB263" s="80"/>
      <c r="HC263" s="80"/>
      <c r="HD263" s="80"/>
      <c r="HE263" s="80"/>
      <c r="HF263" s="80"/>
      <c r="HG263" s="80"/>
      <c r="HH263" s="80"/>
      <c r="HI263" s="80"/>
      <c r="HJ263" s="80"/>
      <c r="HK263" s="80"/>
      <c r="HL263" s="80"/>
      <c r="HM263" s="80"/>
      <c r="HN263" s="80"/>
      <c r="HO263" s="80"/>
      <c r="HP263" s="80"/>
      <c r="HQ263" s="80"/>
      <c r="HR263" s="80"/>
      <c r="HS263" s="80"/>
      <c r="HT263" s="80"/>
      <c r="HU263" s="80"/>
      <c r="HV263" s="80"/>
      <c r="HW263" s="80"/>
      <c r="HX263" s="80"/>
      <c r="HY263" s="80"/>
      <c r="HZ263" s="80"/>
      <c r="IA263" s="80"/>
      <c r="IB263" s="80"/>
      <c r="IC263" s="80"/>
      <c r="ID263" s="80"/>
      <c r="IE263" s="80"/>
      <c r="IF263" s="80"/>
      <c r="IG263" s="80"/>
      <c r="IH263" s="80"/>
      <c r="II263" s="80"/>
      <c r="IJ263" s="80"/>
      <c r="IK263" s="80"/>
      <c r="IL263" s="80"/>
      <c r="IM263" s="80"/>
      <c r="IN263" s="80"/>
      <c r="IO263" s="80"/>
      <c r="IP263" s="80"/>
      <c r="IQ263" s="80"/>
      <c r="IR263" s="80"/>
      <c r="IS263" s="80"/>
      <c r="IT263" s="80"/>
      <c r="IU263" s="80"/>
      <c r="IV263" s="80"/>
    </row>
    <row r="264" spans="1:256" ht="15.75" customHeight="1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0"/>
      <c r="BM264" s="80"/>
      <c r="BN264" s="80"/>
      <c r="BO264" s="80"/>
      <c r="BP264" s="80"/>
      <c r="BQ264" s="80"/>
      <c r="BR264" s="80"/>
      <c r="BS264" s="80"/>
      <c r="BT264" s="80"/>
      <c r="BU264" s="80"/>
      <c r="BV264" s="80"/>
      <c r="BW264" s="80"/>
      <c r="BX264" s="80"/>
      <c r="BY264" s="80"/>
      <c r="BZ264" s="80"/>
      <c r="CA264" s="80"/>
      <c r="CB264" s="80"/>
      <c r="CC264" s="80"/>
      <c r="CD264" s="80"/>
      <c r="CE264" s="80"/>
      <c r="CF264" s="80"/>
      <c r="CG264" s="80"/>
      <c r="CH264" s="80"/>
      <c r="CI264" s="80"/>
      <c r="CJ264" s="80"/>
      <c r="CK264" s="80"/>
      <c r="CL264" s="80"/>
      <c r="CM264" s="80"/>
      <c r="CN264" s="80"/>
      <c r="CO264" s="80"/>
      <c r="CP264" s="80"/>
      <c r="CQ264" s="80"/>
      <c r="CR264" s="80"/>
      <c r="CS264" s="80"/>
      <c r="CT264" s="80"/>
      <c r="CU264" s="80"/>
      <c r="CV264" s="80"/>
      <c r="CW264" s="80"/>
      <c r="CX264" s="80"/>
      <c r="CY264" s="80"/>
      <c r="CZ264" s="80"/>
      <c r="DA264" s="80"/>
      <c r="DB264" s="80"/>
      <c r="DC264" s="80"/>
      <c r="DD264" s="80"/>
      <c r="DE264" s="80"/>
      <c r="DF264" s="80"/>
      <c r="DG264" s="80"/>
      <c r="DH264" s="80"/>
      <c r="DI264" s="80"/>
      <c r="DJ264" s="80"/>
      <c r="DK264" s="80"/>
      <c r="DL264" s="80"/>
      <c r="DM264" s="80"/>
      <c r="DN264" s="80"/>
      <c r="DO264" s="80"/>
      <c r="DP264" s="80"/>
      <c r="DQ264" s="80"/>
      <c r="DR264" s="80"/>
      <c r="DS264" s="80"/>
      <c r="DT264" s="80"/>
      <c r="DU264" s="80"/>
      <c r="DV264" s="80"/>
      <c r="DW264" s="80"/>
      <c r="DX264" s="80"/>
      <c r="DY264" s="80"/>
      <c r="DZ264" s="80"/>
      <c r="EA264" s="80"/>
      <c r="EB264" s="80"/>
      <c r="EC264" s="80"/>
      <c r="ED264" s="80"/>
      <c r="EE264" s="80"/>
      <c r="EF264" s="80"/>
      <c r="EG264" s="80"/>
      <c r="EH264" s="80"/>
      <c r="EI264" s="80"/>
      <c r="EJ264" s="80"/>
      <c r="EK264" s="80"/>
      <c r="EL264" s="80"/>
      <c r="EM264" s="80"/>
      <c r="EN264" s="80"/>
      <c r="EO264" s="80"/>
      <c r="EP264" s="80"/>
      <c r="EQ264" s="80"/>
      <c r="ER264" s="80"/>
      <c r="ES264" s="80"/>
      <c r="ET264" s="80"/>
      <c r="EU264" s="80"/>
      <c r="EV264" s="80"/>
      <c r="EW264" s="80"/>
      <c r="EX264" s="80"/>
      <c r="EY264" s="80"/>
      <c r="EZ264" s="80"/>
      <c r="FA264" s="80"/>
      <c r="FB264" s="80"/>
      <c r="FC264" s="80"/>
      <c r="FD264" s="80"/>
      <c r="FE264" s="80"/>
      <c r="FF264" s="80"/>
      <c r="FG264" s="80"/>
      <c r="FH264" s="80"/>
      <c r="FI264" s="80"/>
      <c r="FJ264" s="80"/>
      <c r="FK264" s="80"/>
      <c r="FL264" s="80"/>
      <c r="FM264" s="80"/>
      <c r="FN264" s="80"/>
      <c r="FO264" s="80"/>
      <c r="FP264" s="80"/>
      <c r="FQ264" s="80"/>
      <c r="FR264" s="80"/>
      <c r="FS264" s="80"/>
      <c r="FT264" s="80"/>
      <c r="FU264" s="80"/>
      <c r="FV264" s="80"/>
      <c r="FW264" s="80"/>
      <c r="FX264" s="80"/>
      <c r="FY264" s="80"/>
      <c r="FZ264" s="80"/>
      <c r="GA264" s="80"/>
      <c r="GB264" s="80"/>
      <c r="GC264" s="80"/>
      <c r="GD264" s="80"/>
      <c r="GE264" s="80"/>
      <c r="GF264" s="80"/>
      <c r="GG264" s="80"/>
      <c r="GH264" s="80"/>
      <c r="GI264" s="80"/>
      <c r="GJ264" s="80"/>
      <c r="GK264" s="80"/>
      <c r="GL264" s="80"/>
      <c r="GM264" s="80"/>
      <c r="GN264" s="80"/>
      <c r="GO264" s="80"/>
      <c r="GP264" s="80"/>
      <c r="GQ264" s="80"/>
      <c r="GR264" s="80"/>
      <c r="GS264" s="80"/>
      <c r="GT264" s="80"/>
      <c r="GU264" s="80"/>
      <c r="GV264" s="80"/>
      <c r="GW264" s="80"/>
      <c r="GX264" s="80"/>
      <c r="GY264" s="80"/>
      <c r="GZ264" s="80"/>
      <c r="HA264" s="80"/>
      <c r="HB264" s="80"/>
      <c r="HC264" s="80"/>
      <c r="HD264" s="80"/>
      <c r="HE264" s="80"/>
      <c r="HF264" s="80"/>
      <c r="HG264" s="80"/>
      <c r="HH264" s="80"/>
      <c r="HI264" s="80"/>
      <c r="HJ264" s="80"/>
      <c r="HK264" s="80"/>
      <c r="HL264" s="80"/>
      <c r="HM264" s="80"/>
      <c r="HN264" s="80"/>
      <c r="HO264" s="80"/>
      <c r="HP264" s="80"/>
      <c r="HQ264" s="80"/>
      <c r="HR264" s="80"/>
      <c r="HS264" s="80"/>
      <c r="HT264" s="80"/>
      <c r="HU264" s="80"/>
      <c r="HV264" s="80"/>
      <c r="HW264" s="80"/>
      <c r="HX264" s="80"/>
      <c r="HY264" s="80"/>
      <c r="HZ264" s="80"/>
      <c r="IA264" s="80"/>
      <c r="IB264" s="80"/>
      <c r="IC264" s="80"/>
      <c r="ID264" s="80"/>
      <c r="IE264" s="80"/>
      <c r="IF264" s="80"/>
      <c r="IG264" s="80"/>
      <c r="IH264" s="80"/>
      <c r="II264" s="80"/>
      <c r="IJ264" s="80"/>
      <c r="IK264" s="80"/>
      <c r="IL264" s="80"/>
      <c r="IM264" s="80"/>
      <c r="IN264" s="80"/>
      <c r="IO264" s="80"/>
      <c r="IP264" s="80"/>
      <c r="IQ264" s="80"/>
      <c r="IR264" s="80"/>
      <c r="IS264" s="80"/>
      <c r="IT264" s="80"/>
      <c r="IU264" s="80"/>
      <c r="IV264" s="80"/>
    </row>
    <row r="265" spans="1:256" ht="19.5" customHeight="1">
      <c r="A265" s="46"/>
      <c r="B265" s="109">
        <f>B257+1</f>
        <v>29</v>
      </c>
      <c r="C265" s="133" t="s">
        <v>199</v>
      </c>
      <c r="D265" s="133"/>
      <c r="E265" s="133"/>
      <c r="F265" s="133"/>
      <c r="G265" s="133"/>
      <c r="H265" s="133"/>
      <c r="I265" s="133"/>
      <c r="J265" s="133"/>
      <c r="K265" s="133"/>
      <c r="L265" s="133"/>
      <c r="M265" s="82"/>
    </row>
    <row r="266" spans="1:256" ht="22.5" customHeight="1">
      <c r="A266" s="46"/>
      <c r="B266" s="109"/>
      <c r="C266" s="161"/>
      <c r="D266" s="162"/>
      <c r="E266" s="162"/>
      <c r="F266" s="162"/>
      <c r="G266" s="162"/>
      <c r="H266" s="162"/>
      <c r="I266" s="162"/>
      <c r="J266" s="162"/>
      <c r="K266" s="162"/>
      <c r="L266" s="163"/>
      <c r="M266" s="82" t="str">
        <f>LEFT(C266,1)</f>
        <v/>
      </c>
    </row>
    <row r="267" spans="1:256" ht="20.25" customHeight="1">
      <c r="A267" s="44"/>
      <c r="B267" s="44"/>
      <c r="C267" s="164"/>
      <c r="D267" s="165"/>
      <c r="E267" s="165"/>
      <c r="F267" s="165"/>
      <c r="G267" s="165"/>
      <c r="H267" s="165"/>
      <c r="I267" s="165"/>
      <c r="J267" s="165"/>
      <c r="K267" s="165"/>
      <c r="L267" s="166"/>
      <c r="M267" s="82"/>
    </row>
    <row r="268" spans="1:256" ht="15.75" customHeight="1">
      <c r="A268" s="44"/>
      <c r="B268" s="44"/>
      <c r="C268" s="164"/>
      <c r="D268" s="165"/>
      <c r="E268" s="165"/>
      <c r="F268" s="165"/>
      <c r="G268" s="165"/>
      <c r="H268" s="165"/>
      <c r="I268" s="165"/>
      <c r="J268" s="165"/>
      <c r="K268" s="165"/>
      <c r="L268" s="166"/>
      <c r="M268" s="82"/>
    </row>
    <row r="269" spans="1:256" ht="15.75" customHeight="1">
      <c r="A269" s="44"/>
      <c r="B269" s="44"/>
      <c r="C269" s="164"/>
      <c r="D269" s="165"/>
      <c r="E269" s="165"/>
      <c r="F269" s="165"/>
      <c r="G269" s="165"/>
      <c r="H269" s="165"/>
      <c r="I269" s="165"/>
      <c r="J269" s="165"/>
      <c r="K269" s="165"/>
      <c r="L269" s="166"/>
      <c r="M269" s="82"/>
    </row>
    <row r="270" spans="1:256" ht="15.75" customHeight="1">
      <c r="A270" s="44"/>
      <c r="B270" s="44"/>
      <c r="C270" s="167"/>
      <c r="D270" s="168"/>
      <c r="E270" s="168"/>
      <c r="F270" s="168"/>
      <c r="G270" s="168"/>
      <c r="H270" s="168"/>
      <c r="I270" s="168"/>
      <c r="J270" s="168"/>
      <c r="K270" s="168"/>
      <c r="L270" s="169"/>
      <c r="M270" s="82"/>
    </row>
    <row r="271" spans="1:256" ht="15.75" customHeight="1">
      <c r="A271" s="44"/>
      <c r="B271" s="44"/>
      <c r="C271" s="160" t="s">
        <v>200</v>
      </c>
      <c r="D271" s="160"/>
      <c r="E271" s="160"/>
      <c r="F271" s="160"/>
      <c r="G271" s="160"/>
      <c r="H271" s="160"/>
      <c r="I271" s="160"/>
      <c r="J271" s="160"/>
      <c r="K271" s="160"/>
      <c r="L271" s="160"/>
      <c r="M271" s="82"/>
    </row>
    <row r="272" spans="1:256" ht="12.75" customHeight="1">
      <c r="A272" s="44"/>
      <c r="B272" s="44"/>
      <c r="C272" s="118"/>
      <c r="D272" s="118"/>
      <c r="E272" s="118"/>
      <c r="F272" s="118"/>
      <c r="G272" s="118"/>
      <c r="H272" s="118"/>
      <c r="I272" s="118"/>
      <c r="J272" s="118"/>
      <c r="K272" s="118"/>
      <c r="L272" s="118"/>
      <c r="M272" s="44"/>
    </row>
    <row r="273" spans="1:13">
      <c r="A273" s="68"/>
      <c r="B273" s="68"/>
      <c r="C273" s="118"/>
      <c r="D273" s="118"/>
      <c r="E273" s="118"/>
      <c r="F273" s="118"/>
      <c r="G273" s="118"/>
      <c r="H273" s="118"/>
      <c r="I273" s="118"/>
      <c r="J273" s="118"/>
      <c r="K273" s="118"/>
      <c r="L273" s="118"/>
      <c r="M273" s="68"/>
    </row>
    <row r="274" spans="1:13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</row>
  </sheetData>
  <sheetProtection selectLockedCells="1"/>
  <mergeCells count="171">
    <mergeCell ref="C271:L273"/>
    <mergeCell ref="C266:L270"/>
    <mergeCell ref="C257:L257"/>
    <mergeCell ref="C258:L262"/>
    <mergeCell ref="C93:L93"/>
    <mergeCell ref="C73:J73"/>
    <mergeCell ref="C74:J74"/>
    <mergeCell ref="C75:J75"/>
    <mergeCell ref="C77:J77"/>
    <mergeCell ref="I83:J83"/>
    <mergeCell ref="E89:F89"/>
    <mergeCell ref="C86:E86"/>
    <mergeCell ref="C88:E88"/>
    <mergeCell ref="I89:L89"/>
    <mergeCell ref="C123:J123"/>
    <mergeCell ref="C106:H106"/>
    <mergeCell ref="C71:J71"/>
    <mergeCell ref="C265:L265"/>
    <mergeCell ref="C218:L218"/>
    <mergeCell ref="D128:F128"/>
    <mergeCell ref="C120:E120"/>
    <mergeCell ref="C121:H121"/>
    <mergeCell ref="G130:L130"/>
    <mergeCell ref="G155:J155"/>
    <mergeCell ref="K161:L161"/>
    <mergeCell ref="C173:G173"/>
    <mergeCell ref="D145:F145"/>
    <mergeCell ref="D140:F140"/>
    <mergeCell ref="D127:F127"/>
    <mergeCell ref="G154:L154"/>
    <mergeCell ref="G137:J137"/>
    <mergeCell ref="D139:F139"/>
    <mergeCell ref="G136:L136"/>
    <mergeCell ref="G134:L134"/>
    <mergeCell ref="C235:F235"/>
    <mergeCell ref="G139:J139"/>
    <mergeCell ref="C202:L202"/>
    <mergeCell ref="C194:L194"/>
    <mergeCell ref="C180:F180"/>
    <mergeCell ref="C204:L204"/>
    <mergeCell ref="G147:L147"/>
    <mergeCell ref="G148:L148"/>
    <mergeCell ref="G133:J133"/>
    <mergeCell ref="G131:J131"/>
    <mergeCell ref="G135:L135"/>
    <mergeCell ref="D133:F133"/>
    <mergeCell ref="D134:F134"/>
    <mergeCell ref="G141:L141"/>
    <mergeCell ref="G142:L142"/>
    <mergeCell ref="G145:J145"/>
    <mergeCell ref="G143:J143"/>
    <mergeCell ref="B4:M4"/>
    <mergeCell ref="A5:M5"/>
    <mergeCell ref="B8:C8"/>
    <mergeCell ref="G8:J8"/>
    <mergeCell ref="A6:M6"/>
    <mergeCell ref="H12:L12"/>
    <mergeCell ref="D15:L15"/>
    <mergeCell ref="C118:L118"/>
    <mergeCell ref="C107:H107"/>
    <mergeCell ref="E13:L13"/>
    <mergeCell ref="G14:L14"/>
    <mergeCell ref="C30:L30"/>
    <mergeCell ref="C25:L25"/>
    <mergeCell ref="C26:L26"/>
    <mergeCell ref="C115:I115"/>
    <mergeCell ref="I85:L85"/>
    <mergeCell ref="C97:H97"/>
    <mergeCell ref="C108:I108"/>
    <mergeCell ref="A113:L114"/>
    <mergeCell ref="C116:L117"/>
    <mergeCell ref="C105:E105"/>
    <mergeCell ref="C102:L103"/>
    <mergeCell ref="C109:H109"/>
    <mergeCell ref="C18:G18"/>
    <mergeCell ref="C9:E9"/>
    <mergeCell ref="C110:E110"/>
    <mergeCell ref="C64:G64"/>
    <mergeCell ref="A21:L22"/>
    <mergeCell ref="H18:L18"/>
    <mergeCell ref="A10:L11"/>
    <mergeCell ref="C76:J76"/>
    <mergeCell ref="D16:L16"/>
    <mergeCell ref="E17:L17"/>
    <mergeCell ref="I87:L87"/>
    <mergeCell ref="F86:H86"/>
    <mergeCell ref="C92:L92"/>
    <mergeCell ref="C98:L99"/>
    <mergeCell ref="C104:L104"/>
    <mergeCell ref="C95:I95"/>
    <mergeCell ref="C87:E87"/>
    <mergeCell ref="I88:L88"/>
    <mergeCell ref="F87:H87"/>
    <mergeCell ref="C96:H96"/>
    <mergeCell ref="F88:H88"/>
    <mergeCell ref="F85:H85"/>
    <mergeCell ref="C27:L27"/>
    <mergeCell ref="C94:F94"/>
    <mergeCell ref="I86:L86"/>
    <mergeCell ref="C210:L210"/>
    <mergeCell ref="C211:E211"/>
    <mergeCell ref="C182:L182"/>
    <mergeCell ref="C191:L191"/>
    <mergeCell ref="C192:L192"/>
    <mergeCell ref="C193:L193"/>
    <mergeCell ref="C203:L203"/>
    <mergeCell ref="C249:L249"/>
    <mergeCell ref="C248:L248"/>
    <mergeCell ref="C219:L219"/>
    <mergeCell ref="C227:L227"/>
    <mergeCell ref="C234:L234"/>
    <mergeCell ref="C233:L233"/>
    <mergeCell ref="C241:L241"/>
    <mergeCell ref="C240:L240"/>
    <mergeCell ref="C236:G236"/>
    <mergeCell ref="C237:G237"/>
    <mergeCell ref="C189:L189"/>
    <mergeCell ref="C188:L188"/>
    <mergeCell ref="C200:L200"/>
    <mergeCell ref="C199:L199"/>
    <mergeCell ref="C195:K195"/>
    <mergeCell ref="C184:L185"/>
    <mergeCell ref="C215:L215"/>
    <mergeCell ref="C181:I181"/>
    <mergeCell ref="C183:H183"/>
    <mergeCell ref="C67:L67"/>
    <mergeCell ref="C68:L68"/>
    <mergeCell ref="D146:F146"/>
    <mergeCell ref="K74:L75"/>
    <mergeCell ref="G128:L128"/>
    <mergeCell ref="C205:L205"/>
    <mergeCell ref="C206:L206"/>
    <mergeCell ref="C160:L160"/>
    <mergeCell ref="C171:L171"/>
    <mergeCell ref="C170:L170"/>
    <mergeCell ref="C178:L178"/>
    <mergeCell ref="C179:L179"/>
    <mergeCell ref="C174:L174"/>
    <mergeCell ref="C85:E85"/>
    <mergeCell ref="G140:L140"/>
    <mergeCell ref="G146:L146"/>
    <mergeCell ref="D151:F151"/>
    <mergeCell ref="D152:F152"/>
    <mergeCell ref="G153:L153"/>
    <mergeCell ref="C72:L72"/>
    <mergeCell ref="A80:L80"/>
    <mergeCell ref="C82:J82"/>
    <mergeCell ref="H24:L24"/>
    <mergeCell ref="H23:L23"/>
    <mergeCell ref="C175:L175"/>
    <mergeCell ref="G151:J151"/>
    <mergeCell ref="E39:L39"/>
    <mergeCell ref="J60:L60"/>
    <mergeCell ref="H37:L37"/>
    <mergeCell ref="F42:G42"/>
    <mergeCell ref="F44:G44"/>
    <mergeCell ref="C47:L48"/>
    <mergeCell ref="C158:L159"/>
    <mergeCell ref="K172:L172"/>
    <mergeCell ref="C172:E172"/>
    <mergeCell ref="C62:L62"/>
    <mergeCell ref="C63:L63"/>
    <mergeCell ref="C65:L65"/>
    <mergeCell ref="C66:L66"/>
    <mergeCell ref="C125:L125"/>
    <mergeCell ref="G129:L129"/>
    <mergeCell ref="C119:E119"/>
    <mergeCell ref="C122:J122"/>
    <mergeCell ref="G127:J127"/>
    <mergeCell ref="G149:J149"/>
    <mergeCell ref="G152:L152"/>
  </mergeCells>
  <phoneticPr fontId="14" type="noConversion"/>
  <dataValidations count="23">
    <dataValidation type="list" allowBlank="1" showInputMessage="1" showErrorMessage="1" sqref="C234" xr:uid="{00000000-0002-0000-0000-000000000000}">
      <formula1>$C$235:$C$237</formula1>
    </dataValidation>
    <dataValidation type="list" allowBlank="1" showInputMessage="1" showErrorMessage="1" sqref="C227" xr:uid="{00000000-0002-0000-0000-000001000000}">
      <formula1>$C$228:$C$230</formula1>
    </dataValidation>
    <dataValidation type="list" allowBlank="1" showInputMessage="1" showErrorMessage="1" sqref="C219" xr:uid="{00000000-0002-0000-0000-000002000000}">
      <formula1>$C$220:$C$223</formula1>
    </dataValidation>
    <dataValidation type="list" allowBlank="1" showInputMessage="1" showErrorMessage="1" sqref="C210" xr:uid="{00000000-0002-0000-0000-000003000000}">
      <formula1>$C$211:$C$215</formula1>
    </dataValidation>
    <dataValidation type="list" allowBlank="1" showInputMessage="1" showErrorMessage="1" sqref="C249" xr:uid="{00000000-0002-0000-0000-000004000000}">
      <formula1>$C$250:$C$253</formula1>
    </dataValidation>
    <dataValidation type="list" allowBlank="1" showInputMessage="1" showErrorMessage="1" sqref="C189" xr:uid="{00000000-0002-0000-0000-000005000000}">
      <formula1>$C$190:$C$195</formula1>
    </dataValidation>
    <dataValidation type="list" allowBlank="1" showInputMessage="1" showErrorMessage="1" sqref="C93" xr:uid="{00000000-0002-0000-0000-000006000000}">
      <formula1>$C$94:$C$98</formula1>
    </dataValidation>
    <dataValidation type="date" allowBlank="1" showInputMessage="1" showErrorMessage="1" sqref="K8:L8" xr:uid="{00000000-0002-0000-0000-000007000000}">
      <formula1>40544</formula1>
      <formula2>47848</formula2>
    </dataValidation>
    <dataValidation type="list" allowBlank="1" showInputMessage="1" showErrorMessage="1" sqref="C118" xr:uid="{00000000-0002-0000-0000-000008000000}">
      <formula1>$C$119:$C$122</formula1>
    </dataValidation>
    <dataValidation type="list" allowBlank="1" showInputMessage="1" showErrorMessage="1" sqref="C104" xr:uid="{00000000-0002-0000-0000-000009000000}">
      <formula1>$C$105:$C$110</formula1>
    </dataValidation>
    <dataValidation type="list" allowBlank="1" showInputMessage="1" showErrorMessage="1" sqref="G83" xr:uid="{00000000-0002-0000-0000-00000A000000}">
      <formula1>$F$85:$F$88</formula1>
    </dataValidation>
    <dataValidation type="list" allowBlank="1" showInputMessage="1" showErrorMessage="1" sqref="K83" xr:uid="{00000000-0002-0000-0000-00000B000000}">
      <formula1>$I$85:$I$89</formula1>
    </dataValidation>
    <dataValidation type="list" allowBlank="1" showInputMessage="1" showErrorMessage="1" sqref="D83" xr:uid="{00000000-0002-0000-0000-00000C000000}">
      <formula1>$C$85:$C$88</formula1>
    </dataValidation>
    <dataValidation type="list" allowBlank="1" showInputMessage="1" showErrorMessage="1" sqref="C72" xr:uid="{00000000-0002-0000-0000-00000D000000}">
      <formula1>$C$73:$C$77</formula1>
    </dataValidation>
    <dataValidation type="list" allowBlank="1" showInputMessage="1" showErrorMessage="1" sqref="C160" xr:uid="{00000000-0002-0000-0000-00000E000000}">
      <formula1>$C$161:$C$165</formula1>
    </dataValidation>
    <dataValidation type="list" allowBlank="1" showInputMessage="1" showErrorMessage="1" sqref="C241" xr:uid="{00000000-0002-0000-0000-00000F000000}">
      <formula1>$C$242:$C$245</formula1>
    </dataValidation>
    <dataValidation type="list" allowBlank="1" showInputMessage="1" showErrorMessage="1" sqref="D152 D146 D140 D134 D128" xr:uid="{00000000-0002-0000-0000-000010000000}">
      <formula1>$G$127:$G$131</formula1>
    </dataValidation>
    <dataValidation type="list" allowBlank="1" showInputMessage="1" showErrorMessage="1" sqref="G89" xr:uid="{00000000-0002-0000-0000-000011000000}">
      <formula1>"1 y 2, Auto-administrado y Entrevista telefónica, 1 y 3, Auto-administrado y Entrevista personal, 2 y 3, Entrevista telefónica y Entrevista personal, todas los anteriores"</formula1>
    </dataValidation>
    <dataValidation type="list" allowBlank="1" showInputMessage="1" showErrorMessage="1" sqref="C63:L63" xr:uid="{00000000-0002-0000-0000-000012000000}">
      <formula1>$C$64:$C$68</formula1>
    </dataValidation>
    <dataValidation type="list" allowBlank="1" showInputMessage="1" showErrorMessage="1" sqref="C179:L179" xr:uid="{00000000-0002-0000-0000-000013000000}">
      <formula1>$C$180:$C$184</formula1>
    </dataValidation>
    <dataValidation type="list" allowBlank="1" showInputMessage="1" showErrorMessage="1" sqref="C171:L171" xr:uid="{00000000-0002-0000-0000-000014000000}">
      <formula1>$C$172:$C$175</formula1>
    </dataValidation>
    <dataValidation type="date" allowBlank="1" showInputMessage="1" showErrorMessage="1" sqref="F42:G42" xr:uid="{00000000-0002-0000-0000-000015000000}">
      <formula1>1</formula1>
      <formula2>TODAY()</formula2>
    </dataValidation>
    <dataValidation type="list" allowBlank="1" showInputMessage="1" showErrorMessage="1" sqref="C200:L200" xr:uid="{00000000-0002-0000-0000-000016000000}">
      <formula1>$C$201:$C$206</formula1>
    </dataValidation>
  </dataValidations>
  <printOptions horizontalCentered="1"/>
  <pageMargins left="0.59055118110236227" right="0.59055118110236227" top="0.59055118110236227" bottom="0.59055118110236227" header="0" footer="0.19685039370078741"/>
  <pageSetup paperSize="9" scale="44" fitToHeight="5" orientation="portrait" r:id="rId1"/>
  <headerFooter alignWithMargins="0">
    <oddFooter>&amp;CPágina &amp;P de &amp;N</oddFooter>
  </headerFooter>
  <rowBreaks count="3" manualBreakCount="3">
    <brk id="78" max="12" man="1"/>
    <brk id="166" max="12" man="1"/>
    <brk id="224" max="12" man="1"/>
  </rowBreaks>
  <ignoredErrors>
    <ignoredError sqref="L83:M83" evalError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0994" r:id="rId4" name="Check Box 1778">
              <controlPr defaultSize="0" autoFill="0" autoLine="0" autoPict="0">
                <anchor moveWithCells="1">
                  <from>
                    <xdr:col>2</xdr:col>
                    <xdr:colOff>762000</xdr:colOff>
                    <xdr:row>50</xdr:row>
                    <xdr:rowOff>0</xdr:rowOff>
                  </from>
                  <to>
                    <xdr:col>3</xdr:col>
                    <xdr:colOff>123825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995" r:id="rId5" name="Check Box 1779">
              <controlPr defaultSize="0" autoFill="0" autoLine="0" autoPict="0">
                <anchor moveWithCells="1">
                  <from>
                    <xdr:col>2</xdr:col>
                    <xdr:colOff>762000</xdr:colOff>
                    <xdr:row>51</xdr:row>
                    <xdr:rowOff>0</xdr:rowOff>
                  </from>
                  <to>
                    <xdr:col>3</xdr:col>
                    <xdr:colOff>123825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996" r:id="rId6" name="Check Box 1780">
              <controlPr defaultSize="0" autoFill="0" autoLine="0" autoPict="0">
                <anchor moveWithCells="1">
                  <from>
                    <xdr:col>2</xdr:col>
                    <xdr:colOff>762000</xdr:colOff>
                    <xdr:row>52</xdr:row>
                    <xdr:rowOff>0</xdr:rowOff>
                  </from>
                  <to>
                    <xdr:col>3</xdr:col>
                    <xdr:colOff>123825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997" r:id="rId7" name="Check Box 1781">
              <controlPr defaultSize="0" autoFill="0" autoLine="0" autoPict="0">
                <anchor moveWithCells="1">
                  <from>
                    <xdr:col>2</xdr:col>
                    <xdr:colOff>762000</xdr:colOff>
                    <xdr:row>53</xdr:row>
                    <xdr:rowOff>0</xdr:rowOff>
                  </from>
                  <to>
                    <xdr:col>3</xdr:col>
                    <xdr:colOff>123825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998" r:id="rId8" name="Check Box 1782">
              <controlPr defaultSize="0" autoFill="0" autoLine="0" autoPict="0">
                <anchor moveWithCells="1">
                  <from>
                    <xdr:col>2</xdr:col>
                    <xdr:colOff>762000</xdr:colOff>
                    <xdr:row>54</xdr:row>
                    <xdr:rowOff>0</xdr:rowOff>
                  </from>
                  <to>
                    <xdr:col>3</xdr:col>
                    <xdr:colOff>123825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999" r:id="rId9" name="Check Box 1783">
              <controlPr defaultSize="0" autoFill="0" autoLine="0" autoPict="0">
                <anchor moveWithCells="1">
                  <from>
                    <xdr:col>5</xdr:col>
                    <xdr:colOff>171450</xdr:colOff>
                    <xdr:row>50</xdr:row>
                    <xdr:rowOff>0</xdr:rowOff>
                  </from>
                  <to>
                    <xdr:col>5</xdr:col>
                    <xdr:colOff>342900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00" r:id="rId10" name="Check Box 1784">
              <controlPr defaultSize="0" autoFill="0" autoLine="0" autoPict="0">
                <anchor moveWithCells="1">
                  <from>
                    <xdr:col>5</xdr:col>
                    <xdr:colOff>171450</xdr:colOff>
                    <xdr:row>51</xdr:row>
                    <xdr:rowOff>0</xdr:rowOff>
                  </from>
                  <to>
                    <xdr:col>5</xdr:col>
                    <xdr:colOff>342900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01" r:id="rId11" name="Check Box 1785">
              <controlPr defaultSize="0" autoFill="0" autoLine="0" autoPict="0">
                <anchor moveWithCells="1">
                  <from>
                    <xdr:col>5</xdr:col>
                    <xdr:colOff>171450</xdr:colOff>
                    <xdr:row>52</xdr:row>
                    <xdr:rowOff>0</xdr:rowOff>
                  </from>
                  <to>
                    <xdr:col>5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02" r:id="rId12" name="Check Box 1786">
              <controlPr defaultSize="0" autoFill="0" autoLine="0" autoPict="0">
                <anchor moveWithCells="1">
                  <from>
                    <xdr:col>5</xdr:col>
                    <xdr:colOff>171450</xdr:colOff>
                    <xdr:row>53</xdr:row>
                    <xdr:rowOff>0</xdr:rowOff>
                  </from>
                  <to>
                    <xdr:col>5</xdr:col>
                    <xdr:colOff>342900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07" r:id="rId13" name="Check Box 1791">
              <controlPr defaultSize="0" autoFill="0" autoLine="0" autoPict="0">
                <anchor moveWithCells="1">
                  <from>
                    <xdr:col>7</xdr:col>
                    <xdr:colOff>590550</xdr:colOff>
                    <xdr:row>50</xdr:row>
                    <xdr:rowOff>0</xdr:rowOff>
                  </from>
                  <to>
                    <xdr:col>8</xdr:col>
                    <xdr:colOff>38100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08" r:id="rId14" name="Check Box 1792">
              <controlPr defaultSize="0" autoFill="0" autoLine="0" autoPict="0">
                <anchor moveWithCells="1">
                  <from>
                    <xdr:col>7</xdr:col>
                    <xdr:colOff>590550</xdr:colOff>
                    <xdr:row>51</xdr:row>
                    <xdr:rowOff>0</xdr:rowOff>
                  </from>
                  <to>
                    <xdr:col>8</xdr:col>
                    <xdr:colOff>38100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09" r:id="rId15" name="Check Box 1793">
              <controlPr defaultSize="0" autoFill="0" autoLine="0" autoPict="0">
                <anchor moveWithCells="1">
                  <from>
                    <xdr:col>7</xdr:col>
                    <xdr:colOff>590550</xdr:colOff>
                    <xdr:row>52</xdr:row>
                    <xdr:rowOff>0</xdr:rowOff>
                  </from>
                  <to>
                    <xdr:col>8</xdr:col>
                    <xdr:colOff>38100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10" r:id="rId16" name="Check Box 1794">
              <controlPr defaultSize="0" autoFill="0" autoLine="0" autoPict="0">
                <anchor moveWithCells="1">
                  <from>
                    <xdr:col>7</xdr:col>
                    <xdr:colOff>590550</xdr:colOff>
                    <xdr:row>53</xdr:row>
                    <xdr:rowOff>0</xdr:rowOff>
                  </from>
                  <to>
                    <xdr:col>8</xdr:col>
                    <xdr:colOff>38100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17" r:id="rId17" name="Check Box 1801">
              <controlPr defaultSize="0" autoFill="0" autoLine="0" autoPict="0">
                <anchor moveWithCells="1">
                  <from>
                    <xdr:col>5</xdr:col>
                    <xdr:colOff>542925</xdr:colOff>
                    <xdr:row>56</xdr:row>
                    <xdr:rowOff>76200</xdr:rowOff>
                  </from>
                  <to>
                    <xdr:col>5</xdr:col>
                    <xdr:colOff>714375</xdr:colOff>
                    <xdr:row>58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18" r:id="rId18" name="Check Box 1802">
              <controlPr defaultSize="0" autoFill="0" autoLine="0" autoPict="0">
                <anchor moveWithCells="1">
                  <from>
                    <xdr:col>5</xdr:col>
                    <xdr:colOff>542925</xdr:colOff>
                    <xdr:row>57</xdr:row>
                    <xdr:rowOff>76200</xdr:rowOff>
                  </from>
                  <to>
                    <xdr:col>5</xdr:col>
                    <xdr:colOff>714375</xdr:colOff>
                    <xdr:row>59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19" r:id="rId19" name="Check Box 1803">
              <controlPr defaultSize="0" autoFill="0" autoLine="0" autoPict="0">
                <anchor moveWithCells="1">
                  <from>
                    <xdr:col>8</xdr:col>
                    <xdr:colOff>542925</xdr:colOff>
                    <xdr:row>56</xdr:row>
                    <xdr:rowOff>76200</xdr:rowOff>
                  </from>
                  <to>
                    <xdr:col>8</xdr:col>
                    <xdr:colOff>714375</xdr:colOff>
                    <xdr:row>58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20" r:id="rId20" name="Check Box 1804">
              <controlPr defaultSize="0" autoFill="0" autoLine="0" autoPict="0">
                <anchor moveWithCells="1">
                  <from>
                    <xdr:col>8</xdr:col>
                    <xdr:colOff>542925</xdr:colOff>
                    <xdr:row>57</xdr:row>
                    <xdr:rowOff>76200</xdr:rowOff>
                  </from>
                  <to>
                    <xdr:col>8</xdr:col>
                    <xdr:colOff>714375</xdr:colOff>
                    <xdr:row>59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22" r:id="rId21" name="Check Box 1806">
              <controlPr defaultSize="0" autoFill="0" autoLine="0" autoPict="0">
                <anchor moveWithCells="1">
                  <from>
                    <xdr:col>1</xdr:col>
                    <xdr:colOff>171450</xdr:colOff>
                    <xdr:row>56</xdr:row>
                    <xdr:rowOff>76200</xdr:rowOff>
                  </from>
                  <to>
                    <xdr:col>2</xdr:col>
                    <xdr:colOff>114300</xdr:colOff>
                    <xdr:row>58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23" r:id="rId22" name="Check Box 1807">
              <controlPr defaultSize="0" autoFill="0" autoLine="0" autoPict="0">
                <anchor moveWithCells="1">
                  <from>
                    <xdr:col>1</xdr:col>
                    <xdr:colOff>171450</xdr:colOff>
                    <xdr:row>57</xdr:row>
                    <xdr:rowOff>76200</xdr:rowOff>
                  </from>
                  <to>
                    <xdr:col>2</xdr:col>
                    <xdr:colOff>114300</xdr:colOff>
                    <xdr:row>59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24" r:id="rId23" name="Check Box 1808">
              <controlPr defaultSize="0" autoFill="0" autoLine="0" autoPict="0">
                <anchor moveWithCells="1">
                  <from>
                    <xdr:col>1</xdr:col>
                    <xdr:colOff>180975</xdr:colOff>
                    <xdr:row>50</xdr:row>
                    <xdr:rowOff>0</xdr:rowOff>
                  </from>
                  <to>
                    <xdr:col>2</xdr:col>
                    <xdr:colOff>123825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25" r:id="rId24" name="Check Box 1809">
              <controlPr defaultSize="0" autoFill="0" autoLine="0" autoPict="0">
                <anchor moveWithCells="1">
                  <from>
                    <xdr:col>1</xdr:col>
                    <xdr:colOff>180975</xdr:colOff>
                    <xdr:row>51</xdr:row>
                    <xdr:rowOff>0</xdr:rowOff>
                  </from>
                  <to>
                    <xdr:col>2</xdr:col>
                    <xdr:colOff>123825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26" r:id="rId25" name="Check Box 1810">
              <controlPr defaultSize="0" autoFill="0" autoLine="0" autoPict="0">
                <anchor moveWithCells="1">
                  <from>
                    <xdr:col>1</xdr:col>
                    <xdr:colOff>180975</xdr:colOff>
                    <xdr:row>52</xdr:row>
                    <xdr:rowOff>0</xdr:rowOff>
                  </from>
                  <to>
                    <xdr:col>2</xdr:col>
                    <xdr:colOff>123825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27" r:id="rId26" name="Check Box 1811">
              <controlPr defaultSize="0" autoFill="0" autoLine="0" autoPict="0">
                <anchor moveWithCells="1">
                  <from>
                    <xdr:col>1</xdr:col>
                    <xdr:colOff>180975</xdr:colOff>
                    <xdr:row>53</xdr:row>
                    <xdr:rowOff>0</xdr:rowOff>
                  </from>
                  <to>
                    <xdr:col>2</xdr:col>
                    <xdr:colOff>123825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28" r:id="rId27" name="Check Box 1812">
              <controlPr defaultSize="0" autoFill="0" autoLine="0" autoPict="0">
                <anchor moveWithCells="1">
                  <from>
                    <xdr:col>1</xdr:col>
                    <xdr:colOff>180975</xdr:colOff>
                    <xdr:row>54</xdr:row>
                    <xdr:rowOff>0</xdr:rowOff>
                  </from>
                  <to>
                    <xdr:col>2</xdr:col>
                    <xdr:colOff>123825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29" r:id="rId28" name="Check Box 1813">
              <controlPr defaultSize="0" autoFill="0" autoLine="0" autoPict="0">
                <anchor moveWithCells="1">
                  <from>
                    <xdr:col>4</xdr:col>
                    <xdr:colOff>57150</xdr:colOff>
                    <xdr:row>50</xdr:row>
                    <xdr:rowOff>0</xdr:rowOff>
                  </from>
                  <to>
                    <xdr:col>4</xdr:col>
                    <xdr:colOff>228600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30" r:id="rId29" name="Check Box 1814">
              <controlPr defaultSize="0" autoFill="0" autoLine="0" autoPict="0">
                <anchor moveWithCells="1">
                  <from>
                    <xdr:col>4</xdr:col>
                    <xdr:colOff>57150</xdr:colOff>
                    <xdr:row>51</xdr:row>
                    <xdr:rowOff>0</xdr:rowOff>
                  </from>
                  <to>
                    <xdr:col>4</xdr:col>
                    <xdr:colOff>228600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31" r:id="rId30" name="Check Box 1815">
              <controlPr defaultSize="0" autoFill="0" autoLine="0" autoPict="0">
                <anchor moveWithCells="1">
                  <from>
                    <xdr:col>4</xdr:col>
                    <xdr:colOff>57150</xdr:colOff>
                    <xdr:row>52</xdr:row>
                    <xdr:rowOff>0</xdr:rowOff>
                  </from>
                  <to>
                    <xdr:col>4</xdr:col>
                    <xdr:colOff>228600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32" r:id="rId31" name="Check Box 1816">
              <controlPr defaultSize="0" autoFill="0" autoLine="0" autoPict="0">
                <anchor moveWithCells="1">
                  <from>
                    <xdr:col>4</xdr:col>
                    <xdr:colOff>57150</xdr:colOff>
                    <xdr:row>53</xdr:row>
                    <xdr:rowOff>0</xdr:rowOff>
                  </from>
                  <to>
                    <xdr:col>4</xdr:col>
                    <xdr:colOff>228600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33" r:id="rId32" name="Check Box 1817">
              <controlPr defaultSize="0" autoFill="0" autoLine="0" autoPict="0">
                <anchor moveWithCells="1">
                  <from>
                    <xdr:col>4</xdr:col>
                    <xdr:colOff>57150</xdr:colOff>
                    <xdr:row>54</xdr:row>
                    <xdr:rowOff>0</xdr:rowOff>
                  </from>
                  <to>
                    <xdr:col>4</xdr:col>
                    <xdr:colOff>228600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34" r:id="rId33" name="Check Box 1818">
              <controlPr defaultSize="0" autoFill="0" autoLine="0" autoPict="0">
                <anchor moveWithCells="1">
                  <from>
                    <xdr:col>6</xdr:col>
                    <xdr:colOff>276225</xdr:colOff>
                    <xdr:row>50</xdr:row>
                    <xdr:rowOff>0</xdr:rowOff>
                  </from>
                  <to>
                    <xdr:col>6</xdr:col>
                    <xdr:colOff>447675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35" r:id="rId34" name="Check Box 1819">
              <controlPr defaultSize="0" autoFill="0" autoLine="0" autoPict="0">
                <anchor moveWithCells="1">
                  <from>
                    <xdr:col>6</xdr:col>
                    <xdr:colOff>276225</xdr:colOff>
                    <xdr:row>51</xdr:row>
                    <xdr:rowOff>0</xdr:rowOff>
                  </from>
                  <to>
                    <xdr:col>6</xdr:col>
                    <xdr:colOff>447675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36" r:id="rId35" name="Check Box 1820">
              <controlPr defaultSize="0" autoFill="0" autoLine="0" autoPict="0">
                <anchor moveWithCells="1">
                  <from>
                    <xdr:col>6</xdr:col>
                    <xdr:colOff>276225</xdr:colOff>
                    <xdr:row>52</xdr:row>
                    <xdr:rowOff>0</xdr:rowOff>
                  </from>
                  <to>
                    <xdr:col>6</xdr:col>
                    <xdr:colOff>447675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37" r:id="rId36" name="Check Box 1821">
              <controlPr defaultSize="0" autoFill="0" autoLine="0" autoPict="0">
                <anchor moveWithCells="1">
                  <from>
                    <xdr:col>6</xdr:col>
                    <xdr:colOff>276225</xdr:colOff>
                    <xdr:row>53</xdr:row>
                    <xdr:rowOff>0</xdr:rowOff>
                  </from>
                  <to>
                    <xdr:col>6</xdr:col>
                    <xdr:colOff>447675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38" r:id="rId37" name="Check Box 1822">
              <controlPr defaultSize="0" autoFill="0" autoLine="0" autoPict="0">
                <anchor moveWithCells="1">
                  <from>
                    <xdr:col>9</xdr:col>
                    <xdr:colOff>457200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39" r:id="rId38" name="Check Box 1823">
              <controlPr defaultSize="0" autoFill="0" autoLine="0" autoPict="0">
                <anchor moveWithCells="1">
                  <from>
                    <xdr:col>9</xdr:col>
                    <xdr:colOff>457200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40" r:id="rId39" name="Check Box 1824">
              <controlPr defaultSize="0" autoFill="0" autoLine="0" autoPict="0">
                <anchor moveWithCells="1">
                  <from>
                    <xdr:col>9</xdr:col>
                    <xdr:colOff>457200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41" r:id="rId40" name="Check Box 1825">
              <controlPr defaultSize="0" autoFill="0" autoLine="0" autoPict="0">
                <anchor moveWithCells="1">
                  <from>
                    <xdr:col>9</xdr:col>
                    <xdr:colOff>457200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102" r:id="rId41" name="Check Box 1886">
              <controlPr defaultSize="0" autoFill="0" autoLine="0" autoPict="0">
                <anchor moveWithCells="1">
                  <from>
                    <xdr:col>2</xdr:col>
                    <xdr:colOff>0</xdr:colOff>
                    <xdr:row>29</xdr:row>
                    <xdr:rowOff>561975</xdr:rowOff>
                  </from>
                  <to>
                    <xdr:col>2</xdr:col>
                    <xdr:colOff>171450</xdr:colOff>
                    <xdr:row>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103" r:id="rId42" name="Check Box 1887">
              <controlPr defaultSize="0" autoFill="0" autoLine="0" autoPict="0">
                <anchor moveWithCells="1">
                  <from>
                    <xdr:col>2</xdr:col>
                    <xdr:colOff>0</xdr:colOff>
                    <xdr:row>30</xdr:row>
                    <xdr:rowOff>200025</xdr:rowOff>
                  </from>
                  <to>
                    <xdr:col>2</xdr:col>
                    <xdr:colOff>171450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104" r:id="rId43" name="Check Box 1888">
              <controlPr defaultSize="0" autoFill="0" autoLine="0" autoPict="0">
                <anchor moveWithCells="1">
                  <from>
                    <xdr:col>2</xdr:col>
                    <xdr:colOff>0</xdr:colOff>
                    <xdr:row>31</xdr:row>
                    <xdr:rowOff>200025</xdr:rowOff>
                  </from>
                  <to>
                    <xdr:col>2</xdr:col>
                    <xdr:colOff>171450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105" r:id="rId44" name="Check Box 1889">
              <controlPr defaultSize="0" autoFill="0" autoLine="0" autoPict="0">
                <anchor moveWithCells="1">
                  <from>
                    <xdr:col>2</xdr:col>
                    <xdr:colOff>0</xdr:colOff>
                    <xdr:row>32</xdr:row>
                    <xdr:rowOff>200025</xdr:rowOff>
                  </from>
                  <to>
                    <xdr:col>2</xdr:col>
                    <xdr:colOff>171450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106" r:id="rId45" name="Check Box 1890">
              <controlPr defaultSize="0" autoFill="0" autoLine="0" autoPict="0">
                <anchor moveWithCells="1">
                  <from>
                    <xdr:col>2</xdr:col>
                    <xdr:colOff>0</xdr:colOff>
                    <xdr:row>33</xdr:row>
                    <xdr:rowOff>200025</xdr:rowOff>
                  </from>
                  <to>
                    <xdr:col>2</xdr:col>
                    <xdr:colOff>171450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107" r:id="rId46" name="Check Box 1891">
              <controlPr defaultSize="0" autoFill="0" autoLine="0" autoPict="0">
                <anchor moveWithCells="1">
                  <from>
                    <xdr:col>2</xdr:col>
                    <xdr:colOff>0</xdr:colOff>
                    <xdr:row>34</xdr:row>
                    <xdr:rowOff>200025</xdr:rowOff>
                  </from>
                  <to>
                    <xdr:col>2</xdr:col>
                    <xdr:colOff>171450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108" r:id="rId47" name="Check Box 1892">
              <controlPr defaultSize="0" autoFill="0" autoLine="0" autoPict="0">
                <anchor moveWithCells="1">
                  <from>
                    <xdr:col>2</xdr:col>
                    <xdr:colOff>0</xdr:colOff>
                    <xdr:row>35</xdr:row>
                    <xdr:rowOff>200025</xdr:rowOff>
                  </from>
                  <to>
                    <xdr:col>2</xdr:col>
                    <xdr:colOff>171450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109" r:id="rId48" name="Check Box 1893">
              <controlPr defaultSize="0" autoFill="0" autoLine="0" autoPict="0">
                <anchor moveWithCells="1">
                  <from>
                    <xdr:col>6</xdr:col>
                    <xdr:colOff>133350</xdr:colOff>
                    <xdr:row>29</xdr:row>
                    <xdr:rowOff>561975</xdr:rowOff>
                  </from>
                  <to>
                    <xdr:col>6</xdr:col>
                    <xdr:colOff>304800</xdr:colOff>
                    <xdr:row>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110" r:id="rId49" name="Check Box 1894">
              <controlPr defaultSize="0" autoFill="0" autoLine="0" autoPict="0">
                <anchor moveWithCells="1">
                  <from>
                    <xdr:col>6</xdr:col>
                    <xdr:colOff>133350</xdr:colOff>
                    <xdr:row>30</xdr:row>
                    <xdr:rowOff>200025</xdr:rowOff>
                  </from>
                  <to>
                    <xdr:col>6</xdr:col>
                    <xdr:colOff>304800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111" r:id="rId50" name="Check Box 1895">
              <controlPr defaultSize="0" autoFill="0" autoLine="0" autoPict="0">
                <anchor moveWithCells="1">
                  <from>
                    <xdr:col>6</xdr:col>
                    <xdr:colOff>133350</xdr:colOff>
                    <xdr:row>31</xdr:row>
                    <xdr:rowOff>200025</xdr:rowOff>
                  </from>
                  <to>
                    <xdr:col>6</xdr:col>
                    <xdr:colOff>304800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112" r:id="rId51" name="Check Box 1896">
              <controlPr defaultSize="0" autoFill="0" autoLine="0" autoPict="0">
                <anchor moveWithCells="1">
                  <from>
                    <xdr:col>6</xdr:col>
                    <xdr:colOff>133350</xdr:colOff>
                    <xdr:row>32</xdr:row>
                    <xdr:rowOff>200025</xdr:rowOff>
                  </from>
                  <to>
                    <xdr:col>6</xdr:col>
                    <xdr:colOff>304800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113" r:id="rId52" name="Check Box 1897">
              <controlPr defaultSize="0" autoFill="0" autoLine="0" autoPict="0">
                <anchor moveWithCells="1">
                  <from>
                    <xdr:col>6</xdr:col>
                    <xdr:colOff>133350</xdr:colOff>
                    <xdr:row>33</xdr:row>
                    <xdr:rowOff>200025</xdr:rowOff>
                  </from>
                  <to>
                    <xdr:col>6</xdr:col>
                    <xdr:colOff>304800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114" r:id="rId53" name="Check Box 1898">
              <controlPr defaultSize="0" autoFill="0" autoLine="0" autoPict="0">
                <anchor moveWithCells="1">
                  <from>
                    <xdr:col>6</xdr:col>
                    <xdr:colOff>133350</xdr:colOff>
                    <xdr:row>34</xdr:row>
                    <xdr:rowOff>200025</xdr:rowOff>
                  </from>
                  <to>
                    <xdr:col>6</xdr:col>
                    <xdr:colOff>304800</xdr:colOff>
                    <xdr:row>35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"/>
  <sheetViews>
    <sheetView zoomScale="75" zoomScaleNormal="75" workbookViewId="0">
      <selection activeCell="D5" sqref="D5"/>
    </sheetView>
  </sheetViews>
  <sheetFormatPr defaultColWidth="11.42578125" defaultRowHeight="15"/>
  <cols>
    <col min="1" max="1" width="33.140625" style="4" customWidth="1"/>
    <col min="2" max="2" width="49" style="4" customWidth="1"/>
    <col min="3" max="3" width="4.7109375" style="4" customWidth="1"/>
    <col min="4" max="4" width="12.5703125" style="8" customWidth="1"/>
    <col min="5" max="5" width="0.42578125" style="4" customWidth="1"/>
    <col min="6" max="6" width="4.5703125" style="4" hidden="1" customWidth="1"/>
    <col min="7" max="7" width="5.28515625" style="4" hidden="1" customWidth="1"/>
    <col min="8" max="8" width="6.42578125" style="4" hidden="1" customWidth="1"/>
    <col min="9" max="9" width="22.42578125" style="4" customWidth="1"/>
    <col min="10" max="16384" width="11.42578125" style="4"/>
  </cols>
  <sheetData>
    <row r="1" spans="1:9" ht="31.5" customHeight="1" thickBot="1">
      <c r="A1" s="185" t="s">
        <v>201</v>
      </c>
      <c r="B1" s="186"/>
      <c r="C1" s="186"/>
      <c r="D1" s="186"/>
      <c r="E1" s="205"/>
      <c r="F1" s="205"/>
      <c r="G1" s="205"/>
      <c r="H1" s="205"/>
      <c r="I1" s="206"/>
    </row>
    <row r="2" spans="1:9" ht="32.25" customHeight="1" thickBot="1">
      <c r="A2" s="20" t="s">
        <v>202</v>
      </c>
      <c r="B2" s="21" t="s">
        <v>203</v>
      </c>
      <c r="C2" s="5"/>
      <c r="D2" s="22" t="s">
        <v>204</v>
      </c>
      <c r="E2" s="23"/>
      <c r="F2" s="23" t="s">
        <v>205</v>
      </c>
      <c r="G2" s="23" t="s">
        <v>206</v>
      </c>
      <c r="H2" s="11" t="s">
        <v>207</v>
      </c>
      <c r="I2" s="24" t="s">
        <v>208</v>
      </c>
    </row>
    <row r="3" spans="1:9" ht="32.25" customHeight="1" thickBot="1">
      <c r="A3" s="2" t="s">
        <v>209</v>
      </c>
      <c r="B3" s="181">
        <f>Cuestionario!H12</f>
        <v>0</v>
      </c>
      <c r="C3" s="181"/>
      <c r="D3" s="181"/>
      <c r="E3" s="181"/>
      <c r="F3" s="181"/>
      <c r="G3" s="181"/>
      <c r="H3" s="181"/>
      <c r="I3" s="182"/>
    </row>
    <row r="4" spans="1:9" ht="30.75" customHeight="1">
      <c r="A4" s="192"/>
      <c r="B4" s="101" t="s">
        <v>210</v>
      </c>
      <c r="C4" s="10"/>
      <c r="D4" s="29" t="str">
        <f>IF(OR(Cuestionario!M63="",Cuestionario!M63="-"),"-",VALUE(Cuestionario!M63))</f>
        <v>-</v>
      </c>
      <c r="E4" s="16">
        <f>I4*5</f>
        <v>0</v>
      </c>
      <c r="F4" s="12"/>
      <c r="G4" s="12">
        <v>4</v>
      </c>
      <c r="H4" s="12">
        <f>IF(D4="-",0,G4)</f>
        <v>0</v>
      </c>
      <c r="I4" s="38">
        <f>IF(D4="-",0,D4/H4)</f>
        <v>0</v>
      </c>
    </row>
    <row r="5" spans="1:9" ht="30.75" customHeight="1" thickBot="1">
      <c r="A5" s="193"/>
      <c r="B5" s="98" t="s">
        <v>211</v>
      </c>
      <c r="C5" s="15"/>
      <c r="D5" s="29" t="str">
        <f>IF(OR(Cuestionario!M72="",Cuestionario!M72="-"),"-",VALUE(Cuestionario!M72))</f>
        <v>-</v>
      </c>
      <c r="E5" s="16">
        <f>I5*5</f>
        <v>0</v>
      </c>
      <c r="F5" s="12" t="s">
        <v>212</v>
      </c>
      <c r="G5" s="12">
        <v>4</v>
      </c>
      <c r="H5" s="12">
        <f>IF(D5="-",0,G5)</f>
        <v>0</v>
      </c>
      <c r="I5" s="38">
        <f>IF(D5="-",0,D5/H5)</f>
        <v>0</v>
      </c>
    </row>
    <row r="6" spans="1:9" ht="22.5" customHeight="1" thickBot="1">
      <c r="A6" s="2" t="s">
        <v>213</v>
      </c>
      <c r="B6" s="28"/>
      <c r="C6" s="3"/>
      <c r="D6" s="17"/>
      <c r="E6" s="14">
        <f>AVERAGE(E4:E5)</f>
        <v>0</v>
      </c>
      <c r="F6" s="30" t="s">
        <v>212</v>
      </c>
      <c r="G6" s="19"/>
      <c r="H6" s="18">
        <f t="shared" ref="H6:H24" si="0">IF(D6="-",0,G6)</f>
        <v>0</v>
      </c>
      <c r="I6" s="37">
        <f>AVERAGE(I4:I5)</f>
        <v>0</v>
      </c>
    </row>
    <row r="7" spans="1:9" ht="32.25" customHeight="1">
      <c r="A7" s="187" t="s">
        <v>214</v>
      </c>
      <c r="B7" s="7" t="s">
        <v>215</v>
      </c>
      <c r="C7" s="10"/>
      <c r="D7" s="41">
        <f>IF(OR(Cuestionario!M83="",Cuestionario!M83="-"),"-",VALUE(Cuestionario!M83))</f>
        <v>0</v>
      </c>
      <c r="E7" s="16">
        <f>I7*5</f>
        <v>0</v>
      </c>
      <c r="F7" s="12" t="s">
        <v>212</v>
      </c>
      <c r="G7" s="12">
        <v>48</v>
      </c>
      <c r="H7" s="12">
        <f t="shared" si="0"/>
        <v>48</v>
      </c>
      <c r="I7" s="36">
        <f>IF(D7="-",0,D7/H7)</f>
        <v>0</v>
      </c>
    </row>
    <row r="8" spans="1:9" ht="31.5" customHeight="1">
      <c r="A8" s="188"/>
      <c r="B8" s="33" t="s">
        <v>216</v>
      </c>
      <c r="C8" s="10"/>
      <c r="D8" s="29" t="str">
        <f>IF(OR(Cuestionario!M93="",Cuestionario!M93="-"),"-",VALUE(Cuestionario!M93))</f>
        <v>-</v>
      </c>
      <c r="E8" s="16">
        <f>I8*5</f>
        <v>0</v>
      </c>
      <c r="F8" s="12" t="s">
        <v>212</v>
      </c>
      <c r="G8" s="12">
        <v>4</v>
      </c>
      <c r="H8" s="12">
        <f t="shared" si="0"/>
        <v>0</v>
      </c>
      <c r="I8" s="38">
        <f>IF(D8="-",0,D8/H8)</f>
        <v>0</v>
      </c>
    </row>
    <row r="9" spans="1:9" ht="22.5" customHeight="1" thickBot="1">
      <c r="A9" s="188"/>
      <c r="B9" s="6" t="s">
        <v>217</v>
      </c>
      <c r="C9" s="10"/>
      <c r="D9" s="29" t="str">
        <f>IF(OR(Cuestionario!M104="",Cuestionario!M104="-"),"-",VALUE(Cuestionario!M104))</f>
        <v>-</v>
      </c>
      <c r="E9" s="16">
        <f>I9*5</f>
        <v>0</v>
      </c>
      <c r="F9" s="12" t="s">
        <v>212</v>
      </c>
      <c r="G9" s="12">
        <v>4</v>
      </c>
      <c r="H9" s="12">
        <f t="shared" si="0"/>
        <v>0</v>
      </c>
      <c r="I9" s="38">
        <f>IF(D9="-",0,D9/H9)</f>
        <v>0</v>
      </c>
    </row>
    <row r="10" spans="1:9" ht="22.5" customHeight="1" thickBot="1">
      <c r="A10" s="178" t="s">
        <v>214</v>
      </c>
      <c r="B10" s="179"/>
      <c r="C10" s="28"/>
      <c r="D10" s="17"/>
      <c r="E10" s="99">
        <f>AVERAGE(E7:E9)</f>
        <v>0</v>
      </c>
      <c r="F10" s="30" t="s">
        <v>212</v>
      </c>
      <c r="G10" s="19"/>
      <c r="H10" s="18">
        <f t="shared" si="0"/>
        <v>0</v>
      </c>
      <c r="I10" s="37">
        <f>IF(D9="-",AVERAGE(I7:I8),AVERAGE(I7:I9))</f>
        <v>0</v>
      </c>
    </row>
    <row r="11" spans="1:9" ht="37.5" customHeight="1">
      <c r="A11" s="189" t="s">
        <v>218</v>
      </c>
      <c r="B11" s="34" t="s">
        <v>219</v>
      </c>
      <c r="C11" s="10"/>
      <c r="D11" s="29" t="str">
        <f>IF(OR(Cuestionario!M118="",Cuestionario!M118="-"),"-",VALUE(Cuestionario!M118))</f>
        <v>-</v>
      </c>
      <c r="E11" s="16">
        <f>I11*5</f>
        <v>0</v>
      </c>
      <c r="F11" s="12" t="s">
        <v>212</v>
      </c>
      <c r="G11" s="12">
        <v>3</v>
      </c>
      <c r="H11" s="12">
        <f t="shared" si="0"/>
        <v>0</v>
      </c>
      <c r="I11" s="36">
        <f>IF(D11="-",0,D11/H11)</f>
        <v>0</v>
      </c>
    </row>
    <row r="12" spans="1:9" ht="37.5" customHeight="1">
      <c r="A12" s="190"/>
      <c r="B12" s="35" t="s">
        <v>220</v>
      </c>
      <c r="C12" s="10"/>
      <c r="D12" s="29" t="str">
        <f>IF(OR(Cuestionario!M127="",Cuestionario!M127="-"),"-",VALUE(Cuestionario!M127))</f>
        <v>-</v>
      </c>
      <c r="E12" s="16">
        <f>I12*5</f>
        <v>0</v>
      </c>
      <c r="F12" s="12" t="s">
        <v>212</v>
      </c>
      <c r="G12" s="12">
        <v>4</v>
      </c>
      <c r="H12" s="12">
        <f t="shared" si="0"/>
        <v>0</v>
      </c>
      <c r="I12" s="38">
        <f>IF(D12="-",0,D12/H12)</f>
        <v>0</v>
      </c>
    </row>
    <row r="13" spans="1:9" ht="45.75" customHeight="1" thickBot="1">
      <c r="A13" s="191"/>
      <c r="B13" s="35" t="s">
        <v>221</v>
      </c>
      <c r="C13" s="10"/>
      <c r="D13" s="29" t="str">
        <f>IF(OR(Cuestionario!M160="",Cuestionario!M160="-"),"-",VALUE(Cuestionario!M160))</f>
        <v>-</v>
      </c>
      <c r="E13" s="16">
        <f>I13*5</f>
        <v>0</v>
      </c>
      <c r="F13" s="12" t="s">
        <v>212</v>
      </c>
      <c r="G13" s="12">
        <v>3</v>
      </c>
      <c r="H13" s="12">
        <f>IF(D13="-",0,G13)</f>
        <v>0</v>
      </c>
      <c r="I13" s="38">
        <f>IF(D13="-",0,D13/H13)</f>
        <v>0</v>
      </c>
    </row>
    <row r="14" spans="1:9" ht="22.5" customHeight="1" thickBot="1">
      <c r="A14" s="178" t="s">
        <v>218</v>
      </c>
      <c r="B14" s="179"/>
      <c r="C14" s="28"/>
      <c r="D14" s="14"/>
      <c r="E14" s="14">
        <f>AVERAGE(E11:E13)</f>
        <v>0</v>
      </c>
      <c r="F14" s="12" t="s">
        <v>212</v>
      </c>
      <c r="G14" s="19"/>
      <c r="H14" s="18">
        <f t="shared" si="0"/>
        <v>0</v>
      </c>
      <c r="I14" s="37">
        <f>AVERAGE(I11:I13)</f>
        <v>0</v>
      </c>
    </row>
    <row r="15" spans="1:9" ht="31.5" customHeight="1">
      <c r="A15" s="172" t="s">
        <v>222</v>
      </c>
      <c r="B15" s="35" t="s">
        <v>223</v>
      </c>
      <c r="C15" s="10"/>
      <c r="D15" s="29" t="str">
        <f>IF(OR(Cuestionario!M171="",Cuestionario!M171="-"),"-",VALUE(Cuestionario!M171))</f>
        <v>-</v>
      </c>
      <c r="E15" s="16">
        <f>I15*5</f>
        <v>0</v>
      </c>
      <c r="F15" s="12" t="s">
        <v>212</v>
      </c>
      <c r="G15" s="12">
        <v>3</v>
      </c>
      <c r="H15" s="12">
        <f>IF(D15="-",0,G15)</f>
        <v>0</v>
      </c>
      <c r="I15" s="38">
        <f>IF(D15="-",0,D15/H15)</f>
        <v>0</v>
      </c>
    </row>
    <row r="16" spans="1:9" ht="31.5" customHeight="1">
      <c r="A16" s="173"/>
      <c r="B16" s="35" t="s">
        <v>224</v>
      </c>
      <c r="C16" s="10"/>
      <c r="D16" s="29" t="str">
        <f>IF(OR(Cuestionario!M179="",Cuestionario!M179="-"),"-",VALUE(Cuestionario!M179))</f>
        <v>-</v>
      </c>
      <c r="E16" s="16">
        <f>I16*5</f>
        <v>0</v>
      </c>
      <c r="F16" s="12"/>
      <c r="G16" s="12">
        <v>4</v>
      </c>
      <c r="H16" s="12">
        <f>IF(D16="-",0,G16)</f>
        <v>0</v>
      </c>
      <c r="I16" s="38">
        <f>IF(D16="-",0,D16/H16)</f>
        <v>0</v>
      </c>
    </row>
    <row r="17" spans="1:14" ht="31.5" customHeight="1">
      <c r="A17" s="173"/>
      <c r="B17" s="35" t="s">
        <v>225</v>
      </c>
      <c r="C17" s="10"/>
      <c r="D17" s="29" t="str">
        <f>IF(OR(Cuestionario!M189="",Cuestionario!M189="-"),"-",VALUE(Cuestionario!M189))</f>
        <v>-</v>
      </c>
      <c r="E17" s="16">
        <f t="shared" ref="E17:E24" si="1">I17*5</f>
        <v>0</v>
      </c>
      <c r="F17" s="12" t="s">
        <v>212</v>
      </c>
      <c r="G17" s="12">
        <v>5</v>
      </c>
      <c r="H17" s="12">
        <f t="shared" si="0"/>
        <v>0</v>
      </c>
      <c r="I17" s="38">
        <f t="shared" ref="I17:I24" si="2">IF(D17="-",0,D17/H17)</f>
        <v>0</v>
      </c>
    </row>
    <row r="18" spans="1:14" ht="31.5" customHeight="1">
      <c r="A18" s="173"/>
      <c r="B18" s="35" t="s">
        <v>226</v>
      </c>
      <c r="C18" s="10"/>
      <c r="D18" s="29" t="str">
        <f>IF(OR(Cuestionario!M200="",Cuestionario!M200="-"),"-",VALUE(Cuestionario!M200))</f>
        <v>-</v>
      </c>
      <c r="E18" s="16">
        <f t="shared" si="1"/>
        <v>0</v>
      </c>
      <c r="F18" s="12" t="s">
        <v>212</v>
      </c>
      <c r="G18" s="12">
        <v>5</v>
      </c>
      <c r="H18" s="12">
        <f t="shared" si="0"/>
        <v>0</v>
      </c>
      <c r="I18" s="38">
        <f t="shared" si="2"/>
        <v>0</v>
      </c>
    </row>
    <row r="19" spans="1:14" ht="31.5" customHeight="1">
      <c r="A19" s="173"/>
      <c r="B19" s="35" t="s">
        <v>227</v>
      </c>
      <c r="C19" s="10"/>
      <c r="D19" s="29" t="str">
        <f>IF(OR(Cuestionario!M210="",Cuestionario!M210="-"),"-",VALUE(Cuestionario!M210))</f>
        <v>-</v>
      </c>
      <c r="E19" s="16">
        <f t="shared" si="1"/>
        <v>0</v>
      </c>
      <c r="F19" s="12" t="s">
        <v>212</v>
      </c>
      <c r="G19" s="12">
        <v>4</v>
      </c>
      <c r="H19" s="12">
        <f t="shared" si="0"/>
        <v>0</v>
      </c>
      <c r="I19" s="38">
        <f t="shared" si="2"/>
        <v>0</v>
      </c>
    </row>
    <row r="20" spans="1:14" ht="31.5" customHeight="1">
      <c r="A20" s="173"/>
      <c r="B20" s="35" t="s">
        <v>228</v>
      </c>
      <c r="C20" s="10"/>
      <c r="D20" s="40" t="str">
        <f>IF(OR(Cuestionario!M219="",Cuestionario!M219="-"),"-",VALUE(Cuestionario!M219))</f>
        <v>-</v>
      </c>
      <c r="E20" s="16">
        <f t="shared" si="1"/>
        <v>0</v>
      </c>
      <c r="F20" s="12" t="s">
        <v>212</v>
      </c>
      <c r="G20" s="12">
        <v>2</v>
      </c>
      <c r="H20" s="12">
        <f t="shared" si="0"/>
        <v>0</v>
      </c>
      <c r="I20" s="38">
        <f t="shared" si="2"/>
        <v>0</v>
      </c>
    </row>
    <row r="21" spans="1:14" ht="51" customHeight="1">
      <c r="A21" s="173"/>
      <c r="B21" s="35" t="s">
        <v>229</v>
      </c>
      <c r="C21" s="10"/>
      <c r="D21" s="40" t="str">
        <f>IF(OR(Cuestionario!M227="",Cuestionario!M227="-"),"-",VALUE(Cuestionario!M227))</f>
        <v>-</v>
      </c>
      <c r="E21" s="16">
        <f t="shared" si="1"/>
        <v>0</v>
      </c>
      <c r="F21" s="12" t="s">
        <v>212</v>
      </c>
      <c r="G21" s="12">
        <v>2</v>
      </c>
      <c r="H21" s="12">
        <f t="shared" si="0"/>
        <v>0</v>
      </c>
      <c r="I21" s="38">
        <f t="shared" si="2"/>
        <v>0</v>
      </c>
    </row>
    <row r="22" spans="1:14" ht="22.5" customHeight="1">
      <c r="A22" s="173"/>
      <c r="B22" s="35" t="s">
        <v>230</v>
      </c>
      <c r="C22" s="10"/>
      <c r="D22" s="40" t="str">
        <f>IF(OR(Cuestionario!M234="",Cuestionario!M234="-"),"-",VALUE(Cuestionario!M234))</f>
        <v>-</v>
      </c>
      <c r="E22" s="16">
        <f t="shared" si="1"/>
        <v>0</v>
      </c>
      <c r="F22" s="12" t="s">
        <v>212</v>
      </c>
      <c r="G22" s="12">
        <v>2</v>
      </c>
      <c r="H22" s="12">
        <f t="shared" si="0"/>
        <v>0</v>
      </c>
      <c r="I22" s="38">
        <f t="shared" si="2"/>
        <v>0</v>
      </c>
    </row>
    <row r="23" spans="1:14" ht="22.5" customHeight="1">
      <c r="A23" s="173"/>
      <c r="B23" s="35" t="s">
        <v>231</v>
      </c>
      <c r="C23" s="10"/>
      <c r="D23" s="29" t="str">
        <f>IF(OR(Cuestionario!M241="",Cuestionario!M241="-"),"-",VALUE(Cuestionario!M241))</f>
        <v>-</v>
      </c>
      <c r="E23" s="16">
        <f t="shared" si="1"/>
        <v>0</v>
      </c>
      <c r="F23" s="12" t="s">
        <v>212</v>
      </c>
      <c r="G23" s="12">
        <v>3</v>
      </c>
      <c r="H23" s="12">
        <f t="shared" si="0"/>
        <v>0</v>
      </c>
      <c r="I23" s="38">
        <f t="shared" si="2"/>
        <v>0</v>
      </c>
    </row>
    <row r="24" spans="1:14" ht="22.5" customHeight="1" thickBot="1">
      <c r="A24" s="174"/>
      <c r="B24" s="35" t="s">
        <v>232</v>
      </c>
      <c r="C24" s="15"/>
      <c r="D24" s="31" t="str">
        <f>IF(OR(Cuestionario!M249="",Cuestionario!M249="-"),"-",VALUE(Cuestionario!M249))</f>
        <v>-</v>
      </c>
      <c r="E24" s="16">
        <f t="shared" si="1"/>
        <v>0</v>
      </c>
      <c r="F24" s="12"/>
      <c r="G24" s="12">
        <v>3</v>
      </c>
      <c r="H24" s="12">
        <f t="shared" si="0"/>
        <v>0</v>
      </c>
      <c r="I24" s="38">
        <f t="shared" si="2"/>
        <v>0</v>
      </c>
    </row>
    <row r="25" spans="1:14" ht="22.5" customHeight="1" thickBot="1">
      <c r="A25" s="178" t="s">
        <v>222</v>
      </c>
      <c r="B25" s="179"/>
      <c r="C25" s="180"/>
      <c r="D25" s="39"/>
      <c r="E25" s="14">
        <f>IF(D20="-",AVERAGE(E15:E19,E22:E24),AVERAGE(E15:E24))</f>
        <v>0</v>
      </c>
      <c r="F25" s="12" t="s">
        <v>212</v>
      </c>
      <c r="G25" s="25"/>
      <c r="H25" s="19"/>
      <c r="I25" s="37">
        <f>IF(D20="-",AVERAGE(I15:I19,I22:I24),AVERAGE(I15:I24))</f>
        <v>0</v>
      </c>
    </row>
    <row r="26" spans="1:14" ht="22.5" customHeight="1" thickBot="1">
      <c r="A26" s="175" t="s">
        <v>233</v>
      </c>
      <c r="B26" s="176"/>
      <c r="C26" s="177"/>
      <c r="D26" s="26">
        <f>SUM(D4:D24)</f>
        <v>0</v>
      </c>
      <c r="E26" s="27"/>
      <c r="F26" s="27" t="s">
        <v>212</v>
      </c>
      <c r="G26" s="13"/>
      <c r="H26" s="13"/>
      <c r="I26" s="37">
        <f>AVERAGE(I6,I10,I14,I25)</f>
        <v>0</v>
      </c>
      <c r="J26" s="183" t="str">
        <f>IF(OR(D5&lt;=2,D4=1),"No aceptable",IF(I26&lt;=0.5,"No aceptable",IF(I26&lt;0.7,"Aceptable",IF(I26&lt;0.9,"Muy bueno","Excelente"))))</f>
        <v>No aceptable</v>
      </c>
      <c r="K26" s="184"/>
      <c r="L26" s="42"/>
      <c r="M26" s="42"/>
      <c r="N26" s="42"/>
    </row>
    <row r="27" spans="1:14">
      <c r="F27" s="4" t="s">
        <v>212</v>
      </c>
    </row>
    <row r="28" spans="1:14">
      <c r="F28" s="4" t="s">
        <v>212</v>
      </c>
    </row>
    <row r="29" spans="1:14">
      <c r="F29" s="4" t="s">
        <v>212</v>
      </c>
    </row>
    <row r="30" spans="1:14">
      <c r="F30" s="4" t="s">
        <v>212</v>
      </c>
    </row>
    <row r="31" spans="1:14">
      <c r="F31" s="4" t="s">
        <v>212</v>
      </c>
    </row>
    <row r="32" spans="1:14">
      <c r="F32" s="4" t="s">
        <v>212</v>
      </c>
    </row>
    <row r="33" spans="6:6">
      <c r="F33" s="4" t="s">
        <v>212</v>
      </c>
    </row>
    <row r="34" spans="6:6">
      <c r="F34" s="4" t="s">
        <v>212</v>
      </c>
    </row>
    <row r="35" spans="6:6">
      <c r="F35" s="4" t="s">
        <v>212</v>
      </c>
    </row>
    <row r="36" spans="6:6">
      <c r="F36" s="4" t="s">
        <v>212</v>
      </c>
    </row>
    <row r="37" spans="6:6">
      <c r="F37" s="4" t="s">
        <v>212</v>
      </c>
    </row>
    <row r="38" spans="6:6">
      <c r="F38" s="4" t="s">
        <v>212</v>
      </c>
    </row>
    <row r="39" spans="6:6">
      <c r="F39" s="4" t="s">
        <v>212</v>
      </c>
    </row>
    <row r="40" spans="6:6">
      <c r="F40" s="4" t="s">
        <v>212</v>
      </c>
    </row>
    <row r="41" spans="6:6">
      <c r="F41" s="4" t="s">
        <v>212</v>
      </c>
    </row>
    <row r="42" spans="6:6">
      <c r="F42" s="4" t="s">
        <v>212</v>
      </c>
    </row>
    <row r="43" spans="6:6">
      <c r="F43" s="4" t="s">
        <v>212</v>
      </c>
    </row>
  </sheetData>
  <sheetProtection selectLockedCells="1" selectUnlockedCells="1"/>
  <mergeCells count="11">
    <mergeCell ref="A1:I1"/>
    <mergeCell ref="A7:A9"/>
    <mergeCell ref="A11:A13"/>
    <mergeCell ref="A4:A5"/>
    <mergeCell ref="A10:B10"/>
    <mergeCell ref="A15:A24"/>
    <mergeCell ref="A26:C26"/>
    <mergeCell ref="A25:C25"/>
    <mergeCell ref="B3:I3"/>
    <mergeCell ref="J26:K26"/>
    <mergeCell ref="A14:B14"/>
  </mergeCells>
  <phoneticPr fontId="14" type="noConversion"/>
  <conditionalFormatting sqref="D8 D17:D18 D11:D13">
    <cfRule type="cellIs" priority="140" stopIfTrue="1" operator="equal">
      <formula>"-"</formula>
    </cfRule>
    <cfRule type="cellIs" dxfId="36" priority="141" stopIfTrue="1" operator="lessThan">
      <formula>2</formula>
    </cfRule>
    <cfRule type="cellIs" dxfId="35" priority="142" stopIfTrue="1" operator="between">
      <formula>2</formula>
      <formula>2.99999999999</formula>
    </cfRule>
    <cfRule type="cellIs" dxfId="34" priority="143" stopIfTrue="1" operator="greaterThanOrEqual">
      <formula>3</formula>
    </cfRule>
  </conditionalFormatting>
  <conditionalFormatting sqref="D8">
    <cfRule type="cellIs" priority="133" stopIfTrue="1" operator="equal">
      <formula>"-"</formula>
    </cfRule>
    <cfRule type="cellIs" dxfId="33" priority="134" stopIfTrue="1" operator="lessThan">
      <formula>2</formula>
    </cfRule>
    <cfRule type="cellIs" dxfId="32" priority="135" stopIfTrue="1" operator="between">
      <formula>2</formula>
      <formula>2.99999999999</formula>
    </cfRule>
    <cfRule type="cellIs" dxfId="31" priority="136" stopIfTrue="1" operator="greaterThanOrEqual">
      <formula>3</formula>
    </cfRule>
  </conditionalFormatting>
  <conditionalFormatting sqref="D4">
    <cfRule type="cellIs" priority="87" stopIfTrue="1" operator="equal">
      <formula>"-"</formula>
    </cfRule>
    <cfRule type="cellIs" dxfId="30" priority="88" stopIfTrue="1" operator="lessThan">
      <formula>2</formula>
    </cfRule>
    <cfRule type="cellIs" dxfId="29" priority="89" stopIfTrue="1" operator="between">
      <formula>2</formula>
      <formula>2.99999999999</formula>
    </cfRule>
    <cfRule type="cellIs" dxfId="28" priority="90" stopIfTrue="1" operator="greaterThanOrEqual">
      <formula>3</formula>
    </cfRule>
  </conditionalFormatting>
  <conditionalFormatting sqref="D9">
    <cfRule type="cellIs" priority="83" stopIfTrue="1" operator="equal">
      <formula>"-"</formula>
    </cfRule>
    <cfRule type="cellIs" dxfId="27" priority="84" stopIfTrue="1" operator="lessThan">
      <formula>2</formula>
    </cfRule>
    <cfRule type="cellIs" dxfId="26" priority="85" stopIfTrue="1" operator="between">
      <formula>2</formula>
      <formula>2.99999999999</formula>
    </cfRule>
    <cfRule type="cellIs" dxfId="25" priority="86" stopIfTrue="1" operator="greaterThanOrEqual">
      <formula>3</formula>
    </cfRule>
  </conditionalFormatting>
  <conditionalFormatting sqref="D9">
    <cfRule type="cellIs" priority="79" stopIfTrue="1" operator="equal">
      <formula>"-"</formula>
    </cfRule>
    <cfRule type="cellIs" dxfId="24" priority="80" stopIfTrue="1" operator="lessThan">
      <formula>2</formula>
    </cfRule>
    <cfRule type="cellIs" dxfId="23" priority="81" stopIfTrue="1" operator="between">
      <formula>2</formula>
      <formula>2.99999999999</formula>
    </cfRule>
    <cfRule type="cellIs" dxfId="22" priority="82" stopIfTrue="1" operator="greaterThanOrEqual">
      <formula>3</formula>
    </cfRule>
  </conditionalFormatting>
  <conditionalFormatting sqref="D19">
    <cfRule type="cellIs" priority="75" stopIfTrue="1" operator="equal">
      <formula>"-"</formula>
    </cfRule>
    <cfRule type="cellIs" dxfId="21" priority="76" stopIfTrue="1" operator="lessThan">
      <formula>2</formula>
    </cfRule>
    <cfRule type="cellIs" dxfId="20" priority="77" stopIfTrue="1" operator="between">
      <formula>2</formula>
      <formula>2.99999999999</formula>
    </cfRule>
    <cfRule type="cellIs" dxfId="19" priority="78" stopIfTrue="1" operator="greaterThanOrEqual">
      <formula>3</formula>
    </cfRule>
  </conditionalFormatting>
  <conditionalFormatting sqref="D5">
    <cfRule type="cellIs" priority="59" stopIfTrue="1" operator="equal">
      <formula>"-"</formula>
    </cfRule>
    <cfRule type="cellIs" dxfId="18" priority="60" stopIfTrue="1" operator="lessThanOrEqual">
      <formula>2</formula>
    </cfRule>
    <cfRule type="cellIs" dxfId="17" priority="61" stopIfTrue="1" operator="equal">
      <formula>3</formula>
    </cfRule>
    <cfRule type="cellIs" dxfId="16" priority="62" stopIfTrue="1" operator="equal">
      <formula>4</formula>
    </cfRule>
  </conditionalFormatting>
  <conditionalFormatting sqref="D20">
    <cfRule type="cellIs" priority="31" stopIfTrue="1" operator="equal">
      <formula>"-"</formula>
    </cfRule>
    <cfRule type="cellIs" dxfId="15" priority="32" stopIfTrue="1" operator="lessThan">
      <formula>2</formula>
    </cfRule>
    <cfRule type="cellIs" dxfId="14" priority="33" stopIfTrue="1" operator="greaterThanOrEqual">
      <formula>2</formula>
    </cfRule>
  </conditionalFormatting>
  <conditionalFormatting sqref="D21:D22">
    <cfRule type="cellIs" priority="28" stopIfTrue="1" operator="equal">
      <formula>"-"</formula>
    </cfRule>
    <cfRule type="cellIs" dxfId="13" priority="29" stopIfTrue="1" operator="lessThan">
      <formula>2</formula>
    </cfRule>
    <cfRule type="cellIs" dxfId="12" priority="30" stopIfTrue="1" operator="greaterThanOrEqual">
      <formula>2</formula>
    </cfRule>
  </conditionalFormatting>
  <conditionalFormatting sqref="D7">
    <cfRule type="cellIs" priority="17" stopIfTrue="1" operator="equal">
      <formula>"-"</formula>
    </cfRule>
    <cfRule type="cellIs" dxfId="11" priority="18" stopIfTrue="1" operator="lessThan">
      <formula>12</formula>
    </cfRule>
    <cfRule type="cellIs" dxfId="10" priority="19" stopIfTrue="1" operator="between">
      <formula>12</formula>
      <formula>17.99999999999</formula>
    </cfRule>
    <cfRule type="cellIs" dxfId="9" priority="20" stopIfTrue="1" operator="greaterThanOrEqual">
      <formula>18</formula>
    </cfRule>
  </conditionalFormatting>
  <conditionalFormatting sqref="D23:D24">
    <cfRule type="cellIs" priority="13" stopIfTrue="1" operator="equal">
      <formula>"-"</formula>
    </cfRule>
    <cfRule type="cellIs" dxfId="8" priority="14" stopIfTrue="1" operator="lessThan">
      <formula>2</formula>
    </cfRule>
    <cfRule type="cellIs" dxfId="7" priority="15" stopIfTrue="1" operator="between">
      <formula>2</formula>
      <formula>2.99999999999</formula>
    </cfRule>
    <cfRule type="cellIs" dxfId="6" priority="16" stopIfTrue="1" operator="greaterThanOrEqual">
      <formula>3</formula>
    </cfRule>
  </conditionalFormatting>
  <conditionalFormatting sqref="D16">
    <cfRule type="cellIs" priority="5" stopIfTrue="1" operator="equal">
      <formula>"-"</formula>
    </cfRule>
    <cfRule type="cellIs" dxfId="5" priority="6" stopIfTrue="1" operator="lessThan">
      <formula>2</formula>
    </cfRule>
    <cfRule type="cellIs" dxfId="4" priority="7" stopIfTrue="1" operator="between">
      <formula>2</formula>
      <formula>2.99999999999</formula>
    </cfRule>
    <cfRule type="cellIs" dxfId="3" priority="8" stopIfTrue="1" operator="greaterThanOrEqual">
      <formula>3</formula>
    </cfRule>
  </conditionalFormatting>
  <conditionalFormatting sqref="D15">
    <cfRule type="cellIs" priority="1" stopIfTrue="1" operator="equal">
      <formula>"-"</formula>
    </cfRule>
    <cfRule type="cellIs" dxfId="2" priority="2" stopIfTrue="1" operator="lessThan">
      <formula>2</formula>
    </cfRule>
    <cfRule type="cellIs" dxfId="1" priority="3" stopIfTrue="1" operator="between">
      <formula>2</formula>
      <formula>2.99999999999</formula>
    </cfRule>
    <cfRule type="cellIs" dxfId="0" priority="4" stopIfTrue="1" operator="greaterThanOrEqual">
      <formula>3</formula>
    </cfRule>
  </conditionalFormatting>
  <pageMargins left="0.7" right="0.7" top="0.75" bottom="0.75" header="0.3" footer="0.3"/>
  <pageSetup orientation="portrait" horizontalDpi="300" r:id="rId1"/>
  <ignoredErrors>
    <ignoredError sqref="E6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EBED3744A34F4CB2F34555498FABB4" ma:contentTypeVersion="12" ma:contentTypeDescription="Create a new document." ma:contentTypeScope="" ma:versionID="08dd01c223576277fd676c3820d11f4f">
  <xsd:schema xmlns:xsd="http://www.w3.org/2001/XMLSchema" xmlns:xs="http://www.w3.org/2001/XMLSchema" xmlns:p="http://schemas.microsoft.com/office/2006/metadata/properties" xmlns:ns2="4cb78963-7d07-4700-a1b0-1d27a5c66822" xmlns:ns3="a99174b4-c6c5-4274-99a0-58b3a70b892b" targetNamespace="http://schemas.microsoft.com/office/2006/metadata/properties" ma:root="true" ma:fieldsID="74b9c62ef380894c31e79f311c70e2af" ns2:_="" ns3:_="">
    <xsd:import namespace="4cb78963-7d07-4700-a1b0-1d27a5c66822"/>
    <xsd:import namespace="a99174b4-c6c5-4274-99a0-58b3a70b89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b78963-7d07-4700-a1b0-1d27a5c668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9174b4-c6c5-4274-99a0-58b3a70b892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D4CAC8-C7C1-430F-B49A-EABC42812E01}"/>
</file>

<file path=customXml/itemProps2.xml><?xml version="1.0" encoding="utf-8"?>
<ds:datastoreItem xmlns:ds="http://schemas.openxmlformats.org/officeDocument/2006/customXml" ds:itemID="{559DB194-2084-414F-A05D-DCCC404738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fsegui</dc:creator>
  <cp:keywords/>
  <dc:description/>
  <cp:lastModifiedBy>X</cp:lastModifiedBy>
  <cp:revision/>
  <dcterms:created xsi:type="dcterms:W3CDTF">2008-02-25T15:22:06Z</dcterms:created>
  <dcterms:modified xsi:type="dcterms:W3CDTF">2022-03-30T18:06:13Z</dcterms:modified>
  <cp:category/>
  <cp:contentStatus/>
</cp:coreProperties>
</file>