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C:\Users\jlott\Downloads\"/>
    </mc:Choice>
  </mc:AlternateContent>
  <xr:revisionPtr revIDLastSave="0" documentId="13_ncr:1_{6A4A1A44-2580-4F2F-9FCC-8D77DC13E676}" xr6:coauthVersionLast="47" xr6:coauthVersionMax="47" xr10:uidLastSave="{00000000-0000-0000-0000-000000000000}"/>
  <bookViews>
    <workbookView xWindow="172" yWindow="210" windowWidth="14138" windowHeight="14355" xr2:uid="{00000000-000D-0000-FFFF-FFFF00000000}"/>
  </bookViews>
  <sheets>
    <sheet name="RESIDENTIAL LOAD CALC #1" sheetId="1" r:id="rId1"/>
    <sheet name="RESIDENTIAL LOAD CALC #2" sheetId="2" r:id="rId2"/>
    <sheet name="RESIDENTIAL LOAD CALC #3" sheetId="9" r:id="rId3"/>
    <sheet name="RESIDENTIAL LOAD CALC #4" sheetId="8" r:id="rId4"/>
    <sheet name="RESIDENTIAL LOAD CALC #5" sheetId="5" r:id="rId5"/>
  </sheets>
  <definedNames>
    <definedName name="_xlnm.Print_Area" localSheetId="0">'RESIDENTIAL LOAD CALC #1'!$A$1:$L$46</definedName>
    <definedName name="_xlnm.Print_Area" localSheetId="2">'RESIDENTIAL LOAD CALC #3'!$A$1:$V$50</definedName>
    <definedName name="_xlnm.Print_Area" localSheetId="3">'RESIDENTIAL LOAD CALC #4'!$A$1:$V$121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1" l="1"/>
  <c r="K8" i="1"/>
  <c r="K9" i="1"/>
  <c r="K10" i="1"/>
  <c r="K11" i="1"/>
  <c r="K12" i="1"/>
  <c r="K13" i="1"/>
  <c r="K14" i="1"/>
  <c r="K15" i="1"/>
  <c r="K16" i="1"/>
  <c r="K17" i="1"/>
  <c r="K18" i="1"/>
  <c r="K19" i="1"/>
  <c r="K20" i="1"/>
  <c r="K21" i="1"/>
  <c r="K23" i="1"/>
  <c r="K24" i="1"/>
  <c r="K25" i="1"/>
  <c r="K26" i="1"/>
  <c r="K36" i="1"/>
  <c r="K38" i="1"/>
  <c r="K8" i="2"/>
  <c r="K28" i="2" s="1"/>
  <c r="K33" i="2" s="1"/>
  <c r="K9" i="2"/>
  <c r="K10" i="2"/>
  <c r="K11" i="2"/>
  <c r="K12" i="2"/>
  <c r="K13" i="2"/>
  <c r="K14" i="2"/>
  <c r="K15" i="2"/>
  <c r="K16" i="2"/>
  <c r="K17" i="2"/>
  <c r="K18" i="2"/>
  <c r="K19" i="2"/>
  <c r="K20" i="2"/>
  <c r="K21" i="2"/>
  <c r="K22" i="2"/>
  <c r="K23" i="2"/>
  <c r="K24" i="2"/>
  <c r="K25" i="2"/>
  <c r="K26" i="2"/>
  <c r="K27" i="2"/>
  <c r="K38" i="2"/>
  <c r="K39" i="2"/>
  <c r="U9" i="9"/>
  <c r="U10" i="9"/>
  <c r="U11" i="9"/>
  <c r="U12" i="9"/>
  <c r="U13" i="9"/>
  <c r="U14" i="9"/>
  <c r="U15" i="9"/>
  <c r="U16" i="9"/>
  <c r="U17" i="9"/>
  <c r="U18" i="9"/>
  <c r="U19" i="9"/>
  <c r="U20" i="9"/>
  <c r="U22" i="9"/>
  <c r="U23" i="9"/>
  <c r="U24" i="9"/>
  <c r="U25" i="9"/>
  <c r="U26" i="9"/>
  <c r="U27" i="9"/>
  <c r="U40" i="9"/>
  <c r="U46" i="9" s="1"/>
  <c r="U12" i="8"/>
  <c r="U13" i="8"/>
  <c r="U15" i="8"/>
  <c r="U33" i="8"/>
  <c r="U38" i="8"/>
  <c r="U48" i="8"/>
  <c r="U50" i="8"/>
  <c r="U52" i="8"/>
  <c r="U54" i="8"/>
  <c r="U56" i="8"/>
  <c r="U58" i="8"/>
  <c r="U60" i="8"/>
  <c r="U62" i="8"/>
  <c r="N69" i="8"/>
  <c r="U75" i="8"/>
  <c r="U77" i="8"/>
  <c r="U79" i="8"/>
  <c r="U83" i="8" s="1"/>
  <c r="U81" i="8"/>
  <c r="U92" i="8"/>
  <c r="U94" i="8"/>
  <c r="U96" i="8"/>
  <c r="U98" i="8"/>
  <c r="U100" i="8"/>
  <c r="U102" i="8"/>
  <c r="U104" i="8"/>
  <c r="U106" i="8"/>
  <c r="P116" i="8"/>
  <c r="U15" i="5"/>
  <c r="U16" i="5"/>
  <c r="U18" i="5"/>
  <c r="U23" i="5"/>
  <c r="U25" i="5"/>
  <c r="U27" i="5"/>
  <c r="U29" i="5"/>
  <c r="U31" i="5"/>
  <c r="U33" i="5"/>
  <c r="U35" i="5"/>
  <c r="U37" i="5"/>
  <c r="U39" i="5"/>
  <c r="U41" i="5"/>
  <c r="U43" i="5"/>
  <c r="U45" i="5"/>
  <c r="U47" i="5"/>
  <c r="U60" i="5"/>
  <c r="U62" i="5"/>
  <c r="U64" i="5"/>
  <c r="U66" i="5"/>
  <c r="U68" i="5"/>
  <c r="U70" i="5"/>
  <c r="U72" i="5"/>
  <c r="U74" i="5"/>
  <c r="U76" i="5"/>
  <c r="U91" i="5"/>
  <c r="J126" i="5"/>
  <c r="K27" i="1" l="1"/>
  <c r="K31" i="1" s="1"/>
  <c r="U28" i="9"/>
  <c r="U19" i="5"/>
  <c r="K40" i="2"/>
  <c r="F44" i="2" s="1"/>
  <c r="U78" i="5"/>
  <c r="U49" i="5"/>
  <c r="U64" i="8"/>
  <c r="U39" i="8"/>
  <c r="P115" i="8" s="1"/>
  <c r="U108" i="8"/>
  <c r="U109" i="8" s="1"/>
  <c r="P117" i="8" s="1"/>
  <c r="U16" i="8"/>
  <c r="U17" i="8" s="1"/>
  <c r="K40" i="1"/>
  <c r="F43" i="1" s="1"/>
  <c r="U44" i="9"/>
  <c r="K34" i="2"/>
  <c r="K35" i="2" s="1"/>
  <c r="B44" i="2" s="1"/>
  <c r="J44" i="2" s="1"/>
  <c r="B47" i="2" s="1"/>
  <c r="J47" i="2" s="1"/>
  <c r="K32" i="1" l="1"/>
  <c r="K33" i="1" s="1"/>
  <c r="B43" i="1" s="1"/>
  <c r="J43" i="1" s="1"/>
  <c r="B46" i="1" s="1"/>
  <c r="J46" i="1" s="1"/>
  <c r="P105" i="5"/>
  <c r="B110" i="5" s="1"/>
  <c r="P110" i="5" s="1"/>
  <c r="B113" i="5" s="1"/>
  <c r="P113" i="5" s="1"/>
  <c r="B126" i="5" s="1"/>
  <c r="P126" i="5" s="1"/>
  <c r="U18" i="8"/>
  <c r="U19" i="8" s="1"/>
  <c r="U20" i="8" s="1"/>
  <c r="P114" i="8" s="1"/>
  <c r="P118" i="8" s="1"/>
  <c r="B121" i="8" s="1"/>
  <c r="P121" i="8" s="1"/>
  <c r="U45" i="9"/>
  <c r="U47" i="9" s="1"/>
  <c r="B50" i="9" s="1"/>
  <c r="P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JPoe</author>
  </authors>
  <commentList>
    <comment ref="B8" authorId="0" shapeId="0" xr:uid="{00000000-0006-0000-0000-000001000000}">
      <text>
        <r>
          <rPr>
            <sz val="8"/>
            <color indexed="81"/>
            <rFont val="Tahoma"/>
            <family val="2"/>
          </rPr>
          <t>sq. ft.</t>
        </r>
      </text>
    </comment>
    <comment ref="B9" authorId="1" shapeId="0" xr:uid="{00000000-0006-0000-0000-000002000000}">
      <text>
        <r>
          <rPr>
            <sz val="8"/>
            <color indexed="81"/>
            <rFont val="Tahoma"/>
            <family val="2"/>
          </rPr>
          <t xml:space="preserve">Minimum is 2
</t>
        </r>
      </text>
    </comment>
    <comment ref="B10" authorId="0" shapeId="0" xr:uid="{00000000-0006-0000-0000-000003000000}">
      <text>
        <r>
          <rPr>
            <sz val="8"/>
            <color indexed="81"/>
            <rFont val="Tahoma"/>
            <family val="2"/>
          </rPr>
          <t>Minimum is 1</t>
        </r>
      </text>
    </comment>
    <comment ref="B11" authorId="0" shapeId="0" xr:uid="{00000000-0006-0000-0000-000004000000}">
      <text>
        <r>
          <rPr>
            <sz val="8"/>
            <color indexed="81"/>
            <rFont val="Tahoma"/>
            <family val="2"/>
          </rPr>
          <t>Nameplate Rating in watts
(Volts x Amps = Watts</t>
        </r>
      </text>
    </comment>
    <comment ref="B12" authorId="0" shapeId="0" xr:uid="{00000000-0006-0000-0000-000005000000}">
      <text>
        <r>
          <rPr>
            <sz val="8"/>
            <color indexed="81"/>
            <rFont val="Tahoma"/>
            <family val="2"/>
          </rPr>
          <t>Nameplate Rating in watts
(Volts x Amps = Watts</t>
        </r>
      </text>
    </comment>
    <comment ref="B13" authorId="0" shapeId="0" xr:uid="{00000000-0006-0000-0000-000006000000}">
      <text>
        <r>
          <rPr>
            <sz val="8"/>
            <color indexed="81"/>
            <rFont val="Tahoma"/>
            <family val="2"/>
          </rPr>
          <t>Nameplate Rating in watts
(Volts x Amps = Watts</t>
        </r>
      </text>
    </comment>
    <comment ref="B14" authorId="0" shapeId="0" xr:uid="{00000000-0006-0000-0000-000007000000}">
      <text>
        <r>
          <rPr>
            <sz val="8"/>
            <color indexed="81"/>
            <rFont val="Tahoma"/>
            <family val="2"/>
          </rPr>
          <t>Nameplate Rating in watts
(Volts x Amps = Watts</t>
        </r>
      </text>
    </comment>
    <comment ref="B15" authorId="0" shapeId="0" xr:uid="{00000000-0006-0000-0000-000008000000}">
      <text>
        <r>
          <rPr>
            <sz val="8"/>
            <color indexed="81"/>
            <rFont val="Tahoma"/>
            <family val="2"/>
          </rPr>
          <t>See *</t>
        </r>
      </text>
    </comment>
    <comment ref="B16" authorId="0" shapeId="0" xr:uid="{00000000-0006-0000-0000-000009000000}">
      <text>
        <r>
          <rPr>
            <sz val="8"/>
            <color indexed="81"/>
            <rFont val="Tahoma"/>
            <family val="2"/>
          </rPr>
          <t>Nameplate Rating in watts
(Volts x Amps = Watts</t>
        </r>
      </text>
    </comment>
    <comment ref="B17" authorId="0" shapeId="0" xr:uid="{00000000-0006-0000-0000-00000A000000}">
      <text>
        <r>
          <rPr>
            <sz val="8"/>
            <color indexed="81"/>
            <rFont val="Tahoma"/>
            <family val="2"/>
          </rPr>
          <t>Nameplate Rating in watts
(Volts x Amps = Watts</t>
        </r>
      </text>
    </comment>
    <comment ref="B18" authorId="0" shapeId="0" xr:uid="{00000000-0006-0000-0000-00000B000000}">
      <text>
        <r>
          <rPr>
            <sz val="8"/>
            <color indexed="81"/>
            <rFont val="Tahoma"/>
            <family val="2"/>
          </rPr>
          <t>Nameplate Rating in watts
(Volts x Amps = Watts</t>
        </r>
      </text>
    </comment>
    <comment ref="B19" authorId="0" shapeId="0" xr:uid="{00000000-0006-0000-0000-00000C000000}">
      <text>
        <r>
          <rPr>
            <sz val="8"/>
            <color indexed="81"/>
            <rFont val="Tahoma"/>
            <family val="2"/>
          </rPr>
          <t>Nameplate Rating in watts
(Volts x Amps = Watts</t>
        </r>
      </text>
    </comment>
    <comment ref="B20" authorId="0" shapeId="0" xr:uid="{00000000-0006-0000-0000-00000D000000}">
      <text>
        <r>
          <rPr>
            <sz val="8"/>
            <color indexed="81"/>
            <rFont val="Tahoma"/>
            <family val="2"/>
          </rPr>
          <t>Nameplate Rating in watts
(Volts x Amps = Watts</t>
        </r>
      </text>
    </comment>
    <comment ref="B21" authorId="0" shapeId="0" xr:uid="{00000000-0006-0000-0000-00000E000000}">
      <text>
        <r>
          <rPr>
            <sz val="8"/>
            <color indexed="81"/>
            <rFont val="Tahoma"/>
            <family val="2"/>
          </rPr>
          <t>Nameplate Rating in watts
(Volts x Amps = Watts</t>
        </r>
      </text>
    </comment>
    <comment ref="B22" authorId="0" shapeId="0" xr:uid="{00000000-0006-0000-0000-00000F000000}">
      <text>
        <r>
          <rPr>
            <sz val="8"/>
            <color indexed="81"/>
            <rFont val="Tahoma"/>
            <family val="2"/>
          </rPr>
          <t>Nameplate Rating in watts
(Volts x Amps = Watts)</t>
        </r>
      </text>
    </comment>
    <comment ref="B23" authorId="0" shapeId="0" xr:uid="{00000000-0006-0000-0000-000010000000}">
      <text>
        <r>
          <rPr>
            <sz val="8"/>
            <color indexed="81"/>
            <rFont val="Tahoma"/>
            <family val="2"/>
          </rPr>
          <t>Nameplate Rating in watts
(Volts x Amps = Watts)</t>
        </r>
      </text>
    </comment>
    <comment ref="B24" authorId="0" shapeId="0" xr:uid="{00000000-0006-0000-0000-000011000000}">
      <text>
        <r>
          <rPr>
            <sz val="8"/>
            <color indexed="81"/>
            <rFont val="Tahoma"/>
            <family val="2"/>
          </rPr>
          <t>Nameplate Rating in watts
(Volts x Amps = Watts)</t>
        </r>
      </text>
    </comment>
    <comment ref="B25" authorId="0" shapeId="0" xr:uid="{00000000-0006-0000-0000-000012000000}">
      <text>
        <r>
          <rPr>
            <sz val="8"/>
            <color indexed="81"/>
            <rFont val="Tahoma"/>
            <family val="2"/>
          </rPr>
          <t>Nameplate Rating in watts
(Volts x Amps = Watts)</t>
        </r>
      </text>
    </comment>
    <comment ref="B26" authorId="0" shapeId="0" xr:uid="{00000000-0006-0000-0000-000013000000}">
      <text>
        <r>
          <rPr>
            <sz val="8"/>
            <color indexed="81"/>
            <rFont val="Tahoma"/>
            <family val="2"/>
          </rPr>
          <t>Nameplate Rating in watts
(Volts x Amps = Watts)</t>
        </r>
      </text>
    </comment>
    <comment ref="B36" authorId="0" shapeId="0" xr:uid="{00000000-0006-0000-0000-000014000000}">
      <text>
        <r>
          <rPr>
            <sz val="8"/>
            <color indexed="81"/>
            <rFont val="Tahoma"/>
            <family val="2"/>
          </rPr>
          <t xml:space="preserve">(Volts)
</t>
        </r>
      </text>
    </comment>
    <comment ref="B37" authorId="0" shapeId="0" xr:uid="{00000000-0006-0000-0000-000015000000}">
      <text>
        <r>
          <rPr>
            <sz val="8"/>
            <color indexed="81"/>
            <rFont val="Tahoma"/>
            <family val="2"/>
          </rPr>
          <t xml:space="preserve">(Amps)
</t>
        </r>
      </text>
    </comment>
    <comment ref="B38" authorId="1" shapeId="0" xr:uid="{00000000-0006-0000-0000-000016000000}">
      <text>
        <r>
          <rPr>
            <sz val="8"/>
            <color indexed="81"/>
            <rFont val="Tahoma"/>
            <family val="2"/>
          </rPr>
          <t xml:space="preserve">Nameplate Rating in watts
</t>
        </r>
      </text>
    </comment>
    <comment ref="F46" authorId="1" shapeId="0" xr:uid="{00000000-0006-0000-0000-000017000000}">
      <text>
        <r>
          <rPr>
            <sz val="8"/>
            <color indexed="81"/>
            <rFont val="Tahoma"/>
            <family val="2"/>
          </rPr>
          <t xml:space="preserve">Enter your service voltage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JPoe</author>
  </authors>
  <commentList>
    <comment ref="B8" authorId="0" shapeId="0" xr:uid="{00000000-0006-0000-0100-000001000000}">
      <text>
        <r>
          <rPr>
            <sz val="8"/>
            <color indexed="81"/>
            <rFont val="Tahoma"/>
            <family val="2"/>
          </rPr>
          <t>sq. ft.</t>
        </r>
      </text>
    </comment>
    <comment ref="B9" authorId="1" shapeId="0" xr:uid="{00000000-0006-0000-0100-000002000000}">
      <text>
        <r>
          <rPr>
            <sz val="8"/>
            <color indexed="81"/>
            <rFont val="Tahoma"/>
            <family val="2"/>
          </rPr>
          <t xml:space="preserve">Minimum is 2
</t>
        </r>
      </text>
    </comment>
    <comment ref="B10" authorId="0" shapeId="0" xr:uid="{00000000-0006-0000-0100-000003000000}">
      <text>
        <r>
          <rPr>
            <sz val="8"/>
            <color indexed="81"/>
            <rFont val="Tahoma"/>
            <family val="2"/>
          </rPr>
          <t>Minimum is 1</t>
        </r>
      </text>
    </comment>
    <comment ref="B11" authorId="0" shapeId="0" xr:uid="{00000000-0006-0000-0100-000004000000}">
      <text>
        <r>
          <rPr>
            <sz val="8"/>
            <color indexed="81"/>
            <rFont val="Tahoma"/>
            <family val="2"/>
          </rPr>
          <t>Nameplate Rating in watts
(Volts x Amps = Watts)</t>
        </r>
      </text>
    </comment>
    <comment ref="B12" authorId="0" shapeId="0" xr:uid="{00000000-0006-0000-0100-000005000000}">
      <text>
        <r>
          <rPr>
            <sz val="8"/>
            <color indexed="81"/>
            <rFont val="Tahoma"/>
            <family val="2"/>
          </rPr>
          <t>Nameplate Rating in watts
(Volts x Amps = Watts)</t>
        </r>
      </text>
    </comment>
    <comment ref="B13" authorId="0" shapeId="0" xr:uid="{00000000-0006-0000-0100-000006000000}">
      <text>
        <r>
          <rPr>
            <sz val="8"/>
            <color indexed="81"/>
            <rFont val="Tahoma"/>
            <family val="2"/>
          </rPr>
          <t>Nameplate Rating in watts
(Volts x Amps = Watts)</t>
        </r>
      </text>
    </comment>
    <comment ref="B14" authorId="0" shapeId="0" xr:uid="{00000000-0006-0000-0100-000007000000}">
      <text>
        <r>
          <rPr>
            <sz val="8"/>
            <color indexed="81"/>
            <rFont val="Tahoma"/>
            <family val="2"/>
          </rPr>
          <t>Nameplate Rating in watts
(Volts x Amps = Watts)</t>
        </r>
      </text>
    </comment>
    <comment ref="B15" authorId="0" shapeId="0" xr:uid="{00000000-0006-0000-0100-000008000000}">
      <text>
        <r>
          <rPr>
            <sz val="8"/>
            <color indexed="81"/>
            <rFont val="Tahoma"/>
            <family val="2"/>
          </rPr>
          <t>See *</t>
        </r>
      </text>
    </comment>
    <comment ref="B16" authorId="0" shapeId="0" xr:uid="{00000000-0006-0000-0100-000009000000}">
      <text>
        <r>
          <rPr>
            <sz val="8"/>
            <color indexed="81"/>
            <rFont val="Tahoma"/>
            <family val="2"/>
          </rPr>
          <t>Nameplate Rating in watts
(Volts x Amps = Watts)</t>
        </r>
      </text>
    </comment>
    <comment ref="B17" authorId="0" shapeId="0" xr:uid="{00000000-0006-0000-0100-00000A000000}">
      <text>
        <r>
          <rPr>
            <sz val="8"/>
            <color indexed="81"/>
            <rFont val="Tahoma"/>
            <family val="2"/>
          </rPr>
          <t>Nameplate Rating in watts
(Volts x Amps = Watts)</t>
        </r>
      </text>
    </comment>
    <comment ref="B18" authorId="0" shapeId="0" xr:uid="{00000000-0006-0000-0100-00000B000000}">
      <text>
        <r>
          <rPr>
            <sz val="8"/>
            <color indexed="81"/>
            <rFont val="Tahoma"/>
            <family val="2"/>
          </rPr>
          <t>Nameplate Rating in watts
(Volts x Amps = Watts)</t>
        </r>
      </text>
    </comment>
    <comment ref="B19" authorId="0" shapeId="0" xr:uid="{00000000-0006-0000-0100-00000C000000}">
      <text>
        <r>
          <rPr>
            <sz val="8"/>
            <color indexed="81"/>
            <rFont val="Tahoma"/>
            <family val="2"/>
          </rPr>
          <t>Nameplate Rating in watts
(Volts x Amps = Watts)</t>
        </r>
      </text>
    </comment>
    <comment ref="B20" authorId="0" shapeId="0" xr:uid="{00000000-0006-0000-0100-00000D000000}">
      <text>
        <r>
          <rPr>
            <sz val="8"/>
            <color indexed="81"/>
            <rFont val="Tahoma"/>
            <family val="2"/>
          </rPr>
          <t>Nameplate Rating in watts
(Volts x Amps = Watts)</t>
        </r>
      </text>
    </comment>
    <comment ref="B21" authorId="0" shapeId="0" xr:uid="{00000000-0006-0000-0100-00000E000000}">
      <text>
        <r>
          <rPr>
            <sz val="8"/>
            <color indexed="81"/>
            <rFont val="Tahoma"/>
            <family val="2"/>
          </rPr>
          <t>Nameplate Rating in watts
(Volts x Amps = Watts)</t>
        </r>
      </text>
    </comment>
    <comment ref="B22" authorId="0" shapeId="0" xr:uid="{00000000-0006-0000-0100-00000F000000}">
      <text>
        <r>
          <rPr>
            <sz val="8"/>
            <color indexed="81"/>
            <rFont val="Tahoma"/>
            <family val="2"/>
          </rPr>
          <t>Nameplate Rating in watts
(Volts x Amps = Watts)</t>
        </r>
      </text>
    </comment>
    <comment ref="B23" authorId="0" shapeId="0" xr:uid="{00000000-0006-0000-0100-000010000000}">
      <text>
        <r>
          <rPr>
            <sz val="8"/>
            <color indexed="81"/>
            <rFont val="Tahoma"/>
            <family val="2"/>
          </rPr>
          <t>Nameplate Rating in watts
(Volts x Amps = Watts)</t>
        </r>
      </text>
    </comment>
    <comment ref="B24" authorId="0" shapeId="0" xr:uid="{00000000-0006-0000-0100-000011000000}">
      <text>
        <r>
          <rPr>
            <sz val="8"/>
            <color indexed="81"/>
            <rFont val="Tahoma"/>
            <family val="2"/>
          </rPr>
          <t>Nameplate Rating in watts
(Volts x Amps = Watts)</t>
        </r>
      </text>
    </comment>
    <comment ref="B25" authorId="0" shapeId="0" xr:uid="{00000000-0006-0000-0100-000012000000}">
      <text>
        <r>
          <rPr>
            <sz val="8"/>
            <color indexed="81"/>
            <rFont val="Tahoma"/>
            <family val="2"/>
          </rPr>
          <t>Nameplate Rating in watts
(Volts x Amps = Watts)</t>
        </r>
      </text>
    </comment>
    <comment ref="B26" authorId="0" shapeId="0" xr:uid="{00000000-0006-0000-0100-000013000000}">
      <text>
        <r>
          <rPr>
            <sz val="8"/>
            <color indexed="81"/>
            <rFont val="Tahoma"/>
            <family val="2"/>
          </rPr>
          <t>Nameplate Rating in watts
(Volts x Amps = Watts)</t>
        </r>
      </text>
    </comment>
    <comment ref="B27" authorId="0" shapeId="0" xr:uid="{00000000-0006-0000-0100-000014000000}">
      <text>
        <r>
          <rPr>
            <sz val="8"/>
            <color indexed="81"/>
            <rFont val="Tahoma"/>
            <family val="2"/>
          </rPr>
          <t>Nameplate Rating in watts
(Volts x Amps = Watts)</t>
        </r>
      </text>
    </comment>
    <comment ref="B38" authorId="1" shapeId="0" xr:uid="{00000000-0006-0000-0100-000015000000}">
      <text>
        <r>
          <rPr>
            <sz val="8"/>
            <color indexed="81"/>
            <rFont val="Tahoma"/>
            <family val="2"/>
          </rPr>
          <t>watts</t>
        </r>
      </text>
    </comment>
    <comment ref="B39" authorId="1" shapeId="0" xr:uid="{00000000-0006-0000-0100-000016000000}">
      <text>
        <r>
          <rPr>
            <sz val="8"/>
            <color indexed="81"/>
            <rFont val="Tahoma"/>
            <family val="2"/>
          </rPr>
          <t>watts</t>
        </r>
      </text>
    </comment>
    <comment ref="F47" authorId="1" shapeId="0" xr:uid="{00000000-0006-0000-0100-000017000000}">
      <text>
        <r>
          <rPr>
            <sz val="8"/>
            <color indexed="81"/>
            <rFont val="Tahoma"/>
            <family val="2"/>
          </rPr>
          <t xml:space="preserve">Enter your service voltage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Jeaniffier Poe</author>
    <author>jim</author>
    <author>JPoe</author>
    <author>Jenny Poe</author>
  </authors>
  <commentList>
    <comment ref="B9" authorId="0" shapeId="0" xr:uid="{00000000-0006-0000-0200-000001000000}">
      <text>
        <r>
          <rPr>
            <sz val="8"/>
            <color indexed="81"/>
            <rFont val="Tahoma"/>
            <family val="2"/>
          </rPr>
          <t>TOTAL sq. ft.</t>
        </r>
      </text>
    </comment>
    <comment ref="B10" authorId="1" shapeId="0" xr:uid="{00000000-0006-0000-0200-000002000000}">
      <text>
        <r>
          <rPr>
            <sz val="8"/>
            <color indexed="81"/>
            <rFont val="Tahoma"/>
            <family val="2"/>
          </rPr>
          <t>Number of</t>
        </r>
      </text>
    </comment>
    <comment ref="B11" authorId="1" shapeId="0" xr:uid="{00000000-0006-0000-0200-000003000000}">
      <text>
        <r>
          <rPr>
            <sz val="8"/>
            <color indexed="81"/>
            <rFont val="Tahoma"/>
            <family val="2"/>
          </rPr>
          <t>Number of</t>
        </r>
      </text>
    </comment>
    <comment ref="B12" authorId="1" shapeId="0" xr:uid="{00000000-0006-0000-0200-000004000000}">
      <text>
        <r>
          <rPr>
            <sz val="8"/>
            <color indexed="81"/>
            <rFont val="Tahoma"/>
            <family val="2"/>
          </rPr>
          <t>Nameplate Rating in watts
(Volts x Amps = Watts)</t>
        </r>
      </text>
    </comment>
    <comment ref="B13" authorId="1" shapeId="0" xr:uid="{00000000-0006-0000-0200-000005000000}">
      <text>
        <r>
          <rPr>
            <sz val="8"/>
            <color indexed="81"/>
            <rFont val="Tahoma"/>
            <family val="2"/>
          </rPr>
          <t>Nameplate Rating in watts
(Volts x Amps = Watts)</t>
        </r>
      </text>
    </comment>
    <comment ref="B14" authorId="1" shapeId="0" xr:uid="{00000000-0006-0000-0200-000006000000}">
      <text>
        <r>
          <rPr>
            <sz val="8"/>
            <color indexed="81"/>
            <rFont val="Tahoma"/>
            <family val="2"/>
          </rPr>
          <t>Nameplate Rating in watts
(Volts x Amps = Watts)</t>
        </r>
      </text>
    </comment>
    <comment ref="B15" authorId="1" shapeId="0" xr:uid="{00000000-0006-0000-0200-000007000000}">
      <text>
        <r>
          <rPr>
            <sz val="8"/>
            <color indexed="81"/>
            <rFont val="Tahoma"/>
            <family val="2"/>
          </rPr>
          <t>Nameplate Rating in watts
(Volts x Amps = Watts)</t>
        </r>
      </text>
    </comment>
    <comment ref="B16" authorId="1" shapeId="0" xr:uid="{00000000-0006-0000-0200-000008000000}">
      <text>
        <r>
          <rPr>
            <sz val="8"/>
            <color indexed="81"/>
            <rFont val="Tahoma"/>
            <family val="2"/>
          </rPr>
          <t>Nameplate Rating in watts
(Volts x Amps = Watts)</t>
        </r>
      </text>
    </comment>
    <comment ref="B17" authorId="1" shapeId="0" xr:uid="{00000000-0006-0000-0200-000009000000}">
      <text>
        <r>
          <rPr>
            <sz val="8"/>
            <color indexed="81"/>
            <rFont val="Tahoma"/>
            <family val="2"/>
          </rPr>
          <t>Nameplate Rating in watts
(Volts x Amps = Watts)</t>
        </r>
      </text>
    </comment>
    <comment ref="B18" authorId="1" shapeId="0" xr:uid="{00000000-0006-0000-0200-00000A000000}">
      <text>
        <r>
          <rPr>
            <sz val="8"/>
            <color indexed="81"/>
            <rFont val="Tahoma"/>
            <family val="2"/>
          </rPr>
          <t>Nameplate Rating in watts
(Volts x Amps = Watts)</t>
        </r>
      </text>
    </comment>
    <comment ref="B19" authorId="1" shapeId="0" xr:uid="{00000000-0006-0000-0200-00000B000000}">
      <text>
        <r>
          <rPr>
            <sz val="8"/>
            <color indexed="81"/>
            <rFont val="Tahoma"/>
            <family val="2"/>
          </rPr>
          <t>Nameplate Rating in watts
(Volts x Amps = Watts)</t>
        </r>
      </text>
    </comment>
    <comment ref="B20" authorId="1" shapeId="0" xr:uid="{00000000-0006-0000-0200-00000C000000}">
      <text>
        <r>
          <rPr>
            <sz val="8"/>
            <color indexed="81"/>
            <rFont val="Tahoma"/>
            <family val="2"/>
          </rPr>
          <t>Nameplate Rating in watts
(Volts x Amps = Watts)</t>
        </r>
      </text>
    </comment>
    <comment ref="B21" authorId="1" shapeId="0" xr:uid="{00000000-0006-0000-0200-00000D000000}">
      <text>
        <r>
          <rPr>
            <sz val="8"/>
            <color indexed="81"/>
            <rFont val="Tahoma"/>
            <family val="2"/>
          </rPr>
          <t>Nameplate Rating in watts
(Volts x Amps = Watts)</t>
        </r>
      </text>
    </comment>
    <comment ref="B22" authorId="1" shapeId="0" xr:uid="{00000000-0006-0000-0200-00000E000000}">
      <text>
        <r>
          <rPr>
            <sz val="8"/>
            <color indexed="81"/>
            <rFont val="Tahoma"/>
            <family val="2"/>
          </rPr>
          <t>Nameplate Rating in watts
(Volts x Amps = Watts)</t>
        </r>
      </text>
    </comment>
    <comment ref="B23" authorId="1" shapeId="0" xr:uid="{00000000-0006-0000-0200-00000F000000}">
      <text>
        <r>
          <rPr>
            <sz val="8"/>
            <color indexed="81"/>
            <rFont val="Tahoma"/>
            <family val="2"/>
          </rPr>
          <t>Nameplate Rating in watts
(Volts x Amps = Watts)</t>
        </r>
      </text>
    </comment>
    <comment ref="B24" authorId="1" shapeId="0" xr:uid="{00000000-0006-0000-0200-000010000000}">
      <text>
        <r>
          <rPr>
            <sz val="8"/>
            <color indexed="81"/>
            <rFont val="Tahoma"/>
            <family val="2"/>
          </rPr>
          <t>Nameplate Rating in watts
(Volts x Amps = Watts)</t>
        </r>
      </text>
    </comment>
    <comment ref="B25" authorId="1" shapeId="0" xr:uid="{00000000-0006-0000-0200-000011000000}">
      <text>
        <r>
          <rPr>
            <sz val="8"/>
            <color indexed="81"/>
            <rFont val="Tahoma"/>
            <family val="2"/>
          </rPr>
          <t>Nameplate Rating in watts
(Volts x Amps = Watts)</t>
        </r>
      </text>
    </comment>
    <comment ref="B26" authorId="1" shapeId="0" xr:uid="{00000000-0006-0000-0200-000012000000}">
      <text>
        <r>
          <rPr>
            <sz val="8"/>
            <color indexed="81"/>
            <rFont val="Tahoma"/>
            <family val="2"/>
          </rPr>
          <t>Nameplate Rating in watts
(Volts x Amps = Watts)</t>
        </r>
      </text>
    </comment>
    <comment ref="B27" authorId="1" shapeId="0" xr:uid="{00000000-0006-0000-0200-000013000000}">
      <text>
        <r>
          <rPr>
            <sz val="8"/>
            <color indexed="81"/>
            <rFont val="Tahoma"/>
            <family val="2"/>
          </rPr>
          <t>Nameplate Rating in watts
(Volts x Amps = Watts)</t>
        </r>
      </text>
    </comment>
    <comment ref="A32" authorId="2" shapeId="0" xr:uid="{00000000-0006-0000-0200-000014000000}">
      <text>
        <r>
          <rPr>
            <sz val="8"/>
            <color indexed="81"/>
            <rFont val="Tahoma"/>
            <family val="2"/>
          </rPr>
          <t>Only choose ONE of the THREE choices in STEP 4 Section</t>
        </r>
      </text>
    </comment>
    <comment ref="U32" authorId="2" shapeId="0" xr:uid="{00000000-0006-0000-0200-000015000000}">
      <text>
        <r>
          <rPr>
            <sz val="8"/>
            <color indexed="81"/>
            <rFont val="Tahoma"/>
            <family val="2"/>
          </rPr>
          <t>Only enter value if 
Air Conditioning Load CLICK button is checked
(far left)</t>
        </r>
      </text>
    </comment>
    <comment ref="U33" authorId="3" shapeId="0" xr:uid="{00000000-0006-0000-0200-000016000000}">
      <text>
        <r>
          <rPr>
            <sz val="8"/>
            <color indexed="81"/>
            <rFont val="Tahoma"/>
            <family val="2"/>
          </rPr>
          <t>Only enter value if 
Air Conditioning Load CLICK button is checked
(far left)</t>
        </r>
      </text>
    </comment>
    <comment ref="A35" authorId="2" shapeId="0" xr:uid="{00000000-0006-0000-0200-000017000000}">
      <text>
        <r>
          <rPr>
            <sz val="8"/>
            <color indexed="81"/>
            <rFont val="Tahoma"/>
            <family val="2"/>
          </rPr>
          <t xml:space="preserve">Only choose ONE of the THREE choices in STEP 4 Section
</t>
        </r>
      </text>
    </comment>
    <comment ref="U35" authorId="2" shapeId="0" xr:uid="{00000000-0006-0000-0200-000018000000}">
      <text>
        <r>
          <rPr>
            <sz val="8"/>
            <color indexed="81"/>
            <rFont val="Tahoma"/>
            <family val="2"/>
          </rPr>
          <t>Only enter value if 
Electric Space Heating Load CLICK button is checked (far left)</t>
        </r>
      </text>
    </comment>
    <comment ref="A38" authorId="2" shapeId="0" xr:uid="{00000000-0006-0000-0200-000019000000}">
      <text>
        <r>
          <rPr>
            <sz val="8"/>
            <color indexed="81"/>
            <rFont val="Tahoma"/>
            <family val="2"/>
          </rPr>
          <t>Only choose ONE of the THREE choices in STEP 4 Section</t>
        </r>
      </text>
    </comment>
    <comment ref="U38" authorId="2" shapeId="0" xr:uid="{00000000-0006-0000-0200-00001A000000}">
      <text>
        <r>
          <rPr>
            <sz val="8"/>
            <color indexed="81"/>
            <rFont val="Tahoma"/>
            <family val="2"/>
          </rPr>
          <t>Only enter value if 
Heat Pump with Central Electric Furnace Load CLICK button is checked (far left)</t>
        </r>
      </text>
    </comment>
    <comment ref="J50" authorId="2" shapeId="0" xr:uid="{00000000-0006-0000-0200-00001B000000}">
      <text>
        <r>
          <rPr>
            <sz val="8"/>
            <color indexed="81"/>
            <rFont val="Tahoma"/>
            <family val="2"/>
          </rPr>
          <t xml:space="preserve">Enter your service voltage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JPoe</author>
    <author>jim</author>
  </authors>
  <commentList>
    <comment ref="B12" authorId="0" shapeId="0" xr:uid="{00000000-0006-0000-0300-000001000000}">
      <text>
        <r>
          <rPr>
            <sz val="8"/>
            <color indexed="81"/>
            <rFont val="Tahoma"/>
            <family val="2"/>
          </rPr>
          <t>TOTAL sq. ft. for ALL UNITS</t>
        </r>
      </text>
    </comment>
    <comment ref="B13" authorId="1" shapeId="0" xr:uid="{00000000-0006-0000-0300-000002000000}">
      <text>
        <r>
          <rPr>
            <sz val="8"/>
            <color indexed="81"/>
            <rFont val="Tahoma"/>
            <family val="2"/>
          </rPr>
          <t># of ckts (TOTAL OF ALL UNITS)-Minimum of 2 per UNIT</t>
        </r>
      </text>
    </comment>
    <comment ref="B15" authorId="1" shapeId="0" xr:uid="{00000000-0006-0000-0300-000003000000}">
      <text>
        <r>
          <rPr>
            <sz val="8"/>
            <color indexed="81"/>
            <rFont val="Tahoma"/>
            <family val="2"/>
          </rPr>
          <t># of ckts-Minimum of 1 per UNIT</t>
        </r>
      </text>
    </comment>
    <comment ref="B48" authorId="0" shapeId="0" xr:uid="{00000000-0006-0000-0300-000004000000}">
      <text>
        <r>
          <rPr>
            <sz val="8"/>
            <color indexed="81"/>
            <rFont val="Tahoma"/>
            <family val="2"/>
          </rPr>
          <t>Enter total quantity (ALL UNITS) of specific Fixed Appliance (shown at the right)</t>
        </r>
      </text>
    </comment>
    <comment ref="C48" authorId="0" shapeId="0" xr:uid="{00000000-0006-0000-0300-000005000000}">
      <text>
        <r>
          <rPr>
            <sz val="8"/>
            <color indexed="81"/>
            <rFont val="Tahoma"/>
            <family val="2"/>
          </rPr>
          <t xml:space="preserve">Name/List the Fixed Appliances indicated on this line </t>
        </r>
      </text>
    </comment>
    <comment ref="E49" authorId="0" shapeId="0" xr:uid="{00000000-0006-0000-0300-000006000000}">
      <text>
        <r>
          <rPr>
            <sz val="8"/>
            <color indexed="81"/>
            <rFont val="Tahoma"/>
            <family val="2"/>
          </rPr>
          <t xml:space="preserve">Enter appliance load in watts
</t>
        </r>
      </text>
    </comment>
    <comment ref="K49" authorId="0" shapeId="0" xr:uid="{00000000-0006-0000-0300-000007000000}">
      <text>
        <r>
          <rPr>
            <sz val="8"/>
            <color indexed="81"/>
            <rFont val="Tahoma"/>
            <family val="2"/>
          </rPr>
          <t xml:space="preserve">Enter appliance load in watts
</t>
        </r>
      </text>
    </comment>
    <comment ref="Q49" authorId="0" shapeId="0" xr:uid="{00000000-0006-0000-0300-000008000000}">
      <text>
        <r>
          <rPr>
            <sz val="8"/>
            <color indexed="81"/>
            <rFont val="Tahoma"/>
            <family val="2"/>
          </rPr>
          <t xml:space="preserve">Enter appliance load in watts
</t>
        </r>
      </text>
    </comment>
    <comment ref="B50" authorId="0" shapeId="0" xr:uid="{00000000-0006-0000-0300-000009000000}">
      <text>
        <r>
          <rPr>
            <sz val="8"/>
            <color indexed="81"/>
            <rFont val="Tahoma"/>
            <family val="2"/>
          </rPr>
          <t>Enter total quantity (ALL UNITS) of specific Fixed Appliance (shown at the right)</t>
        </r>
      </text>
    </comment>
    <comment ref="C50" authorId="0" shapeId="0" xr:uid="{00000000-0006-0000-0300-00000A000000}">
      <text>
        <r>
          <rPr>
            <sz val="8"/>
            <color indexed="81"/>
            <rFont val="Tahoma"/>
            <family val="2"/>
          </rPr>
          <t xml:space="preserve">Name/List the Fixed Appliances indicated on this line </t>
        </r>
      </text>
    </comment>
    <comment ref="E51" authorId="0" shapeId="0" xr:uid="{00000000-0006-0000-0300-00000B000000}">
      <text>
        <r>
          <rPr>
            <sz val="8"/>
            <color indexed="81"/>
            <rFont val="Tahoma"/>
            <family val="2"/>
          </rPr>
          <t xml:space="preserve">Enter appliance load in watts
</t>
        </r>
      </text>
    </comment>
    <comment ref="K51" authorId="0" shapeId="0" xr:uid="{00000000-0006-0000-0300-00000C000000}">
      <text>
        <r>
          <rPr>
            <sz val="8"/>
            <color indexed="81"/>
            <rFont val="Tahoma"/>
            <family val="2"/>
          </rPr>
          <t xml:space="preserve">Enter appliance load in watts
</t>
        </r>
      </text>
    </comment>
    <comment ref="Q51" authorId="0" shapeId="0" xr:uid="{00000000-0006-0000-0300-00000D000000}">
      <text>
        <r>
          <rPr>
            <sz val="8"/>
            <color indexed="81"/>
            <rFont val="Tahoma"/>
            <family val="2"/>
          </rPr>
          <t xml:space="preserve">Enter appliance load in watts
</t>
        </r>
      </text>
    </comment>
    <comment ref="B52" authorId="0" shapeId="0" xr:uid="{00000000-0006-0000-0300-00000E000000}">
      <text>
        <r>
          <rPr>
            <sz val="8"/>
            <color indexed="81"/>
            <rFont val="Tahoma"/>
            <family val="2"/>
          </rPr>
          <t>Enter total quantity (ALL UNITS) of specific Fixed Appliance (shown at the right)</t>
        </r>
      </text>
    </comment>
    <comment ref="C52" authorId="0" shapeId="0" xr:uid="{00000000-0006-0000-0300-00000F000000}">
      <text>
        <r>
          <rPr>
            <sz val="8"/>
            <color indexed="81"/>
            <rFont val="Tahoma"/>
            <family val="2"/>
          </rPr>
          <t xml:space="preserve">Name/List the Fixed Appliances indicated on this line </t>
        </r>
      </text>
    </comment>
    <comment ref="E53" authorId="0" shapeId="0" xr:uid="{00000000-0006-0000-0300-000010000000}">
      <text>
        <r>
          <rPr>
            <sz val="8"/>
            <color indexed="81"/>
            <rFont val="Tahoma"/>
            <family val="2"/>
          </rPr>
          <t xml:space="preserve">Enter appliance load in watts
</t>
        </r>
      </text>
    </comment>
    <comment ref="K53" authorId="0" shapeId="0" xr:uid="{00000000-0006-0000-0300-000011000000}">
      <text>
        <r>
          <rPr>
            <sz val="8"/>
            <color indexed="81"/>
            <rFont val="Tahoma"/>
            <family val="2"/>
          </rPr>
          <t xml:space="preserve">Enter appliance load in watts
</t>
        </r>
      </text>
    </comment>
    <comment ref="Q53" authorId="0" shapeId="0" xr:uid="{00000000-0006-0000-0300-000012000000}">
      <text>
        <r>
          <rPr>
            <sz val="8"/>
            <color indexed="81"/>
            <rFont val="Tahoma"/>
            <family val="2"/>
          </rPr>
          <t xml:space="preserve">Enter appliance load in watts
</t>
        </r>
      </text>
    </comment>
    <comment ref="B54" authorId="0" shapeId="0" xr:uid="{00000000-0006-0000-0300-000013000000}">
      <text>
        <r>
          <rPr>
            <sz val="8"/>
            <color indexed="81"/>
            <rFont val="Tahoma"/>
            <family val="2"/>
          </rPr>
          <t>Enter total quantity (ALL UNITS) of specific Fixed Appliance (shown at the right)</t>
        </r>
      </text>
    </comment>
    <comment ref="C54" authorId="0" shapeId="0" xr:uid="{00000000-0006-0000-0300-000014000000}">
      <text>
        <r>
          <rPr>
            <sz val="8"/>
            <color indexed="81"/>
            <rFont val="Tahoma"/>
            <family val="2"/>
          </rPr>
          <t xml:space="preserve">Name/List the Fixed Appliances indicated on this line </t>
        </r>
      </text>
    </comment>
    <comment ref="E55" authorId="0" shapeId="0" xr:uid="{00000000-0006-0000-0300-000015000000}">
      <text>
        <r>
          <rPr>
            <sz val="8"/>
            <color indexed="81"/>
            <rFont val="Tahoma"/>
            <family val="2"/>
          </rPr>
          <t xml:space="preserve">Enter appliance load in watts
</t>
        </r>
      </text>
    </comment>
    <comment ref="K55" authorId="0" shapeId="0" xr:uid="{00000000-0006-0000-0300-000016000000}">
      <text>
        <r>
          <rPr>
            <sz val="8"/>
            <color indexed="81"/>
            <rFont val="Tahoma"/>
            <family val="2"/>
          </rPr>
          <t xml:space="preserve">Enter appliance load in watts
</t>
        </r>
      </text>
    </comment>
    <comment ref="Q55" authorId="0" shapeId="0" xr:uid="{00000000-0006-0000-0300-000017000000}">
      <text>
        <r>
          <rPr>
            <sz val="8"/>
            <color indexed="81"/>
            <rFont val="Tahoma"/>
            <family val="2"/>
          </rPr>
          <t xml:space="preserve">Enter appliance load in watts
</t>
        </r>
      </text>
    </comment>
    <comment ref="B56" authorId="0" shapeId="0" xr:uid="{00000000-0006-0000-0300-000018000000}">
      <text>
        <r>
          <rPr>
            <sz val="8"/>
            <color indexed="81"/>
            <rFont val="Tahoma"/>
            <family val="2"/>
          </rPr>
          <t>Enter total quantity (ALL UNITS) of specific Fixed Appliance (shown at the right)</t>
        </r>
      </text>
    </comment>
    <comment ref="C56" authorId="0" shapeId="0" xr:uid="{00000000-0006-0000-0300-000019000000}">
      <text>
        <r>
          <rPr>
            <sz val="8"/>
            <color indexed="81"/>
            <rFont val="Tahoma"/>
            <family val="2"/>
          </rPr>
          <t xml:space="preserve">Name/List the Fixed Appliances indicated on this line </t>
        </r>
      </text>
    </comment>
    <comment ref="E57" authorId="0" shapeId="0" xr:uid="{00000000-0006-0000-0300-00001A000000}">
      <text>
        <r>
          <rPr>
            <sz val="8"/>
            <color indexed="81"/>
            <rFont val="Tahoma"/>
            <family val="2"/>
          </rPr>
          <t xml:space="preserve">Enter appliance load in watts
</t>
        </r>
      </text>
    </comment>
    <comment ref="K57" authorId="0" shapeId="0" xr:uid="{00000000-0006-0000-0300-00001B000000}">
      <text>
        <r>
          <rPr>
            <sz val="8"/>
            <color indexed="81"/>
            <rFont val="Tahoma"/>
            <family val="2"/>
          </rPr>
          <t xml:space="preserve">Enter appliance load in watts
</t>
        </r>
      </text>
    </comment>
    <comment ref="Q57" authorId="0" shapeId="0" xr:uid="{00000000-0006-0000-0300-00001C000000}">
      <text>
        <r>
          <rPr>
            <sz val="8"/>
            <color indexed="81"/>
            <rFont val="Tahoma"/>
            <family val="2"/>
          </rPr>
          <t xml:space="preserve">Enter appliance load in watts
</t>
        </r>
      </text>
    </comment>
    <comment ref="B58" authorId="0" shapeId="0" xr:uid="{00000000-0006-0000-0300-00001D000000}">
      <text>
        <r>
          <rPr>
            <sz val="8"/>
            <color indexed="81"/>
            <rFont val="Tahoma"/>
            <family val="2"/>
          </rPr>
          <t>Enter total quantity (ALL UNITS) of specific Fixed Appliance (shown at the right)</t>
        </r>
      </text>
    </comment>
    <comment ref="C58" authorId="0" shapeId="0" xr:uid="{00000000-0006-0000-0300-00001E000000}">
      <text>
        <r>
          <rPr>
            <sz val="8"/>
            <color indexed="81"/>
            <rFont val="Tahoma"/>
            <family val="2"/>
          </rPr>
          <t xml:space="preserve">Name/List the Fixed Appliances indicated on this line </t>
        </r>
      </text>
    </comment>
    <comment ref="E59" authorId="0" shapeId="0" xr:uid="{00000000-0006-0000-0300-00001F000000}">
      <text>
        <r>
          <rPr>
            <sz val="8"/>
            <color indexed="81"/>
            <rFont val="Tahoma"/>
            <family val="2"/>
          </rPr>
          <t xml:space="preserve">Enter appliance load in watts
</t>
        </r>
      </text>
    </comment>
    <comment ref="K59" authorId="0" shapeId="0" xr:uid="{00000000-0006-0000-0300-000020000000}">
      <text>
        <r>
          <rPr>
            <sz val="8"/>
            <color indexed="81"/>
            <rFont val="Tahoma"/>
            <family val="2"/>
          </rPr>
          <t xml:space="preserve">Enter appliance load in watts
</t>
        </r>
      </text>
    </comment>
    <comment ref="Q59" authorId="0" shapeId="0" xr:uid="{00000000-0006-0000-0300-000021000000}">
      <text>
        <r>
          <rPr>
            <sz val="8"/>
            <color indexed="81"/>
            <rFont val="Tahoma"/>
            <family val="2"/>
          </rPr>
          <t xml:space="preserve">Enter appliance load in watts
</t>
        </r>
      </text>
    </comment>
    <comment ref="B60" authorId="0" shapeId="0" xr:uid="{00000000-0006-0000-0300-000022000000}">
      <text>
        <r>
          <rPr>
            <sz val="8"/>
            <color indexed="81"/>
            <rFont val="Tahoma"/>
            <family val="2"/>
          </rPr>
          <t>Enter total quantity (ALL UNITS) of specific Fixed Appliance (shown at the right)</t>
        </r>
      </text>
    </comment>
    <comment ref="C60" authorId="0" shapeId="0" xr:uid="{00000000-0006-0000-0300-000023000000}">
      <text>
        <r>
          <rPr>
            <sz val="8"/>
            <color indexed="81"/>
            <rFont val="Tahoma"/>
            <family val="2"/>
          </rPr>
          <t xml:space="preserve">Name/List the Fixed Appliances indicated on this line </t>
        </r>
      </text>
    </comment>
    <comment ref="E61" authorId="0" shapeId="0" xr:uid="{00000000-0006-0000-0300-000024000000}">
      <text>
        <r>
          <rPr>
            <sz val="8"/>
            <color indexed="81"/>
            <rFont val="Tahoma"/>
            <family val="2"/>
          </rPr>
          <t xml:space="preserve">Enter appliance load in watts
</t>
        </r>
      </text>
    </comment>
    <comment ref="K61" authorId="0" shapeId="0" xr:uid="{00000000-0006-0000-0300-000025000000}">
      <text>
        <r>
          <rPr>
            <sz val="8"/>
            <color indexed="81"/>
            <rFont val="Tahoma"/>
            <family val="2"/>
          </rPr>
          <t xml:space="preserve">Enter appliance load in watts
</t>
        </r>
      </text>
    </comment>
    <comment ref="Q61" authorId="0" shapeId="0" xr:uid="{00000000-0006-0000-0300-000026000000}">
      <text>
        <r>
          <rPr>
            <sz val="8"/>
            <color indexed="81"/>
            <rFont val="Tahoma"/>
            <family val="2"/>
          </rPr>
          <t xml:space="preserve">Enter appliance load in watts
</t>
        </r>
      </text>
    </comment>
    <comment ref="B62" authorId="0" shapeId="0" xr:uid="{00000000-0006-0000-0300-000027000000}">
      <text>
        <r>
          <rPr>
            <sz val="8"/>
            <color indexed="81"/>
            <rFont val="Tahoma"/>
            <family val="2"/>
          </rPr>
          <t>Enter total quantity (ALL UNITS) of specific Fixed Appliance (shown at the right)</t>
        </r>
      </text>
    </comment>
    <comment ref="C62" authorId="0" shapeId="0" xr:uid="{00000000-0006-0000-0300-000028000000}">
      <text>
        <r>
          <rPr>
            <sz val="8"/>
            <color indexed="81"/>
            <rFont val="Tahoma"/>
            <family val="2"/>
          </rPr>
          <t xml:space="preserve">Name/List the Fixed Appliances indicated on this line </t>
        </r>
      </text>
    </comment>
    <comment ref="E63" authorId="0" shapeId="0" xr:uid="{00000000-0006-0000-0300-000029000000}">
      <text>
        <r>
          <rPr>
            <sz val="8"/>
            <color indexed="81"/>
            <rFont val="Tahoma"/>
            <family val="2"/>
          </rPr>
          <t xml:space="preserve">Enter appliance load in watts
</t>
        </r>
      </text>
    </comment>
    <comment ref="K63" authorId="0" shapeId="0" xr:uid="{00000000-0006-0000-0300-00002A000000}">
      <text>
        <r>
          <rPr>
            <sz val="8"/>
            <color indexed="81"/>
            <rFont val="Tahoma"/>
            <family val="2"/>
          </rPr>
          <t xml:space="preserve">Enter appliance load in watts
</t>
        </r>
      </text>
    </comment>
    <comment ref="Q63" authorId="0" shapeId="0" xr:uid="{00000000-0006-0000-0300-00002B000000}">
      <text>
        <r>
          <rPr>
            <sz val="8"/>
            <color indexed="81"/>
            <rFont val="Tahoma"/>
            <family val="2"/>
          </rPr>
          <t xml:space="preserve">Enter appliance load in watts
</t>
        </r>
      </text>
    </comment>
    <comment ref="E76" authorId="0" shapeId="0" xr:uid="{00000000-0006-0000-0300-00002C000000}">
      <text>
        <r>
          <rPr>
            <sz val="8"/>
            <color indexed="81"/>
            <rFont val="Tahoma"/>
            <family val="2"/>
          </rPr>
          <t xml:space="preserve">Enter load in watts
</t>
        </r>
      </text>
    </comment>
    <comment ref="K76" authorId="0" shapeId="0" xr:uid="{00000000-0006-0000-0300-00002D000000}">
      <text>
        <r>
          <rPr>
            <sz val="8"/>
            <color indexed="81"/>
            <rFont val="Tahoma"/>
            <family val="2"/>
          </rPr>
          <t xml:space="preserve">Enter load in watts
</t>
        </r>
      </text>
    </comment>
    <comment ref="Q76" authorId="0" shapeId="0" xr:uid="{00000000-0006-0000-0300-00002E000000}">
      <text>
        <r>
          <rPr>
            <sz val="8"/>
            <color indexed="81"/>
            <rFont val="Tahoma"/>
            <family val="2"/>
          </rPr>
          <t xml:space="preserve">Enter load in watts
</t>
        </r>
      </text>
    </comment>
    <comment ref="E78" authorId="0" shapeId="0" xr:uid="{00000000-0006-0000-0300-00002F000000}">
      <text>
        <r>
          <rPr>
            <sz val="8"/>
            <color indexed="81"/>
            <rFont val="Tahoma"/>
            <family val="2"/>
          </rPr>
          <t xml:space="preserve">Enter load in watts
</t>
        </r>
      </text>
    </comment>
    <comment ref="K78" authorId="0" shapeId="0" xr:uid="{00000000-0006-0000-0300-000030000000}">
      <text>
        <r>
          <rPr>
            <sz val="8"/>
            <color indexed="81"/>
            <rFont val="Tahoma"/>
            <family val="2"/>
          </rPr>
          <t xml:space="preserve">Enter load in watts
</t>
        </r>
      </text>
    </comment>
    <comment ref="Q78" authorId="0" shapeId="0" xr:uid="{00000000-0006-0000-0300-000031000000}">
      <text>
        <r>
          <rPr>
            <sz val="8"/>
            <color indexed="81"/>
            <rFont val="Tahoma"/>
            <family val="2"/>
          </rPr>
          <t xml:space="preserve">Enter load in watts
</t>
        </r>
      </text>
    </comment>
    <comment ref="E80" authorId="0" shapeId="0" xr:uid="{00000000-0006-0000-0300-000032000000}">
      <text>
        <r>
          <rPr>
            <sz val="8"/>
            <color indexed="81"/>
            <rFont val="Tahoma"/>
            <family val="2"/>
          </rPr>
          <t xml:space="preserve">Enter load in watts
</t>
        </r>
      </text>
    </comment>
    <comment ref="K80" authorId="0" shapeId="0" xr:uid="{00000000-0006-0000-0300-000033000000}">
      <text>
        <r>
          <rPr>
            <sz val="8"/>
            <color indexed="81"/>
            <rFont val="Tahoma"/>
            <family val="2"/>
          </rPr>
          <t xml:space="preserve">Enter load in watts
</t>
        </r>
      </text>
    </comment>
    <comment ref="Q80" authorId="0" shapeId="0" xr:uid="{00000000-0006-0000-0300-000034000000}">
      <text>
        <r>
          <rPr>
            <sz val="8"/>
            <color indexed="81"/>
            <rFont val="Tahoma"/>
            <family val="2"/>
          </rPr>
          <t xml:space="preserve">Enter load in watts
</t>
        </r>
      </text>
    </comment>
    <comment ref="E82" authorId="0" shapeId="0" xr:uid="{00000000-0006-0000-0300-000035000000}">
      <text>
        <r>
          <rPr>
            <sz val="8"/>
            <color indexed="81"/>
            <rFont val="Tahoma"/>
            <family val="2"/>
          </rPr>
          <t xml:space="preserve">Enter load in watts
</t>
        </r>
      </text>
    </comment>
    <comment ref="K82" authorId="0" shapeId="0" xr:uid="{00000000-0006-0000-0300-000036000000}">
      <text>
        <r>
          <rPr>
            <sz val="8"/>
            <color indexed="81"/>
            <rFont val="Tahoma"/>
            <family val="2"/>
          </rPr>
          <t xml:space="preserve">Enter load in watts
</t>
        </r>
      </text>
    </comment>
    <comment ref="Q82" authorId="0" shapeId="0" xr:uid="{00000000-0006-0000-0300-000037000000}">
      <text>
        <r>
          <rPr>
            <sz val="8"/>
            <color indexed="81"/>
            <rFont val="Tahoma"/>
            <family val="2"/>
          </rPr>
          <t xml:space="preserve">Enter load in watts
</t>
        </r>
      </text>
    </comment>
    <comment ref="B92" authorId="0" shapeId="0" xr:uid="{00000000-0006-0000-0300-000038000000}">
      <text>
        <r>
          <rPr>
            <sz val="8"/>
            <color indexed="81"/>
            <rFont val="Tahoma"/>
            <family val="2"/>
          </rPr>
          <t>Enter total quantity (ALL UNITS) of specific Other Load
 (shown at the right)</t>
        </r>
      </text>
    </comment>
    <comment ref="C92" authorId="0" shapeId="0" xr:uid="{00000000-0006-0000-0300-000039000000}">
      <text>
        <r>
          <rPr>
            <sz val="8"/>
            <color indexed="81"/>
            <rFont val="Tahoma"/>
            <family val="2"/>
          </rPr>
          <t xml:space="preserve">Name/List the Other Load indicated on this line </t>
        </r>
      </text>
    </comment>
    <comment ref="E93" authorId="0" shapeId="0" xr:uid="{00000000-0006-0000-0300-00003A000000}">
      <text>
        <r>
          <rPr>
            <sz val="8"/>
            <color indexed="81"/>
            <rFont val="Tahoma"/>
            <family val="2"/>
          </rPr>
          <t xml:space="preserve">Enter Other Load - load in watts
</t>
        </r>
      </text>
    </comment>
    <comment ref="K93" authorId="0" shapeId="0" xr:uid="{00000000-0006-0000-0300-00003B000000}">
      <text>
        <r>
          <rPr>
            <sz val="8"/>
            <color indexed="81"/>
            <rFont val="Tahoma"/>
            <family val="2"/>
          </rPr>
          <t xml:space="preserve">Enter Other Load - load in watts
</t>
        </r>
      </text>
    </comment>
    <comment ref="Q93" authorId="0" shapeId="0" xr:uid="{00000000-0006-0000-0300-00003C000000}">
      <text>
        <r>
          <rPr>
            <sz val="8"/>
            <color indexed="81"/>
            <rFont val="Tahoma"/>
            <family val="2"/>
          </rPr>
          <t xml:space="preserve">Enter Other Load - load in watts
</t>
        </r>
      </text>
    </comment>
    <comment ref="B94" authorId="0" shapeId="0" xr:uid="{00000000-0006-0000-0300-00003D000000}">
      <text>
        <r>
          <rPr>
            <sz val="8"/>
            <color indexed="81"/>
            <rFont val="Tahoma"/>
            <family val="2"/>
          </rPr>
          <t>Enter total quantity (ALL UNITS) of specific Other Load
 (shown at the right)</t>
        </r>
      </text>
    </comment>
    <comment ref="C94" authorId="0" shapeId="0" xr:uid="{00000000-0006-0000-0300-00003E000000}">
      <text>
        <r>
          <rPr>
            <sz val="8"/>
            <color indexed="81"/>
            <rFont val="Tahoma"/>
            <family val="2"/>
          </rPr>
          <t xml:space="preserve">Name/List the Other Load indicated on this line </t>
        </r>
      </text>
    </comment>
    <comment ref="E95" authorId="0" shapeId="0" xr:uid="{00000000-0006-0000-0300-00003F000000}">
      <text>
        <r>
          <rPr>
            <sz val="8"/>
            <color indexed="81"/>
            <rFont val="Tahoma"/>
            <family val="2"/>
          </rPr>
          <t xml:space="preserve">Enter Other Load - load in watts
</t>
        </r>
      </text>
    </comment>
    <comment ref="K95" authorId="0" shapeId="0" xr:uid="{00000000-0006-0000-0300-000040000000}">
      <text>
        <r>
          <rPr>
            <sz val="8"/>
            <color indexed="81"/>
            <rFont val="Tahoma"/>
            <family val="2"/>
          </rPr>
          <t xml:space="preserve">Enter Other Load - load in watts
</t>
        </r>
      </text>
    </comment>
    <comment ref="Q95" authorId="0" shapeId="0" xr:uid="{00000000-0006-0000-0300-000041000000}">
      <text>
        <r>
          <rPr>
            <sz val="8"/>
            <color indexed="81"/>
            <rFont val="Tahoma"/>
            <family val="2"/>
          </rPr>
          <t xml:space="preserve">Enter Other Load - load in watts
</t>
        </r>
      </text>
    </comment>
    <comment ref="B96" authorId="0" shapeId="0" xr:uid="{00000000-0006-0000-0300-000042000000}">
      <text>
        <r>
          <rPr>
            <sz val="8"/>
            <color indexed="81"/>
            <rFont val="Tahoma"/>
            <family val="2"/>
          </rPr>
          <t>Enter total quantity (ALL UNITS) of specific Other Load
 (shown at the right)</t>
        </r>
      </text>
    </comment>
    <comment ref="C96" authorId="0" shapeId="0" xr:uid="{00000000-0006-0000-0300-000043000000}">
      <text>
        <r>
          <rPr>
            <sz val="8"/>
            <color indexed="81"/>
            <rFont val="Tahoma"/>
            <family val="2"/>
          </rPr>
          <t xml:space="preserve">Name/List the Other Load indicated on this line </t>
        </r>
      </text>
    </comment>
    <comment ref="E97" authorId="0" shapeId="0" xr:uid="{00000000-0006-0000-0300-000044000000}">
      <text>
        <r>
          <rPr>
            <sz val="8"/>
            <color indexed="81"/>
            <rFont val="Tahoma"/>
            <family val="2"/>
          </rPr>
          <t xml:space="preserve">Enter Other Load - load in watts
</t>
        </r>
      </text>
    </comment>
    <comment ref="K97" authorId="0" shapeId="0" xr:uid="{00000000-0006-0000-0300-000045000000}">
      <text>
        <r>
          <rPr>
            <sz val="8"/>
            <color indexed="81"/>
            <rFont val="Tahoma"/>
            <family val="2"/>
          </rPr>
          <t xml:space="preserve">Enter Other Load - load in watts
</t>
        </r>
      </text>
    </comment>
    <comment ref="Q97" authorId="0" shapeId="0" xr:uid="{00000000-0006-0000-0300-000046000000}">
      <text>
        <r>
          <rPr>
            <sz val="8"/>
            <color indexed="81"/>
            <rFont val="Tahoma"/>
            <family val="2"/>
          </rPr>
          <t xml:space="preserve">Enter Other Load - load in watts
</t>
        </r>
      </text>
    </comment>
    <comment ref="B98" authorId="0" shapeId="0" xr:uid="{00000000-0006-0000-0300-000047000000}">
      <text>
        <r>
          <rPr>
            <sz val="8"/>
            <color indexed="81"/>
            <rFont val="Tahoma"/>
            <family val="2"/>
          </rPr>
          <t>Enter total quantity (ALL UNITS) of specific Other Load
 (shown at the right)</t>
        </r>
      </text>
    </comment>
    <comment ref="C98" authorId="0" shapeId="0" xr:uid="{00000000-0006-0000-0300-000048000000}">
      <text>
        <r>
          <rPr>
            <sz val="8"/>
            <color indexed="81"/>
            <rFont val="Tahoma"/>
            <family val="2"/>
          </rPr>
          <t xml:space="preserve">Name/List the Other Load indicated on this line </t>
        </r>
      </text>
    </comment>
    <comment ref="E99" authorId="0" shapeId="0" xr:uid="{00000000-0006-0000-0300-000049000000}">
      <text>
        <r>
          <rPr>
            <sz val="8"/>
            <color indexed="81"/>
            <rFont val="Tahoma"/>
            <family val="2"/>
          </rPr>
          <t xml:space="preserve">Enter Other Load - load in watts
</t>
        </r>
      </text>
    </comment>
    <comment ref="K99" authorId="0" shapeId="0" xr:uid="{00000000-0006-0000-0300-00004A000000}">
      <text>
        <r>
          <rPr>
            <sz val="8"/>
            <color indexed="81"/>
            <rFont val="Tahoma"/>
            <family val="2"/>
          </rPr>
          <t xml:space="preserve">Enter Other Load - load in watts
</t>
        </r>
      </text>
    </comment>
    <comment ref="Q99" authorId="0" shapeId="0" xr:uid="{00000000-0006-0000-0300-00004B000000}">
      <text>
        <r>
          <rPr>
            <sz val="8"/>
            <color indexed="81"/>
            <rFont val="Tahoma"/>
            <family val="2"/>
          </rPr>
          <t xml:space="preserve">Enter Other Load - load in watts
</t>
        </r>
      </text>
    </comment>
    <comment ref="B100" authorId="0" shapeId="0" xr:uid="{00000000-0006-0000-0300-00004C000000}">
      <text>
        <r>
          <rPr>
            <sz val="8"/>
            <color indexed="81"/>
            <rFont val="Tahoma"/>
            <family val="2"/>
          </rPr>
          <t>Enter total quantity (ALL UNITS) of specific Other Load
 (shown at the right)</t>
        </r>
      </text>
    </comment>
    <comment ref="C100" authorId="0" shapeId="0" xr:uid="{00000000-0006-0000-0300-00004D000000}">
      <text>
        <r>
          <rPr>
            <sz val="8"/>
            <color indexed="81"/>
            <rFont val="Tahoma"/>
            <family val="2"/>
          </rPr>
          <t xml:space="preserve">Name/List the Other Load indicated on this line </t>
        </r>
      </text>
    </comment>
    <comment ref="E101" authorId="0" shapeId="0" xr:uid="{00000000-0006-0000-0300-00004E000000}">
      <text>
        <r>
          <rPr>
            <sz val="8"/>
            <color indexed="81"/>
            <rFont val="Tahoma"/>
            <family val="2"/>
          </rPr>
          <t xml:space="preserve">Enter Other Load - load in watts
</t>
        </r>
      </text>
    </comment>
    <comment ref="K101" authorId="0" shapeId="0" xr:uid="{00000000-0006-0000-0300-00004F000000}">
      <text>
        <r>
          <rPr>
            <sz val="8"/>
            <color indexed="81"/>
            <rFont val="Tahoma"/>
            <family val="2"/>
          </rPr>
          <t xml:space="preserve">Enter Other Load - load in watts
</t>
        </r>
      </text>
    </comment>
    <comment ref="Q101" authorId="0" shapeId="0" xr:uid="{00000000-0006-0000-0300-000050000000}">
      <text>
        <r>
          <rPr>
            <sz val="8"/>
            <color indexed="81"/>
            <rFont val="Tahoma"/>
            <family val="2"/>
          </rPr>
          <t xml:space="preserve">Enter Other Load - load in watts
</t>
        </r>
      </text>
    </comment>
    <comment ref="B102" authorId="0" shapeId="0" xr:uid="{00000000-0006-0000-0300-000051000000}">
      <text>
        <r>
          <rPr>
            <sz val="8"/>
            <color indexed="81"/>
            <rFont val="Tahoma"/>
            <family val="2"/>
          </rPr>
          <t>Enter total quantity (ALL UNITS) of specific Other Load
 (shown at the right)</t>
        </r>
      </text>
    </comment>
    <comment ref="C102" authorId="0" shapeId="0" xr:uid="{00000000-0006-0000-0300-000052000000}">
      <text>
        <r>
          <rPr>
            <sz val="8"/>
            <color indexed="81"/>
            <rFont val="Tahoma"/>
            <family val="2"/>
          </rPr>
          <t xml:space="preserve">Name/List the Other Load indicated on this line </t>
        </r>
      </text>
    </comment>
    <comment ref="E103" authorId="0" shapeId="0" xr:uid="{00000000-0006-0000-0300-000053000000}">
      <text>
        <r>
          <rPr>
            <sz val="8"/>
            <color indexed="81"/>
            <rFont val="Tahoma"/>
            <family val="2"/>
          </rPr>
          <t xml:space="preserve">Enter Other Load - load in watts
</t>
        </r>
      </text>
    </comment>
    <comment ref="K103" authorId="0" shapeId="0" xr:uid="{00000000-0006-0000-0300-000054000000}">
      <text>
        <r>
          <rPr>
            <sz val="8"/>
            <color indexed="81"/>
            <rFont val="Tahoma"/>
            <family val="2"/>
          </rPr>
          <t xml:space="preserve">Enter Other Load - load in watts
</t>
        </r>
      </text>
    </comment>
    <comment ref="Q103" authorId="0" shapeId="0" xr:uid="{00000000-0006-0000-0300-000055000000}">
      <text>
        <r>
          <rPr>
            <sz val="8"/>
            <color indexed="81"/>
            <rFont val="Tahoma"/>
            <family val="2"/>
          </rPr>
          <t xml:space="preserve">Enter Other Load - load in watts
</t>
        </r>
      </text>
    </comment>
    <comment ref="B104" authorId="0" shapeId="0" xr:uid="{00000000-0006-0000-0300-000056000000}">
      <text>
        <r>
          <rPr>
            <sz val="8"/>
            <color indexed="81"/>
            <rFont val="Tahoma"/>
            <family val="2"/>
          </rPr>
          <t>Enter total quantity (ALL UNITS) of specific Other Load
 (shown at the right)</t>
        </r>
      </text>
    </comment>
    <comment ref="C104" authorId="0" shapeId="0" xr:uid="{00000000-0006-0000-0300-000057000000}">
      <text>
        <r>
          <rPr>
            <sz val="8"/>
            <color indexed="81"/>
            <rFont val="Tahoma"/>
            <family val="2"/>
          </rPr>
          <t xml:space="preserve">Name/List the Other Load indicated on this line </t>
        </r>
      </text>
    </comment>
    <comment ref="E105" authorId="0" shapeId="0" xr:uid="{00000000-0006-0000-0300-000058000000}">
      <text>
        <r>
          <rPr>
            <sz val="8"/>
            <color indexed="81"/>
            <rFont val="Tahoma"/>
            <family val="2"/>
          </rPr>
          <t xml:space="preserve">Enter Other Load - load in watts
</t>
        </r>
      </text>
    </comment>
    <comment ref="K105" authorId="0" shapeId="0" xr:uid="{00000000-0006-0000-0300-000059000000}">
      <text>
        <r>
          <rPr>
            <sz val="8"/>
            <color indexed="81"/>
            <rFont val="Tahoma"/>
            <family val="2"/>
          </rPr>
          <t xml:space="preserve">Enter Other Load - load in watts
</t>
        </r>
      </text>
    </comment>
    <comment ref="Q105" authorId="0" shapeId="0" xr:uid="{00000000-0006-0000-0300-00005A000000}">
      <text>
        <r>
          <rPr>
            <sz val="8"/>
            <color indexed="81"/>
            <rFont val="Tahoma"/>
            <family val="2"/>
          </rPr>
          <t xml:space="preserve">Enter Other Load - load in watts
</t>
        </r>
      </text>
    </comment>
    <comment ref="B106" authorId="0" shapeId="0" xr:uid="{00000000-0006-0000-0300-00005B000000}">
      <text>
        <r>
          <rPr>
            <sz val="8"/>
            <color indexed="81"/>
            <rFont val="Tahoma"/>
            <family val="2"/>
          </rPr>
          <t>Enter total quantity (ALL UNITS) of specific Other Load
 (shown at the right)</t>
        </r>
      </text>
    </comment>
    <comment ref="C106" authorId="0" shapeId="0" xr:uid="{00000000-0006-0000-0300-00005C000000}">
      <text>
        <r>
          <rPr>
            <sz val="8"/>
            <color indexed="81"/>
            <rFont val="Tahoma"/>
            <family val="2"/>
          </rPr>
          <t xml:space="preserve">Name/List the Other Load indicated on this line </t>
        </r>
      </text>
    </comment>
    <comment ref="E107" authorId="0" shapeId="0" xr:uid="{00000000-0006-0000-0300-00005D000000}">
      <text>
        <r>
          <rPr>
            <sz val="8"/>
            <color indexed="81"/>
            <rFont val="Tahoma"/>
            <family val="2"/>
          </rPr>
          <t xml:space="preserve">Enter Other Load - load in watts
</t>
        </r>
      </text>
    </comment>
    <comment ref="K107" authorId="0" shapeId="0" xr:uid="{00000000-0006-0000-0300-00005E000000}">
      <text>
        <r>
          <rPr>
            <sz val="8"/>
            <color indexed="81"/>
            <rFont val="Tahoma"/>
            <family val="2"/>
          </rPr>
          <t xml:space="preserve">Enter Other Load - load in watts
</t>
        </r>
      </text>
    </comment>
    <comment ref="Q107" authorId="0" shapeId="0" xr:uid="{00000000-0006-0000-0300-00005F000000}">
      <text>
        <r>
          <rPr>
            <sz val="8"/>
            <color indexed="81"/>
            <rFont val="Tahoma"/>
            <family val="2"/>
          </rPr>
          <t xml:space="preserve">Enter Other Load - load in watts
</t>
        </r>
      </text>
    </comment>
    <comment ref="J121" authorId="0" shapeId="0" xr:uid="{00000000-0006-0000-0300-000060000000}">
      <text>
        <r>
          <rPr>
            <sz val="8"/>
            <color indexed="81"/>
            <rFont val="Tahoma"/>
            <family val="2"/>
          </rPr>
          <t>Enter Service voltage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JPoe</author>
    <author>jim</author>
  </authors>
  <commentList>
    <comment ref="B15" authorId="0" shapeId="0" xr:uid="{00000000-0006-0000-0400-000001000000}">
      <text>
        <r>
          <rPr>
            <sz val="8"/>
            <color indexed="81"/>
            <rFont val="Tahoma"/>
            <family val="2"/>
          </rPr>
          <t>TOTAL sq. ft. for ALL UNITS</t>
        </r>
      </text>
    </comment>
    <comment ref="B16" authorId="1" shapeId="0" xr:uid="{00000000-0006-0000-0400-000002000000}">
      <text>
        <r>
          <rPr>
            <sz val="8"/>
            <color indexed="81"/>
            <rFont val="Tahoma"/>
            <family val="2"/>
          </rPr>
          <t># of ckts-Minimum of 2 per UNIT</t>
        </r>
      </text>
    </comment>
    <comment ref="B18" authorId="1" shapeId="0" xr:uid="{00000000-0006-0000-0400-000003000000}">
      <text>
        <r>
          <rPr>
            <sz val="8"/>
            <color indexed="81"/>
            <rFont val="Tahoma"/>
            <family val="2"/>
          </rPr>
          <t># of ckts-Minimum of 1 per UNIT</t>
        </r>
      </text>
    </comment>
    <comment ref="B23" authorId="0" shapeId="0" xr:uid="{00000000-0006-0000-0400-000004000000}">
      <text>
        <r>
          <rPr>
            <sz val="8"/>
            <color indexed="81"/>
            <rFont val="Tahoma"/>
            <family val="2"/>
          </rPr>
          <t xml:space="preserve">Enter total quantity (ALL UNITS) of Ranges, Cooktops, Ovens </t>
        </r>
      </text>
    </comment>
    <comment ref="E24" authorId="0" shapeId="0" xr:uid="{00000000-0006-0000-0400-000005000000}">
      <text>
        <r>
          <rPr>
            <sz val="8"/>
            <color indexed="81"/>
            <rFont val="Tahoma"/>
            <family val="2"/>
          </rPr>
          <t>Enter load in watts</t>
        </r>
      </text>
    </comment>
    <comment ref="K24" authorId="0" shapeId="0" xr:uid="{00000000-0006-0000-0400-000006000000}">
      <text>
        <r>
          <rPr>
            <sz val="8"/>
            <color indexed="81"/>
            <rFont val="Tahoma"/>
            <family val="2"/>
          </rPr>
          <t>Enter load in watts</t>
        </r>
      </text>
    </comment>
    <comment ref="Q24" authorId="0" shapeId="0" xr:uid="{00000000-0006-0000-0400-000007000000}">
      <text>
        <r>
          <rPr>
            <sz val="8"/>
            <color indexed="81"/>
            <rFont val="Tahoma"/>
            <family val="2"/>
          </rPr>
          <t>Enter load in watts</t>
        </r>
      </text>
    </comment>
    <comment ref="B25" authorId="0" shapeId="0" xr:uid="{00000000-0006-0000-0400-000008000000}">
      <text>
        <r>
          <rPr>
            <sz val="8"/>
            <color indexed="81"/>
            <rFont val="Tahoma"/>
            <family val="2"/>
          </rPr>
          <t>Enter total quantity (ALL UNITS) of Electric Water Heaters</t>
        </r>
      </text>
    </comment>
    <comment ref="E26" authorId="0" shapeId="0" xr:uid="{00000000-0006-0000-0400-000009000000}">
      <text>
        <r>
          <rPr>
            <sz val="8"/>
            <color indexed="81"/>
            <rFont val="Tahoma"/>
            <family val="2"/>
          </rPr>
          <t>Enter load in watts</t>
        </r>
      </text>
    </comment>
    <comment ref="K26" authorId="0" shapeId="0" xr:uid="{00000000-0006-0000-0400-00000A000000}">
      <text>
        <r>
          <rPr>
            <sz val="8"/>
            <color indexed="81"/>
            <rFont val="Tahoma"/>
            <family val="2"/>
          </rPr>
          <t>Enter load in watts</t>
        </r>
      </text>
    </comment>
    <comment ref="Q26" authorId="0" shapeId="0" xr:uid="{00000000-0006-0000-0400-00000B000000}">
      <text>
        <r>
          <rPr>
            <sz val="8"/>
            <color indexed="81"/>
            <rFont val="Tahoma"/>
            <family val="2"/>
          </rPr>
          <t>Enter load in watts</t>
        </r>
      </text>
    </comment>
    <comment ref="B27" authorId="0" shapeId="0" xr:uid="{00000000-0006-0000-0400-00000C000000}">
      <text>
        <r>
          <rPr>
            <sz val="8"/>
            <color indexed="81"/>
            <rFont val="Tahoma"/>
            <family val="2"/>
          </rPr>
          <t>Enter total quantity (ALL UNITS) of Electric Clothes Dryers</t>
        </r>
      </text>
    </comment>
    <comment ref="E28" authorId="0" shapeId="0" xr:uid="{00000000-0006-0000-0400-00000D000000}">
      <text>
        <r>
          <rPr>
            <sz val="8"/>
            <color indexed="81"/>
            <rFont val="Tahoma"/>
            <family val="2"/>
          </rPr>
          <t>Enter load in watts</t>
        </r>
      </text>
    </comment>
    <comment ref="K28" authorId="0" shapeId="0" xr:uid="{00000000-0006-0000-0400-00000E000000}">
      <text>
        <r>
          <rPr>
            <sz val="8"/>
            <color indexed="81"/>
            <rFont val="Tahoma"/>
            <family val="2"/>
          </rPr>
          <t>Enter load in watts</t>
        </r>
      </text>
    </comment>
    <comment ref="Q28" authorId="0" shapeId="0" xr:uid="{00000000-0006-0000-0400-00000F000000}">
      <text>
        <r>
          <rPr>
            <sz val="8"/>
            <color indexed="81"/>
            <rFont val="Tahoma"/>
            <family val="2"/>
          </rPr>
          <t>Enter load in watts</t>
        </r>
      </text>
    </comment>
    <comment ref="B29" authorId="0" shapeId="0" xr:uid="{00000000-0006-0000-0400-000010000000}">
      <text>
        <r>
          <rPr>
            <sz val="8"/>
            <color indexed="81"/>
            <rFont val="Tahoma"/>
            <family val="2"/>
          </rPr>
          <t>Enter total quantity (ALL UNITS) of Gas Clothes Dryer Motors</t>
        </r>
      </text>
    </comment>
    <comment ref="E30" authorId="0" shapeId="0" xr:uid="{00000000-0006-0000-0400-000011000000}">
      <text>
        <r>
          <rPr>
            <sz val="8"/>
            <color indexed="81"/>
            <rFont val="Tahoma"/>
            <family val="2"/>
          </rPr>
          <t>Enter load in watts</t>
        </r>
      </text>
    </comment>
    <comment ref="K30" authorId="0" shapeId="0" xr:uid="{00000000-0006-0000-0400-000012000000}">
      <text>
        <r>
          <rPr>
            <sz val="8"/>
            <color indexed="81"/>
            <rFont val="Tahoma"/>
            <family val="2"/>
          </rPr>
          <t>Enter load in watts</t>
        </r>
      </text>
    </comment>
    <comment ref="Q30" authorId="0" shapeId="0" xr:uid="{00000000-0006-0000-0400-000013000000}">
      <text>
        <r>
          <rPr>
            <sz val="8"/>
            <color indexed="81"/>
            <rFont val="Tahoma"/>
            <family val="2"/>
          </rPr>
          <t>Enter load in watts</t>
        </r>
      </text>
    </comment>
    <comment ref="B31" authorId="0" shapeId="0" xr:uid="{00000000-0006-0000-0400-000014000000}">
      <text>
        <r>
          <rPr>
            <sz val="8"/>
            <color indexed="81"/>
            <rFont val="Tahoma"/>
            <family val="2"/>
          </rPr>
          <t>Enter total quantity (ALL UNITS) of Dishwashers</t>
        </r>
      </text>
    </comment>
    <comment ref="E32" authorId="0" shapeId="0" xr:uid="{00000000-0006-0000-0400-000015000000}">
      <text>
        <r>
          <rPr>
            <sz val="8"/>
            <color indexed="81"/>
            <rFont val="Tahoma"/>
            <family val="2"/>
          </rPr>
          <t>Enter load in watts</t>
        </r>
      </text>
    </comment>
    <comment ref="K32" authorId="0" shapeId="0" xr:uid="{00000000-0006-0000-0400-000016000000}">
      <text>
        <r>
          <rPr>
            <sz val="8"/>
            <color indexed="81"/>
            <rFont val="Tahoma"/>
            <family val="2"/>
          </rPr>
          <t>Enter load in watts</t>
        </r>
      </text>
    </comment>
    <comment ref="Q32" authorId="0" shapeId="0" xr:uid="{00000000-0006-0000-0400-000017000000}">
      <text>
        <r>
          <rPr>
            <sz val="8"/>
            <color indexed="81"/>
            <rFont val="Tahoma"/>
            <family val="2"/>
          </rPr>
          <t>Enter load in watts</t>
        </r>
      </text>
    </comment>
    <comment ref="B33" authorId="0" shapeId="0" xr:uid="{00000000-0006-0000-0400-000018000000}">
      <text>
        <r>
          <rPr>
            <sz val="8"/>
            <color indexed="81"/>
            <rFont val="Tahoma"/>
            <family val="2"/>
          </rPr>
          <t>Enter total quantity (ALL UNITS) of Disposals</t>
        </r>
      </text>
    </comment>
    <comment ref="E34" authorId="0" shapeId="0" xr:uid="{00000000-0006-0000-0400-000019000000}">
      <text>
        <r>
          <rPr>
            <sz val="8"/>
            <color indexed="81"/>
            <rFont val="Tahoma"/>
            <family val="2"/>
          </rPr>
          <t>Enter load in watts</t>
        </r>
      </text>
    </comment>
    <comment ref="K34" authorId="0" shapeId="0" xr:uid="{00000000-0006-0000-0400-00001A000000}">
      <text>
        <r>
          <rPr>
            <sz val="8"/>
            <color indexed="81"/>
            <rFont val="Tahoma"/>
            <family val="2"/>
          </rPr>
          <t>Enter load in watts</t>
        </r>
      </text>
    </comment>
    <comment ref="Q34" authorId="0" shapeId="0" xr:uid="{00000000-0006-0000-0400-00001B000000}">
      <text>
        <r>
          <rPr>
            <sz val="8"/>
            <color indexed="81"/>
            <rFont val="Tahoma"/>
            <family val="2"/>
          </rPr>
          <t>Enter load in watts</t>
        </r>
      </text>
    </comment>
    <comment ref="B35" authorId="0" shapeId="0" xr:uid="{00000000-0006-0000-0400-00001C000000}">
      <text>
        <r>
          <rPr>
            <sz val="8"/>
            <color indexed="81"/>
            <rFont val="Tahoma"/>
            <family val="2"/>
          </rPr>
          <t>Enter total quantity (ALL UNITS) of Other Appliances</t>
        </r>
      </text>
    </comment>
    <comment ref="C35" authorId="0" shapeId="0" xr:uid="{00000000-0006-0000-0400-00001D000000}">
      <text>
        <r>
          <rPr>
            <sz val="8"/>
            <color indexed="81"/>
            <rFont val="Tahoma"/>
            <family val="2"/>
          </rPr>
          <t xml:space="preserve">Name/List the Other Appliances indicated
on this line </t>
        </r>
      </text>
    </comment>
    <comment ref="E36" authorId="0" shapeId="0" xr:uid="{00000000-0006-0000-0400-00001E000000}">
      <text>
        <r>
          <rPr>
            <sz val="8"/>
            <color indexed="81"/>
            <rFont val="Tahoma"/>
            <family val="2"/>
          </rPr>
          <t>Enter load in watts</t>
        </r>
      </text>
    </comment>
    <comment ref="K36" authorId="0" shapeId="0" xr:uid="{00000000-0006-0000-0400-00001F000000}">
      <text>
        <r>
          <rPr>
            <sz val="8"/>
            <color indexed="81"/>
            <rFont val="Tahoma"/>
            <family val="2"/>
          </rPr>
          <t>Enter load in watts</t>
        </r>
      </text>
    </comment>
    <comment ref="Q36" authorId="0" shapeId="0" xr:uid="{00000000-0006-0000-0400-000020000000}">
      <text>
        <r>
          <rPr>
            <sz val="8"/>
            <color indexed="81"/>
            <rFont val="Tahoma"/>
            <family val="2"/>
          </rPr>
          <t>Enter load in watts</t>
        </r>
      </text>
    </comment>
    <comment ref="B37" authorId="0" shapeId="0" xr:uid="{00000000-0006-0000-0400-000021000000}">
      <text>
        <r>
          <rPr>
            <sz val="8"/>
            <color indexed="81"/>
            <rFont val="Tahoma"/>
            <family val="2"/>
          </rPr>
          <t>Enter total quantity (ALL UNITS) of Other Appliances</t>
        </r>
      </text>
    </comment>
    <comment ref="C37" authorId="0" shapeId="0" xr:uid="{00000000-0006-0000-0400-000022000000}">
      <text>
        <r>
          <rPr>
            <sz val="8"/>
            <color indexed="81"/>
            <rFont val="Tahoma"/>
            <family val="2"/>
          </rPr>
          <t xml:space="preserve">Name/List the Other Appliances indicated
on this line </t>
        </r>
      </text>
    </comment>
    <comment ref="E38" authorId="0" shapeId="0" xr:uid="{00000000-0006-0000-0400-000023000000}">
      <text>
        <r>
          <rPr>
            <sz val="8"/>
            <color indexed="81"/>
            <rFont val="Tahoma"/>
            <family val="2"/>
          </rPr>
          <t>Enter load in watts</t>
        </r>
      </text>
    </comment>
    <comment ref="K38" authorId="0" shapeId="0" xr:uid="{00000000-0006-0000-0400-000024000000}">
      <text>
        <r>
          <rPr>
            <sz val="8"/>
            <color indexed="81"/>
            <rFont val="Tahoma"/>
            <family val="2"/>
          </rPr>
          <t>Enter load in watts</t>
        </r>
      </text>
    </comment>
    <comment ref="Q38" authorId="0" shapeId="0" xr:uid="{00000000-0006-0000-0400-000025000000}">
      <text>
        <r>
          <rPr>
            <sz val="8"/>
            <color indexed="81"/>
            <rFont val="Tahoma"/>
            <family val="2"/>
          </rPr>
          <t>Enter load in watts</t>
        </r>
      </text>
    </comment>
    <comment ref="B39" authorId="0" shapeId="0" xr:uid="{00000000-0006-0000-0400-000026000000}">
      <text>
        <r>
          <rPr>
            <sz val="8"/>
            <color indexed="81"/>
            <rFont val="Tahoma"/>
            <family val="2"/>
          </rPr>
          <t>Enter total quantity (ALL UNITS) of Other Appliances</t>
        </r>
      </text>
    </comment>
    <comment ref="C39" authorId="0" shapeId="0" xr:uid="{00000000-0006-0000-0400-000027000000}">
      <text>
        <r>
          <rPr>
            <sz val="8"/>
            <color indexed="81"/>
            <rFont val="Tahoma"/>
            <family val="2"/>
          </rPr>
          <t xml:space="preserve">Name/List the Other Appliances indicated
on this line </t>
        </r>
      </text>
    </comment>
    <comment ref="E40" authorId="0" shapeId="0" xr:uid="{00000000-0006-0000-0400-000028000000}">
      <text>
        <r>
          <rPr>
            <sz val="8"/>
            <color indexed="81"/>
            <rFont val="Tahoma"/>
            <family val="2"/>
          </rPr>
          <t>Enter load in watts</t>
        </r>
      </text>
    </comment>
    <comment ref="K40" authorId="0" shapeId="0" xr:uid="{00000000-0006-0000-0400-000029000000}">
      <text>
        <r>
          <rPr>
            <sz val="8"/>
            <color indexed="81"/>
            <rFont val="Tahoma"/>
            <family val="2"/>
          </rPr>
          <t>Enter load in watts</t>
        </r>
      </text>
    </comment>
    <comment ref="Q40" authorId="0" shapeId="0" xr:uid="{00000000-0006-0000-0400-00002A000000}">
      <text>
        <r>
          <rPr>
            <sz val="8"/>
            <color indexed="81"/>
            <rFont val="Tahoma"/>
            <family val="2"/>
          </rPr>
          <t>Enter load in watts</t>
        </r>
      </text>
    </comment>
    <comment ref="B41" authorId="0" shapeId="0" xr:uid="{00000000-0006-0000-0400-00002B000000}">
      <text>
        <r>
          <rPr>
            <sz val="8"/>
            <color indexed="81"/>
            <rFont val="Tahoma"/>
            <family val="2"/>
          </rPr>
          <t>Enter total quantity (ALL UNITS) of Other Appliances</t>
        </r>
      </text>
    </comment>
    <comment ref="C41" authorId="0" shapeId="0" xr:uid="{00000000-0006-0000-0400-00002C000000}">
      <text>
        <r>
          <rPr>
            <sz val="8"/>
            <color indexed="81"/>
            <rFont val="Tahoma"/>
            <family val="2"/>
          </rPr>
          <t xml:space="preserve">Name/List the Other Appliances indicated
on this line </t>
        </r>
      </text>
    </comment>
    <comment ref="E42" authorId="0" shapeId="0" xr:uid="{00000000-0006-0000-0400-00002D000000}">
      <text>
        <r>
          <rPr>
            <sz val="8"/>
            <color indexed="81"/>
            <rFont val="Tahoma"/>
            <family val="2"/>
          </rPr>
          <t>Enter load in watts</t>
        </r>
      </text>
    </comment>
    <comment ref="K42" authorId="0" shapeId="0" xr:uid="{00000000-0006-0000-0400-00002E000000}">
      <text>
        <r>
          <rPr>
            <sz val="8"/>
            <color indexed="81"/>
            <rFont val="Tahoma"/>
            <family val="2"/>
          </rPr>
          <t>Enter load in watts</t>
        </r>
      </text>
    </comment>
    <comment ref="Q42" authorId="0" shapeId="0" xr:uid="{00000000-0006-0000-0400-00002F000000}">
      <text>
        <r>
          <rPr>
            <sz val="8"/>
            <color indexed="81"/>
            <rFont val="Tahoma"/>
            <family val="2"/>
          </rPr>
          <t>Enter load in watts</t>
        </r>
      </text>
    </comment>
    <comment ref="B43" authorId="0" shapeId="0" xr:uid="{00000000-0006-0000-0400-000030000000}">
      <text>
        <r>
          <rPr>
            <sz val="8"/>
            <color indexed="81"/>
            <rFont val="Tahoma"/>
            <family val="2"/>
          </rPr>
          <t>Enter total quantity (ALL UNITS) of Other Appliances</t>
        </r>
      </text>
    </comment>
    <comment ref="C43" authorId="0" shapeId="0" xr:uid="{00000000-0006-0000-0400-000031000000}">
      <text>
        <r>
          <rPr>
            <sz val="8"/>
            <color indexed="81"/>
            <rFont val="Tahoma"/>
            <family val="2"/>
          </rPr>
          <t xml:space="preserve">Name/List the Other Appliances indicated
on this line </t>
        </r>
      </text>
    </comment>
    <comment ref="E44" authorId="0" shapeId="0" xr:uid="{00000000-0006-0000-0400-000032000000}">
      <text>
        <r>
          <rPr>
            <sz val="8"/>
            <color indexed="81"/>
            <rFont val="Tahoma"/>
            <family val="2"/>
          </rPr>
          <t>Enter load in watts</t>
        </r>
      </text>
    </comment>
    <comment ref="K44" authorId="0" shapeId="0" xr:uid="{00000000-0006-0000-0400-000033000000}">
      <text>
        <r>
          <rPr>
            <sz val="8"/>
            <color indexed="81"/>
            <rFont val="Tahoma"/>
            <family val="2"/>
          </rPr>
          <t>Enter load in watts</t>
        </r>
      </text>
    </comment>
    <comment ref="Q44" authorId="0" shapeId="0" xr:uid="{00000000-0006-0000-0400-000034000000}">
      <text>
        <r>
          <rPr>
            <sz val="8"/>
            <color indexed="81"/>
            <rFont val="Tahoma"/>
            <family val="2"/>
          </rPr>
          <t>Enter load in watts</t>
        </r>
      </text>
    </comment>
    <comment ref="B45" authorId="0" shapeId="0" xr:uid="{00000000-0006-0000-0400-000035000000}">
      <text>
        <r>
          <rPr>
            <sz val="8"/>
            <color indexed="81"/>
            <rFont val="Tahoma"/>
            <family val="2"/>
          </rPr>
          <t>Enter total quantity (ALL UNITS) of Other Appliances</t>
        </r>
      </text>
    </comment>
    <comment ref="C45" authorId="0" shapeId="0" xr:uid="{00000000-0006-0000-0400-000036000000}">
      <text>
        <r>
          <rPr>
            <sz val="8"/>
            <color indexed="81"/>
            <rFont val="Tahoma"/>
            <family val="2"/>
          </rPr>
          <t xml:space="preserve">Name/List the Other Appliances indicated
on this line </t>
        </r>
      </text>
    </comment>
    <comment ref="E46" authorId="0" shapeId="0" xr:uid="{00000000-0006-0000-0400-000037000000}">
      <text>
        <r>
          <rPr>
            <sz val="8"/>
            <color indexed="81"/>
            <rFont val="Tahoma"/>
            <family val="2"/>
          </rPr>
          <t>Enter load in watts</t>
        </r>
      </text>
    </comment>
    <comment ref="K46" authorId="0" shapeId="0" xr:uid="{00000000-0006-0000-0400-000038000000}">
      <text>
        <r>
          <rPr>
            <sz val="8"/>
            <color indexed="81"/>
            <rFont val="Tahoma"/>
            <family val="2"/>
          </rPr>
          <t>Enter load in watts</t>
        </r>
      </text>
    </comment>
    <comment ref="Q46" authorId="0" shapeId="0" xr:uid="{00000000-0006-0000-0400-000039000000}">
      <text>
        <r>
          <rPr>
            <sz val="8"/>
            <color indexed="81"/>
            <rFont val="Tahoma"/>
            <family val="2"/>
          </rPr>
          <t>Enter load in watts</t>
        </r>
      </text>
    </comment>
    <comment ref="B47" authorId="0" shapeId="0" xr:uid="{00000000-0006-0000-0400-00003A000000}">
      <text>
        <r>
          <rPr>
            <sz val="8"/>
            <color indexed="81"/>
            <rFont val="Tahoma"/>
            <family val="2"/>
          </rPr>
          <t>Enter total quantity (ALL UNITS) of Other Appliances</t>
        </r>
      </text>
    </comment>
    <comment ref="C47" authorId="0" shapeId="0" xr:uid="{00000000-0006-0000-0400-00003B000000}">
      <text>
        <r>
          <rPr>
            <sz val="8"/>
            <color indexed="81"/>
            <rFont val="Tahoma"/>
            <family val="2"/>
          </rPr>
          <t xml:space="preserve">Name/List the Other Appliances indicated
on this line </t>
        </r>
      </text>
    </comment>
    <comment ref="E48" authorId="0" shapeId="0" xr:uid="{00000000-0006-0000-0400-00003C000000}">
      <text>
        <r>
          <rPr>
            <sz val="8"/>
            <color indexed="81"/>
            <rFont val="Tahoma"/>
            <family val="2"/>
          </rPr>
          <t>Enter load in watts</t>
        </r>
      </text>
    </comment>
    <comment ref="K48" authorId="0" shapeId="0" xr:uid="{00000000-0006-0000-0400-00003D000000}">
      <text>
        <r>
          <rPr>
            <sz val="8"/>
            <color indexed="81"/>
            <rFont val="Tahoma"/>
            <family val="2"/>
          </rPr>
          <t>Enter load in watts</t>
        </r>
      </text>
    </comment>
    <comment ref="Q48" authorId="0" shapeId="0" xr:uid="{00000000-0006-0000-0400-00003E000000}">
      <text>
        <r>
          <rPr>
            <sz val="8"/>
            <color indexed="81"/>
            <rFont val="Tahoma"/>
            <family val="2"/>
          </rPr>
          <t>Enter load in watts</t>
        </r>
      </text>
    </comment>
    <comment ref="B58" authorId="0" shapeId="0" xr:uid="{00000000-0006-0000-0400-00003F000000}">
      <text>
        <r>
          <rPr>
            <sz val="8"/>
            <color indexed="81"/>
            <rFont val="Tahoma"/>
            <family val="2"/>
          </rPr>
          <t>Enter total quantity (ALL UNITS) of Other Load</t>
        </r>
      </text>
    </comment>
    <comment ref="C58" authorId="0" shapeId="0" xr:uid="{00000000-0006-0000-0400-000040000000}">
      <text>
        <r>
          <rPr>
            <sz val="8"/>
            <color indexed="81"/>
            <rFont val="Tahoma"/>
            <family val="2"/>
          </rPr>
          <t xml:space="preserve">Name/List the Other Load indicated on this line </t>
        </r>
      </text>
    </comment>
    <comment ref="E59" authorId="0" shapeId="0" xr:uid="{00000000-0006-0000-0400-000041000000}">
      <text>
        <r>
          <rPr>
            <sz val="8"/>
            <color indexed="81"/>
            <rFont val="Tahoma"/>
            <family val="2"/>
          </rPr>
          <t>Enter load in watts</t>
        </r>
      </text>
    </comment>
    <comment ref="K59" authorId="0" shapeId="0" xr:uid="{00000000-0006-0000-0400-000042000000}">
      <text>
        <r>
          <rPr>
            <sz val="8"/>
            <color indexed="81"/>
            <rFont val="Tahoma"/>
            <family val="2"/>
          </rPr>
          <t>Enter load in watts</t>
        </r>
      </text>
    </comment>
    <comment ref="Q59" authorId="0" shapeId="0" xr:uid="{00000000-0006-0000-0400-000043000000}">
      <text>
        <r>
          <rPr>
            <sz val="8"/>
            <color indexed="81"/>
            <rFont val="Tahoma"/>
            <family val="2"/>
          </rPr>
          <t>Enter load in watts</t>
        </r>
      </text>
    </comment>
    <comment ref="B60" authorId="0" shapeId="0" xr:uid="{00000000-0006-0000-0400-000044000000}">
      <text>
        <r>
          <rPr>
            <sz val="8"/>
            <color indexed="81"/>
            <rFont val="Tahoma"/>
            <family val="2"/>
          </rPr>
          <t>Enter total quantity (ALL UNITS) of Other Load</t>
        </r>
      </text>
    </comment>
    <comment ref="C60" authorId="0" shapeId="0" xr:uid="{00000000-0006-0000-0400-000045000000}">
      <text>
        <r>
          <rPr>
            <sz val="8"/>
            <color indexed="81"/>
            <rFont val="Tahoma"/>
            <family val="2"/>
          </rPr>
          <t xml:space="preserve">Name/List the Other Load indicated on this line </t>
        </r>
      </text>
    </comment>
    <comment ref="E61" authorId="0" shapeId="0" xr:uid="{00000000-0006-0000-0400-000046000000}">
      <text>
        <r>
          <rPr>
            <sz val="8"/>
            <color indexed="81"/>
            <rFont val="Tahoma"/>
            <family val="2"/>
          </rPr>
          <t>Enter load in watts</t>
        </r>
      </text>
    </comment>
    <comment ref="K61" authorId="0" shapeId="0" xr:uid="{00000000-0006-0000-0400-000047000000}">
      <text>
        <r>
          <rPr>
            <sz val="8"/>
            <color indexed="81"/>
            <rFont val="Tahoma"/>
            <family val="2"/>
          </rPr>
          <t>Enter load in watts</t>
        </r>
      </text>
    </comment>
    <comment ref="Q61" authorId="0" shapeId="0" xr:uid="{00000000-0006-0000-0400-000048000000}">
      <text>
        <r>
          <rPr>
            <sz val="8"/>
            <color indexed="81"/>
            <rFont val="Tahoma"/>
            <family val="2"/>
          </rPr>
          <t>Enter load in watts</t>
        </r>
      </text>
    </comment>
    <comment ref="B62" authorId="0" shapeId="0" xr:uid="{00000000-0006-0000-0400-000049000000}">
      <text>
        <r>
          <rPr>
            <sz val="8"/>
            <color indexed="81"/>
            <rFont val="Tahoma"/>
            <family val="2"/>
          </rPr>
          <t>Enter total quantity (ALL UNITS) of Other Load</t>
        </r>
      </text>
    </comment>
    <comment ref="C62" authorId="0" shapeId="0" xr:uid="{00000000-0006-0000-0400-00004A000000}">
      <text>
        <r>
          <rPr>
            <sz val="8"/>
            <color indexed="81"/>
            <rFont val="Tahoma"/>
            <family val="2"/>
          </rPr>
          <t xml:space="preserve">Name/List the Other Load indicated on this line </t>
        </r>
      </text>
    </comment>
    <comment ref="E63" authorId="0" shapeId="0" xr:uid="{00000000-0006-0000-0400-00004B000000}">
      <text>
        <r>
          <rPr>
            <sz val="8"/>
            <color indexed="81"/>
            <rFont val="Tahoma"/>
            <family val="2"/>
          </rPr>
          <t>Enter load in watts</t>
        </r>
      </text>
    </comment>
    <comment ref="K63" authorId="0" shapeId="0" xr:uid="{00000000-0006-0000-0400-00004C000000}">
      <text>
        <r>
          <rPr>
            <sz val="8"/>
            <color indexed="81"/>
            <rFont val="Tahoma"/>
            <family val="2"/>
          </rPr>
          <t>Enter load in watts</t>
        </r>
      </text>
    </comment>
    <comment ref="Q63" authorId="0" shapeId="0" xr:uid="{00000000-0006-0000-0400-00004D000000}">
      <text>
        <r>
          <rPr>
            <sz val="8"/>
            <color indexed="81"/>
            <rFont val="Tahoma"/>
            <family val="2"/>
          </rPr>
          <t>Enter load in watts</t>
        </r>
      </text>
    </comment>
    <comment ref="B64" authorId="0" shapeId="0" xr:uid="{00000000-0006-0000-0400-00004E000000}">
      <text>
        <r>
          <rPr>
            <sz val="8"/>
            <color indexed="81"/>
            <rFont val="Tahoma"/>
            <family val="2"/>
          </rPr>
          <t>Enter total quantity (ALL UNITS) of Other Load</t>
        </r>
      </text>
    </comment>
    <comment ref="C64" authorId="0" shapeId="0" xr:uid="{00000000-0006-0000-0400-00004F000000}">
      <text>
        <r>
          <rPr>
            <sz val="8"/>
            <color indexed="81"/>
            <rFont val="Tahoma"/>
            <family val="2"/>
          </rPr>
          <t xml:space="preserve">Name/List the Other Load indicated on this line </t>
        </r>
      </text>
    </comment>
    <comment ref="E65" authorId="0" shapeId="0" xr:uid="{00000000-0006-0000-0400-000050000000}">
      <text>
        <r>
          <rPr>
            <sz val="8"/>
            <color indexed="81"/>
            <rFont val="Tahoma"/>
            <family val="2"/>
          </rPr>
          <t>Enter load in watts</t>
        </r>
      </text>
    </comment>
    <comment ref="K65" authorId="0" shapeId="0" xr:uid="{00000000-0006-0000-0400-000051000000}">
      <text>
        <r>
          <rPr>
            <sz val="8"/>
            <color indexed="81"/>
            <rFont val="Tahoma"/>
            <family val="2"/>
          </rPr>
          <t>Enter load in watts</t>
        </r>
      </text>
    </comment>
    <comment ref="Q65" authorId="0" shapeId="0" xr:uid="{00000000-0006-0000-0400-000052000000}">
      <text>
        <r>
          <rPr>
            <sz val="8"/>
            <color indexed="81"/>
            <rFont val="Tahoma"/>
            <family val="2"/>
          </rPr>
          <t>Enter load in watts</t>
        </r>
      </text>
    </comment>
    <comment ref="B66" authorId="0" shapeId="0" xr:uid="{00000000-0006-0000-0400-000053000000}">
      <text>
        <r>
          <rPr>
            <sz val="8"/>
            <color indexed="81"/>
            <rFont val="Tahoma"/>
            <family val="2"/>
          </rPr>
          <t>Enter total quantity (ALL UNITS) of Other Load</t>
        </r>
      </text>
    </comment>
    <comment ref="C66" authorId="0" shapeId="0" xr:uid="{00000000-0006-0000-0400-000054000000}">
      <text>
        <r>
          <rPr>
            <sz val="8"/>
            <color indexed="81"/>
            <rFont val="Tahoma"/>
            <family val="2"/>
          </rPr>
          <t xml:space="preserve">Name/List the Other Load indicated on this line </t>
        </r>
      </text>
    </comment>
    <comment ref="E67" authorId="0" shapeId="0" xr:uid="{00000000-0006-0000-0400-000055000000}">
      <text>
        <r>
          <rPr>
            <sz val="8"/>
            <color indexed="81"/>
            <rFont val="Tahoma"/>
            <family val="2"/>
          </rPr>
          <t>Enter load in watts</t>
        </r>
      </text>
    </comment>
    <comment ref="K67" authorId="0" shapeId="0" xr:uid="{00000000-0006-0000-0400-000056000000}">
      <text>
        <r>
          <rPr>
            <sz val="8"/>
            <color indexed="81"/>
            <rFont val="Tahoma"/>
            <family val="2"/>
          </rPr>
          <t>Enter load in watts</t>
        </r>
      </text>
    </comment>
    <comment ref="Q67" authorId="0" shapeId="0" xr:uid="{00000000-0006-0000-0400-000057000000}">
      <text>
        <r>
          <rPr>
            <sz val="8"/>
            <color indexed="81"/>
            <rFont val="Tahoma"/>
            <family val="2"/>
          </rPr>
          <t>Enter load in watts</t>
        </r>
      </text>
    </comment>
    <comment ref="B68" authorId="0" shapeId="0" xr:uid="{00000000-0006-0000-0400-000058000000}">
      <text>
        <r>
          <rPr>
            <sz val="8"/>
            <color indexed="81"/>
            <rFont val="Tahoma"/>
            <family val="2"/>
          </rPr>
          <t>Enter total quantity (ALL UNITS) of Other Load</t>
        </r>
      </text>
    </comment>
    <comment ref="C68" authorId="0" shapeId="0" xr:uid="{00000000-0006-0000-0400-000059000000}">
      <text>
        <r>
          <rPr>
            <sz val="8"/>
            <color indexed="81"/>
            <rFont val="Tahoma"/>
            <family val="2"/>
          </rPr>
          <t xml:space="preserve">Name/List the Other Load indicated on this line </t>
        </r>
      </text>
    </comment>
    <comment ref="E69" authorId="0" shapeId="0" xr:uid="{00000000-0006-0000-0400-00005A000000}">
      <text>
        <r>
          <rPr>
            <sz val="8"/>
            <color indexed="81"/>
            <rFont val="Tahoma"/>
            <family val="2"/>
          </rPr>
          <t>Enter load in watts</t>
        </r>
      </text>
    </comment>
    <comment ref="K69" authorId="0" shapeId="0" xr:uid="{00000000-0006-0000-0400-00005B000000}">
      <text>
        <r>
          <rPr>
            <sz val="8"/>
            <color indexed="81"/>
            <rFont val="Tahoma"/>
            <family val="2"/>
          </rPr>
          <t>Enter load in watts</t>
        </r>
      </text>
    </comment>
    <comment ref="Q69" authorId="0" shapeId="0" xr:uid="{00000000-0006-0000-0400-00005C000000}">
      <text>
        <r>
          <rPr>
            <sz val="8"/>
            <color indexed="81"/>
            <rFont val="Tahoma"/>
            <family val="2"/>
          </rPr>
          <t>Enter load in watts</t>
        </r>
      </text>
    </comment>
    <comment ref="B70" authorId="0" shapeId="0" xr:uid="{00000000-0006-0000-0400-00005D000000}">
      <text>
        <r>
          <rPr>
            <sz val="8"/>
            <color indexed="81"/>
            <rFont val="Tahoma"/>
            <family val="2"/>
          </rPr>
          <t>Enter total quantity (ALL UNITS) of Other Load</t>
        </r>
      </text>
    </comment>
    <comment ref="C70" authorId="0" shapeId="0" xr:uid="{00000000-0006-0000-0400-00005E000000}">
      <text>
        <r>
          <rPr>
            <sz val="8"/>
            <color indexed="81"/>
            <rFont val="Tahoma"/>
            <family val="2"/>
          </rPr>
          <t xml:space="preserve">Name/List the Other Load indicated on this line </t>
        </r>
      </text>
    </comment>
    <comment ref="E71" authorId="0" shapeId="0" xr:uid="{00000000-0006-0000-0400-00005F000000}">
      <text>
        <r>
          <rPr>
            <sz val="8"/>
            <color indexed="81"/>
            <rFont val="Tahoma"/>
            <family val="2"/>
          </rPr>
          <t>Enter load in watts</t>
        </r>
      </text>
    </comment>
    <comment ref="K71" authorId="0" shapeId="0" xr:uid="{00000000-0006-0000-0400-000060000000}">
      <text>
        <r>
          <rPr>
            <sz val="8"/>
            <color indexed="81"/>
            <rFont val="Tahoma"/>
            <family val="2"/>
          </rPr>
          <t>Enter load in watts</t>
        </r>
      </text>
    </comment>
    <comment ref="Q71" authorId="0" shapeId="0" xr:uid="{00000000-0006-0000-0400-000061000000}">
      <text>
        <r>
          <rPr>
            <sz val="8"/>
            <color indexed="81"/>
            <rFont val="Tahoma"/>
            <family val="2"/>
          </rPr>
          <t>Enter load in watts</t>
        </r>
      </text>
    </comment>
    <comment ref="B72" authorId="0" shapeId="0" xr:uid="{00000000-0006-0000-0400-000062000000}">
      <text>
        <r>
          <rPr>
            <sz val="8"/>
            <color indexed="81"/>
            <rFont val="Tahoma"/>
            <family val="2"/>
          </rPr>
          <t>Enter total quantity (ALL UNITS) of Other Load</t>
        </r>
      </text>
    </comment>
    <comment ref="C72" authorId="0" shapeId="0" xr:uid="{00000000-0006-0000-0400-000063000000}">
      <text>
        <r>
          <rPr>
            <sz val="8"/>
            <color indexed="81"/>
            <rFont val="Tahoma"/>
            <family val="2"/>
          </rPr>
          <t xml:space="preserve">Name/List the Other Load indicated on this line </t>
        </r>
      </text>
    </comment>
    <comment ref="E73" authorId="0" shapeId="0" xr:uid="{00000000-0006-0000-0400-000064000000}">
      <text>
        <r>
          <rPr>
            <sz val="8"/>
            <color indexed="81"/>
            <rFont val="Tahoma"/>
            <family val="2"/>
          </rPr>
          <t>Enter load in watts</t>
        </r>
      </text>
    </comment>
    <comment ref="K73" authorId="0" shapeId="0" xr:uid="{00000000-0006-0000-0400-000065000000}">
      <text>
        <r>
          <rPr>
            <sz val="8"/>
            <color indexed="81"/>
            <rFont val="Tahoma"/>
            <family val="2"/>
          </rPr>
          <t>Enter load in watts</t>
        </r>
      </text>
    </comment>
    <comment ref="Q73" authorId="0" shapeId="0" xr:uid="{00000000-0006-0000-0400-000066000000}">
      <text>
        <r>
          <rPr>
            <sz val="8"/>
            <color indexed="81"/>
            <rFont val="Tahoma"/>
            <family val="2"/>
          </rPr>
          <t>Enter load in watts</t>
        </r>
      </text>
    </comment>
    <comment ref="B74" authorId="0" shapeId="0" xr:uid="{00000000-0006-0000-0400-000067000000}">
      <text>
        <r>
          <rPr>
            <sz val="8"/>
            <color indexed="81"/>
            <rFont val="Tahoma"/>
            <family val="2"/>
          </rPr>
          <t>Enter total quantity (ALL UNITS) of Other Load</t>
        </r>
      </text>
    </comment>
    <comment ref="C74" authorId="0" shapeId="0" xr:uid="{00000000-0006-0000-0400-000068000000}">
      <text>
        <r>
          <rPr>
            <sz val="8"/>
            <color indexed="81"/>
            <rFont val="Tahoma"/>
            <family val="2"/>
          </rPr>
          <t xml:space="preserve">Name/List the Other Load indicated on this line </t>
        </r>
      </text>
    </comment>
    <comment ref="E75" authorId="0" shapeId="0" xr:uid="{00000000-0006-0000-0400-000069000000}">
      <text>
        <r>
          <rPr>
            <sz val="8"/>
            <color indexed="81"/>
            <rFont val="Tahoma"/>
            <family val="2"/>
          </rPr>
          <t>Enter load in watts</t>
        </r>
      </text>
    </comment>
    <comment ref="K75" authorId="0" shapeId="0" xr:uid="{00000000-0006-0000-0400-00006A000000}">
      <text>
        <r>
          <rPr>
            <sz val="8"/>
            <color indexed="81"/>
            <rFont val="Tahoma"/>
            <family val="2"/>
          </rPr>
          <t>Enter load in watts</t>
        </r>
      </text>
    </comment>
    <comment ref="Q75" authorId="0" shapeId="0" xr:uid="{00000000-0006-0000-0400-00006B000000}">
      <text>
        <r>
          <rPr>
            <sz val="8"/>
            <color indexed="81"/>
            <rFont val="Tahoma"/>
            <family val="2"/>
          </rPr>
          <t>Enter load in watts</t>
        </r>
      </text>
    </comment>
    <comment ref="B76" authorId="0" shapeId="0" xr:uid="{00000000-0006-0000-0400-00006C000000}">
      <text>
        <r>
          <rPr>
            <sz val="8"/>
            <color indexed="81"/>
            <rFont val="Tahoma"/>
            <family val="2"/>
          </rPr>
          <t>Enter total quantity (ALL UNITS) of Other Load</t>
        </r>
      </text>
    </comment>
    <comment ref="C76" authorId="0" shapeId="0" xr:uid="{00000000-0006-0000-0400-00006D000000}">
      <text>
        <r>
          <rPr>
            <sz val="8"/>
            <color indexed="81"/>
            <rFont val="Tahoma"/>
            <family val="2"/>
          </rPr>
          <t xml:space="preserve">Name/List the Other Load indicated on this line </t>
        </r>
      </text>
    </comment>
    <comment ref="E77" authorId="0" shapeId="0" xr:uid="{00000000-0006-0000-0400-00006E000000}">
      <text>
        <r>
          <rPr>
            <sz val="8"/>
            <color indexed="81"/>
            <rFont val="Tahoma"/>
            <family val="2"/>
          </rPr>
          <t>Enter load in watts</t>
        </r>
      </text>
    </comment>
    <comment ref="K77" authorId="0" shapeId="0" xr:uid="{00000000-0006-0000-0400-00006F000000}">
      <text>
        <r>
          <rPr>
            <sz val="8"/>
            <color indexed="81"/>
            <rFont val="Tahoma"/>
            <family val="2"/>
          </rPr>
          <t>Enter load in watts</t>
        </r>
      </text>
    </comment>
    <comment ref="Q77" authorId="0" shapeId="0" xr:uid="{00000000-0006-0000-0400-000070000000}">
      <text>
        <r>
          <rPr>
            <sz val="8"/>
            <color indexed="81"/>
            <rFont val="Tahoma"/>
            <family val="2"/>
          </rPr>
          <t>Enter load in watts</t>
        </r>
      </text>
    </comment>
    <comment ref="A83" authorId="0" shapeId="0" xr:uid="{00000000-0006-0000-0400-000071000000}">
      <text>
        <r>
          <rPr>
            <sz val="8"/>
            <color indexed="81"/>
            <rFont val="Tahoma"/>
            <family val="2"/>
          </rPr>
          <t>Only choose ONE of the THREE choices in STEP 4 Section</t>
        </r>
      </text>
    </comment>
    <comment ref="U83" authorId="0" shapeId="0" xr:uid="{00000000-0006-0000-0400-000072000000}">
      <text>
        <r>
          <rPr>
            <sz val="8"/>
            <color indexed="81"/>
            <rFont val="Tahoma"/>
            <family val="2"/>
          </rPr>
          <t>Only enter value if 
Air Conditioning Load CLICK button is checked
(far left)</t>
        </r>
      </text>
    </comment>
    <comment ref="A86" authorId="0" shapeId="0" xr:uid="{00000000-0006-0000-0400-000073000000}">
      <text>
        <r>
          <rPr>
            <sz val="8"/>
            <color indexed="81"/>
            <rFont val="Tahoma"/>
            <family val="2"/>
          </rPr>
          <t xml:space="preserve">Only choose ONE of the THREE choices in STEP 4 Section
</t>
        </r>
      </text>
    </comment>
    <comment ref="U86" authorId="0" shapeId="0" xr:uid="{00000000-0006-0000-0400-000074000000}">
      <text>
        <r>
          <rPr>
            <sz val="8"/>
            <color indexed="81"/>
            <rFont val="Tahoma"/>
            <family val="2"/>
          </rPr>
          <t>Only enter value if 
Electric Space Heating Load CLICK button is checked (far left)</t>
        </r>
      </text>
    </comment>
    <comment ref="A89" authorId="0" shapeId="0" xr:uid="{00000000-0006-0000-0400-000075000000}">
      <text>
        <r>
          <rPr>
            <sz val="8"/>
            <color indexed="81"/>
            <rFont val="Tahoma"/>
            <family val="2"/>
          </rPr>
          <t>Only choose ONE of the THREE choices in STEP 4 Section</t>
        </r>
      </text>
    </comment>
    <comment ref="U89" authorId="0" shapeId="0" xr:uid="{00000000-0006-0000-0400-000076000000}">
      <text>
        <r>
          <rPr>
            <sz val="8"/>
            <color indexed="81"/>
            <rFont val="Tahoma"/>
            <family val="2"/>
          </rPr>
          <t>Only enter value if 
Heat Pump with Central Electric Furnace Load CLICK button is checked (far left)</t>
        </r>
      </text>
    </comment>
    <comment ref="J110" authorId="0" shapeId="0" xr:uid="{00000000-0006-0000-0400-000077000000}">
      <text>
        <r>
          <rPr>
            <sz val="8"/>
            <color indexed="81"/>
            <rFont val="Tahoma"/>
            <family val="2"/>
          </rPr>
          <t>Enter Service voltage</t>
        </r>
      </text>
    </comment>
  </commentList>
</comments>
</file>

<file path=xl/sharedStrings.xml><?xml version="1.0" encoding="utf-8"?>
<sst xmlns="http://schemas.openxmlformats.org/spreadsheetml/2006/main" count="699" uniqueCount="197">
  <si>
    <t>watts</t>
  </si>
  <si>
    <t xml:space="preserve"> </t>
  </si>
  <si>
    <t>Total Calculated Load (less HVAC)</t>
  </si>
  <si>
    <t>Service Demand</t>
  </si>
  <si>
    <t>General Load:</t>
  </si>
  <si>
    <t>First 10kw of Total Calculated Load (less HVAC) @ 100%</t>
  </si>
  <si>
    <t>Remainder of Total Calculated Load (less HVAC) @ 40%</t>
  </si>
  <si>
    <t>Total General Load</t>
  </si>
  <si>
    <t>HVAC Load:</t>
  </si>
  <si>
    <t>Nameplate Heat Pump Compressor load @ 100%</t>
  </si>
  <si>
    <t>(Volts X Amps = Watts)</t>
  </si>
  <si>
    <t>+</t>
  </si>
  <si>
    <t xml:space="preserve">Total HVAC Load  </t>
  </si>
  <si>
    <t>=</t>
  </si>
  <si>
    <t>Calculated Service Load</t>
  </si>
  <si>
    <t xml:space="preserve">Small Appliance Circuits @ 1500 watts ea. </t>
  </si>
  <si>
    <t>Minimum Service Ampacity</t>
  </si>
  <si>
    <t>Service Voltage</t>
  </si>
  <si>
    <t>Calcuated Service Load</t>
  </si>
  <si>
    <t>¸</t>
  </si>
  <si>
    <t>volts</t>
  </si>
  <si>
    <t>amps</t>
  </si>
  <si>
    <t xml:space="preserve">Electric Water Heater </t>
  </si>
  <si>
    <t xml:space="preserve">Dishwasher </t>
  </si>
  <si>
    <t xml:space="preserve">Disposal </t>
  </si>
  <si>
    <t xml:space="preserve">Sump Pump </t>
  </si>
  <si>
    <t xml:space="preserve">Sewage Pump </t>
  </si>
  <si>
    <t xml:space="preserve">Water Pump </t>
  </si>
  <si>
    <t>Sewage Pump</t>
  </si>
  <si>
    <t>Existing plus Added Loads (less HVAC)</t>
  </si>
  <si>
    <t>Dishwasher</t>
  </si>
  <si>
    <t>Sump Pump</t>
  </si>
  <si>
    <t>Total Computed Load (NEC 220.83)</t>
  </si>
  <si>
    <t>First 8kw of Total Calculated Load (less HVAC) @ 100%</t>
  </si>
  <si>
    <t>(Based on NEC 220.84)</t>
  </si>
  <si>
    <t>This optional calculation may be used for a three family dwelling if all of the following conditions are met:</t>
  </si>
  <si>
    <t>(1.)    No dwelling unit is supplied by more than one feeder.</t>
  </si>
  <si>
    <t>(2.)    Each dwelling unit is equipped with electric cooking equipment.</t>
  </si>
  <si>
    <t>(See NEC 220.84 (A)(2) Exception if you want to use this optional calculation with gas cooking equipment)</t>
  </si>
  <si>
    <t xml:space="preserve">(3.)  Each dwelling unit is equipped with either electric space heating or air conditioning, or both.  </t>
  </si>
  <si>
    <t>(Required loads for dwelling units)</t>
  </si>
  <si>
    <t>STEP 1</t>
  </si>
  <si>
    <t>(Minimum is 2 per unit)</t>
  </si>
  <si>
    <t>STEP 2</t>
  </si>
  <si>
    <t>STEP 3</t>
  </si>
  <si>
    <t>STEP 4</t>
  </si>
  <si>
    <t>OR</t>
  </si>
  <si>
    <t>STEP 5</t>
  </si>
  <si>
    <t>Enter total of all loads as determined by Steps 1 through 4</t>
  </si>
  <si>
    <t>STEP 6</t>
  </si>
  <si>
    <t>Compute the minimum size service required:</t>
  </si>
  <si>
    <t>Dwelling Units Demand Amps</t>
  </si>
  <si>
    <t>House Load Amps</t>
  </si>
  <si>
    <t xml:space="preserve">Multiply Total Amps by 0.45 (45%) = </t>
  </si>
  <si>
    <t>(House Loads, if any, shall be calculated in accordance with Part III of NEC 220)</t>
  </si>
  <si>
    <t>STEP 7</t>
  </si>
  <si>
    <t xml:space="preserve">Compute the minimum size service required: </t>
  </si>
  <si>
    <t>Total Amps</t>
  </si>
  <si>
    <t xml:space="preserve">IBI Residential Load Calculation Worksheet </t>
  </si>
  <si>
    <t>Unit #1</t>
  </si>
  <si>
    <t>Unit #2</t>
  </si>
  <si>
    <t>Unit #3</t>
  </si>
  <si>
    <t xml:space="preserve">Ranges, Cooktops, Ovens </t>
  </si>
  <si>
    <t>Electric Water Heaters</t>
  </si>
  <si>
    <t>Electric Clothes Dryers - See *</t>
  </si>
  <si>
    <t>Gas Clothes Dryer Motors</t>
  </si>
  <si>
    <t>Dishwashers</t>
  </si>
  <si>
    <t>Disposals</t>
  </si>
  <si>
    <t>Other Appliances</t>
  </si>
  <si>
    <t>Other Load</t>
  </si>
  <si>
    <t>ENTER TOTAL OF ALL UNITS:</t>
  </si>
  <si>
    <t>Total HVAC Load (all units)</t>
  </si>
  <si>
    <t>0.45 percent (45%)</t>
  </si>
  <si>
    <t>*</t>
  </si>
  <si>
    <t>Range and Electric Clothes Dryer Load</t>
  </si>
  <si>
    <t>General Lighting Load</t>
  </si>
  <si>
    <t xml:space="preserve">Total lines 1, 2 &amp; 3         </t>
  </si>
  <si>
    <t>First 3kw of Sub-total General Lighting Load (line 4 above) @ 100%</t>
  </si>
  <si>
    <t>Subtract line 5 from line 4</t>
  </si>
  <si>
    <t>Enter 35% of line 6</t>
  </si>
  <si>
    <t>Total lines 5 &amp; 7</t>
  </si>
  <si>
    <t xml:space="preserve">TOTAL GENERAL LIGHTING LOAD </t>
  </si>
  <si>
    <t>may be used for a single family, two-family, or three-family dwelling.</t>
  </si>
  <si>
    <t xml:space="preserve">TOTAL RANGE LOAD </t>
  </si>
  <si>
    <t>To determine clothes dryer load - enter 5000 watts (or nameplate rating - whichever is larger) for each clothes dryer.</t>
  </si>
  <si>
    <t xml:space="preserve">TOTAL DRYER LOAD </t>
  </si>
  <si>
    <t xml:space="preserve">TOTAL RANGE AND DRYER LOAD </t>
  </si>
  <si>
    <t>FIXED APPLIANCE LOAD</t>
  </si>
  <si>
    <t>(Appliances which are fastened in place).</t>
  </si>
  <si>
    <t>Do not include electric ranges, clothes dryers, or HVAC equipment.</t>
  </si>
  <si>
    <t>Include water heaters, disposals, dishwashers, trash compactors, microwave ovens, etc.</t>
  </si>
  <si>
    <t xml:space="preserve">TOTAL FIXED APPLIANCE LOAD </t>
  </si>
  <si>
    <t xml:space="preserve">If there are three or less appliances in this section, enter the </t>
  </si>
  <si>
    <t>TOTAL QTY</t>
  </si>
  <si>
    <t xml:space="preserve">If there are four or more appliances in this section, enter 75% of the </t>
  </si>
  <si>
    <t xml:space="preserve">SUB-TOTAL FIXED APPLIANCE LOAD </t>
  </si>
  <si>
    <t>Sub-Total Fixed Appliance Load on line 13.</t>
  </si>
  <si>
    <t>HVAC AND OTHER LOADS</t>
  </si>
  <si>
    <t>Fixed Appliances</t>
  </si>
  <si>
    <t>All loads @ 100% (Volts X Amps = Watts)</t>
  </si>
  <si>
    <t>Other loads @ 100%</t>
  </si>
  <si>
    <t xml:space="preserve">Examples are sump pumps, sewage pumps, whirlpool motors, attic fans, swimming pool equipment, garage door openers, etc. </t>
  </si>
  <si>
    <t xml:space="preserve">TOTAL HVAC LOAD </t>
  </si>
  <si>
    <t>TOTAL OTHER LOADS</t>
  </si>
  <si>
    <t>HVAC and OTHER TOTAL LOADS</t>
  </si>
  <si>
    <t xml:space="preserve">*Nameplate Heat Pump Compressor Loads </t>
  </si>
  <si>
    <t>*Nameplate Electric Furnace Loads</t>
  </si>
  <si>
    <t>*Nameplate Blower Motor Loads</t>
  </si>
  <si>
    <t>TOTAL LOAD</t>
  </si>
  <si>
    <t>CALCULATE THE SERVICE LOAD</t>
  </si>
  <si>
    <t>Clothes Dryer(s) - Unit 1</t>
  </si>
  <si>
    <t>Clothes Dryer(s) - Unit 2</t>
  </si>
  <si>
    <t>Clothes Dryer(s) - Unit 3</t>
  </si>
  <si>
    <t>three family</t>
  </si>
  <si>
    <t>two family</t>
  </si>
  <si>
    <t>TOTAL  QTY</t>
  </si>
  <si>
    <t>TOTAL HVAC  AND OTHER LOADS</t>
  </si>
  <si>
    <t xml:space="preserve">Enter “House Loads” in amperes: </t>
  </si>
  <si>
    <t>Describe house loads in the space provided below.</t>
  </si>
  <si>
    <t>Calculations:</t>
  </si>
  <si>
    <t>List All Appliance Loads (Nameplate Ratings in watts) (Volts X Amps = Watts):</t>
  </si>
  <si>
    <t>List All Other Loads (Nameplate Ratings - in watts) (Volts X Amps = Watts):</t>
  </si>
  <si>
    <t>Air Conditioning Load (Volts X Amps = Watts)</t>
  </si>
  <si>
    <t>Electric Space Heating Load (Volts X Amps = Watts)</t>
  </si>
  <si>
    <t>Heat Pump with Central Electric Furnace  (Volts X Amps = Watts)</t>
  </si>
  <si>
    <t>Total Watts (from step 5)</t>
  </si>
  <si>
    <t>Sub-Total Fixed Appliance Load on line 13, use line below for calculating.</t>
  </si>
  <si>
    <t>one family</t>
  </si>
  <si>
    <t>Worksheet # 5 continued</t>
  </si>
  <si>
    <t>*Nameplate Air-conditioning Loads</t>
  </si>
  <si>
    <t xml:space="preserve">(IE: Room addition, detached garage, hot tub, swimming pool, kitchen remodel, HVAC upgrade, etc.) </t>
  </si>
  <si>
    <t xml:space="preserve">sq. ft. @ 3 watts sq. ft </t>
  </si>
  <si>
    <t>HVAC Load</t>
  </si>
  <si>
    <t>HVAC Load @ 100%</t>
  </si>
  <si>
    <t>Compute the HVAC load and enter the LARGER of these air-conditioning or space heating loads.</t>
  </si>
  <si>
    <t>(Based on NEC 220.82)</t>
  </si>
  <si>
    <t>(Central electric furnace, electric baseboard heaters, ceiling radiant heat, etc.)</t>
  </si>
  <si>
    <t>Nameplate Electric Space Heating Load @ 65%</t>
  </si>
  <si>
    <t>(Nameplate Rating in watts X .65) ((NEC 220.82 (C)(4)(5))</t>
  </si>
  <si>
    <t>If sevice is upgraded, use worksheet 1 or 2.              (Based on NEC 220.83)</t>
  </si>
  <si>
    <t>Microwave Oven</t>
  </si>
  <si>
    <t>Garage Door Opener</t>
  </si>
  <si>
    <t>Elect. Permit No.</t>
  </si>
  <si>
    <t>Air Conditioning Load @ 100% (Volts X Amps = Watts)</t>
  </si>
  <si>
    <t>Furnace/Air Handler Load (Volts X Amps = Watts)</t>
  </si>
  <si>
    <t xml:space="preserve">Total HVAC Load </t>
  </si>
  <si>
    <t xml:space="preserve">Total General Load </t>
  </si>
  <si>
    <t xml:space="preserve">Total Calculated Load (less HVAC) </t>
  </si>
  <si>
    <t>(Revised 01/09/08)</t>
  </si>
  <si>
    <t>This Worksheet (NEC standard calculation Art. 220.1 through 220.61)</t>
  </si>
  <si>
    <t xml:space="preserve">Furnace/Air Handler (Volts X Amps = Watts)                                        </t>
  </si>
  <si>
    <r>
      <t xml:space="preserve">Small Appliance Circuits @ 1500 watts ea. </t>
    </r>
    <r>
      <rPr>
        <b/>
        <sz val="12"/>
        <rFont val="Calibri"/>
        <family val="2"/>
        <scheme val="minor"/>
      </rPr>
      <t>(Minimum is two)</t>
    </r>
  </si>
  <si>
    <r>
      <t xml:space="preserve">Laundry Circuit(s) @ 1500 watts ea. </t>
    </r>
    <r>
      <rPr>
        <b/>
        <sz val="12"/>
        <rFont val="Calibri"/>
        <family val="2"/>
        <scheme val="minor"/>
      </rPr>
      <t>(Minimum is one)</t>
    </r>
  </si>
  <si>
    <r>
      <t xml:space="preserve">Range </t>
    </r>
    <r>
      <rPr>
        <b/>
        <sz val="12"/>
        <rFont val="Calibri"/>
        <family val="2"/>
        <scheme val="minor"/>
      </rPr>
      <t>(Nameplate Rating)</t>
    </r>
  </si>
  <si>
    <r>
      <t xml:space="preserve">Cooktop </t>
    </r>
    <r>
      <rPr>
        <b/>
        <sz val="12"/>
        <rFont val="Calibri"/>
        <family val="2"/>
        <scheme val="minor"/>
      </rPr>
      <t>(Nameplate Rating)</t>
    </r>
  </si>
  <si>
    <r>
      <t xml:space="preserve">Oven </t>
    </r>
    <r>
      <rPr>
        <b/>
        <sz val="12"/>
        <rFont val="Calibri"/>
        <family val="2"/>
        <scheme val="minor"/>
      </rPr>
      <t>(Nameplate Rating)</t>
    </r>
  </si>
  <si>
    <r>
      <t xml:space="preserve">Electric Clothes Dryer </t>
    </r>
    <r>
      <rPr>
        <b/>
        <sz val="12"/>
        <rFont val="Calibri"/>
        <family val="2"/>
        <scheme val="minor"/>
      </rPr>
      <t>(Enter larger: 5000 watts or nameplate rating)</t>
    </r>
  </si>
  <si>
    <t xml:space="preserve">(Nameplate rating of heat pump compressor plus electric furnace)                                           </t>
  </si>
  <si>
    <r>
      <rPr>
        <b/>
        <sz val="10"/>
        <rFont val="Calibri"/>
        <family val="2"/>
        <scheme val="minor"/>
      </rPr>
      <t>Conditions:</t>
    </r>
    <r>
      <rPr>
        <sz val="10"/>
        <rFont val="Calibri"/>
        <family val="2"/>
        <scheme val="minor"/>
      </rPr>
      <t xml:space="preserve"> Added wiring to an existing service in a single family dwelling.</t>
    </r>
  </si>
  <si>
    <t>CEIB Residential Load Calculation Worksheet #3</t>
  </si>
  <si>
    <r>
      <t xml:space="preserve">Small Appliance Circuits @ 1500 watts ea. </t>
    </r>
    <r>
      <rPr>
        <b/>
        <sz val="12"/>
        <rFont val="Calibri"/>
        <family val="2"/>
        <scheme val="minor"/>
      </rPr>
      <t>(Minimum is 2)</t>
    </r>
  </si>
  <si>
    <r>
      <t xml:space="preserve">Laundry Circuit(s) @ 1500 watts ea. </t>
    </r>
    <r>
      <rPr>
        <b/>
        <sz val="12"/>
        <rFont val="Calibri"/>
        <family val="2"/>
        <scheme val="minor"/>
      </rPr>
      <t>(Minimum is 1)</t>
    </r>
  </si>
  <si>
    <r>
      <t xml:space="preserve">Electric Clothes Dryer </t>
    </r>
    <r>
      <rPr>
        <b/>
        <sz val="10.5"/>
        <rFont val="Calibri"/>
        <family val="2"/>
        <scheme val="minor"/>
      </rPr>
      <t>(Enter larger: 5000 Watts or Nameplate Rating)</t>
    </r>
    <r>
      <rPr>
        <sz val="11"/>
        <rFont val="Calibri"/>
        <family val="2"/>
        <scheme val="minor"/>
      </rPr>
      <t xml:space="preserve"> </t>
    </r>
  </si>
  <si>
    <t>CEIB Residential Load Calculation Worksheet #2</t>
  </si>
  <si>
    <r>
      <t xml:space="preserve">Small Appliance Circuits @ 1500 watts ea. </t>
    </r>
    <r>
      <rPr>
        <b/>
        <sz val="12"/>
        <rFont val="Calibri"/>
        <family val="2"/>
        <scheme val="minor"/>
      </rPr>
      <t>(Minimum 2)</t>
    </r>
  </si>
  <si>
    <r>
      <t xml:space="preserve">Electric Clothes Dryer </t>
    </r>
    <r>
      <rPr>
        <b/>
        <sz val="12"/>
        <rFont val="Calibri"/>
        <family val="2"/>
        <scheme val="minor"/>
      </rPr>
      <t>(Enter larger: 5000 Watts or Nameplate Rating)</t>
    </r>
  </si>
  <si>
    <r>
      <rPr>
        <b/>
        <i/>
        <sz val="10"/>
        <rFont val="Calibri"/>
        <family val="2"/>
        <scheme val="minor"/>
      </rPr>
      <t>Conditions:</t>
    </r>
    <r>
      <rPr>
        <i/>
        <sz val="10"/>
        <rFont val="Calibri"/>
        <family val="2"/>
        <scheme val="minor"/>
      </rPr>
      <t xml:space="preserve"> Single family dwelling, heating load is larger than air-conditioning load.</t>
    </r>
  </si>
  <si>
    <r>
      <rPr>
        <b/>
        <i/>
        <sz val="10"/>
        <rFont val="Calibri"/>
        <family val="2"/>
        <scheme val="minor"/>
      </rPr>
      <t xml:space="preserve">Conditions: </t>
    </r>
    <r>
      <rPr>
        <i/>
        <sz val="10"/>
        <rFont val="Calibri"/>
        <family val="2"/>
        <scheme val="minor"/>
      </rPr>
      <t>Single family dwelling, air-conditioning load is larger than heating load.</t>
    </r>
  </si>
  <si>
    <t>(Heat Pump and/or Electric Space Heating) (Based on NEC 220.82)</t>
  </si>
  <si>
    <t>CEIB Residential Load Calculation Worksheet #4</t>
  </si>
  <si>
    <r>
      <t xml:space="preserve">sq. ft. @ 3 watts sq. ft </t>
    </r>
    <r>
      <rPr>
        <b/>
        <sz val="12"/>
        <rFont val="Calibri"/>
        <family val="2"/>
        <scheme val="minor"/>
      </rPr>
      <t>(Total all units)</t>
    </r>
  </si>
  <si>
    <r>
      <t xml:space="preserve">Laundry Circuit(s) @ 1500 watts ea. </t>
    </r>
    <r>
      <rPr>
        <b/>
        <sz val="12"/>
        <rFont val="Calibri"/>
        <family val="2"/>
        <scheme val="minor"/>
      </rPr>
      <t>(Minimum is 1 per unit)</t>
    </r>
  </si>
  <si>
    <r>
      <t>A.</t>
    </r>
    <r>
      <rPr>
        <sz val="12"/>
        <rFont val="Calibri"/>
        <family val="2"/>
        <scheme val="minor"/>
      </rPr>
      <t xml:space="preserve"> One range* </t>
    </r>
    <r>
      <rPr>
        <b/>
        <sz val="12"/>
        <rFont val="Calibri"/>
        <family val="2"/>
        <scheme val="minor"/>
      </rPr>
      <t>(not over 12 KW rating each)</t>
    </r>
    <r>
      <rPr>
        <sz val="12"/>
        <rFont val="Calibri"/>
        <family val="2"/>
        <scheme val="minor"/>
      </rPr>
      <t xml:space="preserve">: Enter 8000 watts on line 10.  </t>
    </r>
  </si>
  <si>
    <r>
      <t>B.</t>
    </r>
    <r>
      <rPr>
        <sz val="12"/>
        <rFont val="Calibri"/>
        <family val="2"/>
        <scheme val="minor"/>
      </rPr>
      <t xml:space="preserve"> One range* </t>
    </r>
    <r>
      <rPr>
        <b/>
        <sz val="12"/>
        <rFont val="Calibri"/>
        <family val="2"/>
        <scheme val="minor"/>
      </rPr>
      <t>(over 12 KW rating each)</t>
    </r>
    <r>
      <rPr>
        <sz val="12"/>
        <rFont val="Calibri"/>
        <family val="2"/>
        <scheme val="minor"/>
      </rPr>
      <t xml:space="preserve">: Enter the sum of 8000 watts plus 400 watts for each KW that the range exceeds 12 KW on line 10.  </t>
    </r>
  </si>
  <si>
    <r>
      <t>C.</t>
    </r>
    <r>
      <rPr>
        <sz val="12"/>
        <rFont val="Calibri"/>
        <family val="2"/>
        <scheme val="minor"/>
      </rPr>
      <t xml:space="preserve"> Two ranges* </t>
    </r>
    <r>
      <rPr>
        <b/>
        <sz val="12"/>
        <rFont val="Calibri"/>
        <family val="2"/>
        <scheme val="minor"/>
      </rPr>
      <t>(not over 12 KW rating each)</t>
    </r>
    <r>
      <rPr>
        <sz val="12"/>
        <rFont val="Calibri"/>
        <family val="2"/>
        <scheme val="minor"/>
      </rPr>
      <t xml:space="preserve">:                                              Enter 11000 watts on line 10.  </t>
    </r>
  </si>
  <si>
    <r>
      <t>D.</t>
    </r>
    <r>
      <rPr>
        <sz val="12"/>
        <rFont val="Calibri"/>
        <family val="2"/>
        <scheme val="minor"/>
      </rPr>
      <t xml:space="preserve"> Two ranges* </t>
    </r>
    <r>
      <rPr>
        <b/>
        <sz val="12"/>
        <rFont val="Calibri"/>
        <family val="2"/>
        <scheme val="minor"/>
      </rPr>
      <t>(over 12 KW rating each)</t>
    </r>
    <r>
      <rPr>
        <sz val="12"/>
        <rFont val="Calibri"/>
        <family val="2"/>
        <scheme val="minor"/>
      </rPr>
      <t xml:space="preserve">: Enter the sum of 11000 watts plus 550 watts for each KW that the range exceeds 12 KW on line 10.  </t>
    </r>
  </si>
  <si>
    <r>
      <t>E.</t>
    </r>
    <r>
      <rPr>
        <sz val="12"/>
        <rFont val="Calibri"/>
        <family val="2"/>
        <scheme val="minor"/>
      </rPr>
      <t xml:space="preserve"> Three ranges* </t>
    </r>
    <r>
      <rPr>
        <b/>
        <sz val="12"/>
        <rFont val="Calibri"/>
        <family val="2"/>
        <scheme val="minor"/>
      </rPr>
      <t>(not over 12 KW rating each)</t>
    </r>
    <r>
      <rPr>
        <sz val="12"/>
        <rFont val="Calibri"/>
        <family val="2"/>
        <scheme val="minor"/>
      </rPr>
      <t xml:space="preserve">:                                              Enter 14000 watts on line 10.  </t>
    </r>
  </si>
  <si>
    <r>
      <t>F.</t>
    </r>
    <r>
      <rPr>
        <sz val="12"/>
        <rFont val="Calibri"/>
        <family val="2"/>
        <scheme val="minor"/>
      </rPr>
      <t xml:space="preserve"> Three ranges* </t>
    </r>
    <r>
      <rPr>
        <b/>
        <sz val="12"/>
        <rFont val="Calibri"/>
        <family val="2"/>
        <scheme val="minor"/>
      </rPr>
      <t>(over 12 KW rating each)</t>
    </r>
    <r>
      <rPr>
        <sz val="12"/>
        <rFont val="Calibri"/>
        <family val="2"/>
        <scheme val="minor"/>
      </rPr>
      <t xml:space="preserve">: Enter the sum of 14000 watts plus 700 for each KW that the range exceeds 12 KW on line 10.  </t>
    </r>
  </si>
  <si>
    <r>
      <t>List each appliance load separately. (</t>
    </r>
    <r>
      <rPr>
        <i/>
        <sz val="12"/>
        <rFont val="Calibri"/>
        <family val="2"/>
        <scheme val="minor"/>
      </rPr>
      <t>For two and three-family dwellings, list the quantity of each appliance and the sum of the nameplate ratings (in watts) separately):</t>
    </r>
  </si>
  <si>
    <r>
      <t>TOTAL</t>
    </r>
    <r>
      <rPr>
        <sz val="12"/>
        <rFont val="Calibri"/>
        <family val="2"/>
        <scheme val="minor"/>
      </rPr>
      <t xml:space="preserve"> of  </t>
    </r>
    <r>
      <rPr>
        <b/>
        <sz val="12"/>
        <rFont val="Calibri"/>
        <family val="2"/>
        <scheme val="minor"/>
      </rPr>
      <t>ALL</t>
    </r>
    <r>
      <rPr>
        <sz val="12"/>
        <rFont val="Calibri"/>
        <family val="2"/>
        <scheme val="minor"/>
      </rPr>
      <t xml:space="preserve"> units</t>
    </r>
  </si>
  <si>
    <r>
      <t>List each appliance load separately. (</t>
    </r>
    <r>
      <rPr>
        <i/>
        <sz val="12"/>
        <rFont val="Calibri"/>
        <family val="2"/>
        <scheme val="minor"/>
      </rPr>
      <t>For two and three-family dwellings, list the quantity of each  and the sum of the nameplate ratings (in watts) separately):</t>
    </r>
  </si>
  <si>
    <t>NOTE: This calculation below must be used for two-family+ dwellings.</t>
  </si>
  <si>
    <r>
      <t xml:space="preserve">Refer to the following to determine the range load. When using the </t>
    </r>
    <r>
      <rPr>
        <b/>
        <sz val="10"/>
        <rFont val="Calibri"/>
        <family val="2"/>
        <scheme val="minor"/>
      </rPr>
      <t>Note*,</t>
    </r>
    <r>
      <rPr>
        <sz val="10"/>
        <rFont val="Calibri"/>
        <family val="2"/>
        <scheme val="minor"/>
      </rPr>
      <t xml:space="preserve"> substantiate your calculations using actual nameplate ratings on line 9. Enter the total range loads on line 10.</t>
    </r>
  </si>
  <si>
    <r>
      <t>*Note:</t>
    </r>
    <r>
      <rPr>
        <sz val="10"/>
        <rFont val="Calibri"/>
        <family val="2"/>
        <scheme val="minor"/>
      </rPr>
      <t xml:space="preserve"> For each dwelling unit, the load for a counter-mounted cooking unit and NOT more than TWO wall-mounted ovens may be calculated by adding the nameplate rating of the individual appliances and treating the total as the equivalent to one range.</t>
    </r>
  </si>
  <si>
    <r>
      <t xml:space="preserve"> WORKSHEET BASED ON A </t>
    </r>
    <r>
      <rPr>
        <b/>
        <u/>
        <sz val="10"/>
        <rFont val="Calibri"/>
        <family val="2"/>
        <scheme val="minor"/>
      </rPr>
      <t>STANDARD</t>
    </r>
    <r>
      <rPr>
        <u/>
        <sz val="10"/>
        <rFont val="Calibri"/>
        <family val="2"/>
        <scheme val="minor"/>
      </rPr>
      <t xml:space="preserve"> SERVICE CALCULATION</t>
    </r>
  </si>
  <si>
    <r>
      <t>*</t>
    </r>
    <r>
      <rPr>
        <sz val="10"/>
        <rFont val="Calibri"/>
        <family val="2"/>
        <scheme val="minor"/>
      </rPr>
      <t xml:space="preserve"> Where it is unlikely that two or more noncoincident loads will be used simultaneously, it shall be permissible to use only the LARGEST load(s) that will be used at one time for calculating the total load of the service.</t>
    </r>
  </si>
  <si>
    <t>CEIB Residential Load Calculation Worksheet #5</t>
  </si>
  <si>
    <r>
      <t xml:space="preserve">Worksheet using the NEC Optional Calculation for a </t>
    </r>
    <r>
      <rPr>
        <b/>
        <u/>
        <sz val="12"/>
        <rFont val="Calibri"/>
        <family val="2"/>
        <scheme val="minor"/>
      </rPr>
      <t>3-FAMILY</t>
    </r>
    <r>
      <rPr>
        <b/>
        <sz val="12"/>
        <rFont val="Calibri"/>
        <family val="2"/>
        <scheme val="minor"/>
      </rPr>
      <t xml:space="preserve"> Dwelling</t>
    </r>
  </si>
  <si>
    <r>
      <t>(</t>
    </r>
    <r>
      <rPr>
        <i/>
        <sz val="12"/>
        <rFont val="Calibri"/>
        <family val="2"/>
        <scheme val="minor"/>
      </rPr>
      <t xml:space="preserve">* Electric dryers use 5000 watts each or nameplate ratings, total of all units </t>
    </r>
    <r>
      <rPr>
        <sz val="12"/>
        <rFont val="Calibri"/>
        <family val="2"/>
        <scheme val="minor"/>
      </rPr>
      <t>)</t>
    </r>
  </si>
  <si>
    <r>
      <t>(</t>
    </r>
    <r>
      <rPr>
        <i/>
        <sz val="12"/>
        <rFont val="Calibri"/>
        <family val="2"/>
        <scheme val="minor"/>
      </rPr>
      <t>Examples:  Whirlpool motors, attic fans, garage door openers, swimming pool equipment, sump pumps, etc.)</t>
    </r>
  </si>
  <si>
    <r>
      <t xml:space="preserve">Compute the HVAC load and enter the </t>
    </r>
    <r>
      <rPr>
        <b/>
        <sz val="12"/>
        <rFont val="Calibri"/>
        <family val="2"/>
        <scheme val="minor"/>
      </rPr>
      <t>LARGER</t>
    </r>
    <r>
      <rPr>
        <sz val="12"/>
        <rFont val="Calibri"/>
        <family val="2"/>
        <scheme val="minor"/>
      </rPr>
      <t xml:space="preserve"> of these air-conditioning or space heating loads.</t>
    </r>
  </si>
  <si>
    <r>
      <t xml:space="preserve">(Combined nameplate ratings of </t>
    </r>
    <r>
      <rPr>
        <b/>
        <sz val="12"/>
        <rFont val="Calibri"/>
        <family val="2"/>
        <scheme val="minor"/>
      </rPr>
      <t>ALL</t>
    </r>
    <r>
      <rPr>
        <sz val="12"/>
        <rFont val="Calibri"/>
        <family val="2"/>
        <scheme val="minor"/>
      </rPr>
      <t xml:space="preserve"> A/C compressors plus </t>
    </r>
    <r>
      <rPr>
        <b/>
        <sz val="12"/>
        <rFont val="Calibri"/>
        <family val="2"/>
        <scheme val="minor"/>
      </rPr>
      <t>ALL</t>
    </r>
    <r>
      <rPr>
        <sz val="12"/>
        <rFont val="Calibri"/>
        <family val="2"/>
        <scheme val="minor"/>
      </rPr>
      <t xml:space="preserve"> blower motors)                                           </t>
    </r>
  </si>
  <si>
    <r>
      <t>(</t>
    </r>
    <r>
      <rPr>
        <b/>
        <sz val="12"/>
        <rFont val="Calibri"/>
        <family val="2"/>
        <scheme val="minor"/>
      </rPr>
      <t>ALL</t>
    </r>
    <r>
      <rPr>
        <sz val="12"/>
        <rFont val="Calibri"/>
        <family val="2"/>
        <scheme val="minor"/>
      </rPr>
      <t xml:space="preserve"> central electric furnaces, electric baseboard heaters, ceiling radiant heat, etc.)</t>
    </r>
  </si>
  <si>
    <r>
      <t xml:space="preserve">(Combined nameplate ratings of </t>
    </r>
    <r>
      <rPr>
        <b/>
        <sz val="12"/>
        <rFont val="Calibri"/>
        <family val="2"/>
        <scheme val="minor"/>
      </rPr>
      <t>ALL</t>
    </r>
    <r>
      <rPr>
        <sz val="12"/>
        <rFont val="Calibri"/>
        <family val="2"/>
        <scheme val="minor"/>
      </rPr>
      <t xml:space="preserve"> heat pump compressors plus </t>
    </r>
    <r>
      <rPr>
        <b/>
        <sz val="12"/>
        <rFont val="Calibri"/>
        <family val="2"/>
        <scheme val="minor"/>
      </rPr>
      <t>ALL</t>
    </r>
    <r>
      <rPr>
        <sz val="12"/>
        <rFont val="Calibri"/>
        <family val="2"/>
        <scheme val="minor"/>
      </rPr>
      <t xml:space="preserve"> electric furnaces)                                           </t>
    </r>
  </si>
  <si>
    <t>CEIB  Residential Load Calculation Worksheet #1</t>
  </si>
  <si>
    <t>(Revised 07/24/16)</t>
  </si>
  <si>
    <t>Garage Door Opener(2)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</si>
</sst>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8"/>
      <color indexed="81"/>
      <name val="Tahoma"/>
      <family val="2"/>
    </font>
    <font>
      <b/>
      <u/>
      <sz val="12"/>
      <name val="Calibri"/>
      <family val="2"/>
      <scheme val="minor"/>
    </font>
    <font>
      <b/>
      <sz val="10"/>
      <name val="Calibri"/>
      <family val="2"/>
      <scheme val="minor"/>
    </font>
    <font>
      <sz val="10"/>
      <name val="Calibri"/>
      <family val="2"/>
      <scheme val="minor"/>
    </font>
    <font>
      <b/>
      <u/>
      <sz val="10"/>
      <name val="Calibri"/>
      <family val="2"/>
      <scheme val="minor"/>
    </font>
    <font>
      <sz val="12"/>
      <name val="Calibri"/>
      <family val="2"/>
      <scheme val="minor"/>
    </font>
    <font>
      <b/>
      <sz val="12"/>
      <name val="Calibri"/>
      <family val="2"/>
      <scheme val="minor"/>
    </font>
    <font>
      <u/>
      <sz val="12"/>
      <name val="Calibri"/>
      <family val="2"/>
      <scheme val="minor"/>
    </font>
    <font>
      <b/>
      <sz val="10.5"/>
      <name val="Calibri"/>
      <family val="2"/>
      <scheme val="minor"/>
    </font>
    <font>
      <b/>
      <sz val="12"/>
      <color theme="0"/>
      <name val="Calibri"/>
      <family val="2"/>
      <scheme val="minor"/>
    </font>
    <font>
      <sz val="11"/>
      <name val="Calibri"/>
      <family val="2"/>
      <scheme val="minor"/>
    </font>
    <font>
      <i/>
      <sz val="12"/>
      <name val="Calibri"/>
      <family val="2"/>
      <scheme val="minor"/>
    </font>
    <font>
      <i/>
      <sz val="10"/>
      <name val="Calibri"/>
      <family val="2"/>
      <scheme val="minor"/>
    </font>
    <font>
      <b/>
      <i/>
      <sz val="10"/>
      <name val="Calibri"/>
      <family val="2"/>
      <scheme val="minor"/>
    </font>
    <font>
      <b/>
      <sz val="14"/>
      <name val="Calibri"/>
      <family val="2"/>
      <scheme val="minor"/>
    </font>
    <font>
      <b/>
      <u/>
      <sz val="12"/>
      <color theme="0"/>
      <name val="Calibri"/>
      <family val="2"/>
      <scheme val="minor"/>
    </font>
    <font>
      <u/>
      <sz val="10"/>
      <name val="Calibri"/>
      <family val="2"/>
      <scheme val="minor"/>
    </font>
    <font>
      <b/>
      <u/>
      <sz val="14"/>
      <name val="Calibri"/>
      <family val="2"/>
      <scheme val="minor"/>
    </font>
  </fonts>
  <fills count="7">
    <fill>
      <patternFill patternType="none"/>
    </fill>
    <fill>
      <patternFill patternType="gray125"/>
    </fill>
    <fill>
      <patternFill patternType="mediumGray"/>
    </fill>
    <fill>
      <patternFill patternType="lightUp"/>
    </fill>
    <fill>
      <patternFill patternType="solid">
        <fgColor indexed="65"/>
        <bgColor indexed="64"/>
      </patternFill>
    </fill>
    <fill>
      <patternFill patternType="solid">
        <fgColor rgb="FFC00000"/>
        <bgColor indexed="64"/>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style="thick">
        <color indexed="64"/>
      </right>
      <top style="thin">
        <color indexed="64"/>
      </top>
      <bottom/>
      <diagonal/>
    </border>
    <border>
      <left/>
      <right style="thin">
        <color indexed="64"/>
      </right>
      <top style="thick">
        <color indexed="64"/>
      </top>
      <bottom style="thick">
        <color indexed="64"/>
      </bottom>
      <diagonal/>
    </border>
    <border>
      <left/>
      <right/>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right style="thick">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ck">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top/>
      <bottom style="thin">
        <color indexed="64"/>
      </bottom>
      <diagonal/>
    </border>
    <border>
      <left/>
      <right style="thick">
        <color indexed="64"/>
      </right>
      <top/>
      <bottom/>
      <diagonal/>
    </border>
    <border>
      <left style="thick">
        <color indexed="64"/>
      </left>
      <right/>
      <top style="thick">
        <color indexed="64"/>
      </top>
      <bottom style="thin">
        <color indexed="64"/>
      </bottom>
      <diagonal/>
    </border>
    <border>
      <left style="thin">
        <color indexed="64"/>
      </left>
      <right/>
      <top/>
      <bottom style="double">
        <color indexed="64"/>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right style="thin">
        <color indexed="64"/>
      </right>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ck">
        <color indexed="64"/>
      </bottom>
      <diagonal/>
    </border>
    <border>
      <left/>
      <right/>
      <top style="thick">
        <color indexed="64"/>
      </top>
      <bottom style="thick">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style="double">
        <color indexed="64"/>
      </right>
      <top/>
      <bottom style="double">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
    <xf numFmtId="0" fontId="0" fillId="0" borderId="0"/>
  </cellStyleXfs>
  <cellXfs count="407">
    <xf numFmtId="0" fontId="0" fillId="0" borderId="0" xfId="0"/>
    <xf numFmtId="0" fontId="2" fillId="0" borderId="0" xfId="0" applyFont="1" applyAlignment="1">
      <alignment horizontal="center"/>
    </xf>
    <xf numFmtId="0" fontId="4" fillId="0" borderId="0" xfId="0" applyFont="1"/>
    <xf numFmtId="0" fontId="6" fillId="0" borderId="0" xfId="0" applyFont="1"/>
    <xf numFmtId="0" fontId="4" fillId="0" borderId="0" xfId="0" applyFont="1" applyAlignment="1">
      <alignment horizontal="center"/>
    </xf>
    <xf numFmtId="0" fontId="6" fillId="0" borderId="0" xfId="0" applyFont="1" applyAlignment="1">
      <alignment horizontal="left"/>
    </xf>
    <xf numFmtId="0" fontId="6" fillId="0" borderId="0" xfId="0" applyFont="1" applyAlignment="1">
      <alignment horizontal="center"/>
    </xf>
    <xf numFmtId="0" fontId="4" fillId="0" borderId="2" xfId="0" applyFont="1" applyBorder="1" applyAlignment="1" applyProtection="1">
      <alignment horizontal="center" vertical="center"/>
      <protection locked="0"/>
    </xf>
    <xf numFmtId="0" fontId="6" fillId="0" borderId="8" xfId="0" applyFont="1" applyBorder="1" applyAlignment="1">
      <alignment horizontal="center"/>
    </xf>
    <xf numFmtId="0" fontId="4" fillId="0" borderId="2" xfId="0" applyFont="1" applyBorder="1" applyAlignment="1">
      <alignment horizontal="right" vertical="center"/>
    </xf>
    <xf numFmtId="0" fontId="4" fillId="0" borderId="2" xfId="0" applyFont="1" applyBorder="1" applyAlignment="1">
      <alignment horizontal="center" vertical="center"/>
    </xf>
    <xf numFmtId="0" fontId="4" fillId="0" borderId="1" xfId="0" applyFont="1" applyBorder="1" applyAlignment="1" applyProtection="1">
      <alignment horizontal="center" vertical="center"/>
      <protection locked="0"/>
    </xf>
    <xf numFmtId="0" fontId="4" fillId="0" borderId="8" xfId="0" applyFont="1" applyBorder="1"/>
    <xf numFmtId="0" fontId="6" fillId="0" borderId="8" xfId="0" applyFont="1" applyBorder="1" applyAlignment="1">
      <alignment horizontal="left" indent="1"/>
    </xf>
    <xf numFmtId="0" fontId="4" fillId="0" borderId="1"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7" fillId="0" borderId="3" xfId="0" applyFont="1" applyBorder="1" applyAlignment="1">
      <alignment vertical="center"/>
    </xf>
    <xf numFmtId="0" fontId="7" fillId="0" borderId="4" xfId="0" applyFont="1" applyBorder="1" applyAlignment="1">
      <alignment horizontal="center" vertical="center"/>
    </xf>
    <xf numFmtId="0" fontId="2" fillId="0" borderId="0" xfId="0" applyFont="1" applyAlignment="1" applyProtection="1">
      <alignment horizontal="center"/>
      <protection locked="0"/>
    </xf>
    <xf numFmtId="0" fontId="4" fillId="0" borderId="35"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6" fillId="3" borderId="0" xfId="0" applyFont="1" applyFill="1"/>
    <xf numFmtId="0" fontId="6" fillId="3" borderId="7" xfId="0" applyFont="1" applyFill="1" applyBorder="1"/>
    <xf numFmtId="0" fontId="4" fillId="0" borderId="0" xfId="0" applyFont="1" applyProtection="1">
      <protection locked="0"/>
    </xf>
    <xf numFmtId="0" fontId="7" fillId="0" borderId="0" xfId="0" applyFont="1" applyAlignment="1">
      <alignment horizontal="right"/>
    </xf>
    <xf numFmtId="0" fontId="7" fillId="0" borderId="3" xfId="0" applyFont="1" applyBorder="1"/>
    <xf numFmtId="0" fontId="7" fillId="0" borderId="0" xfId="0" applyFont="1"/>
    <xf numFmtId="0" fontId="7" fillId="0" borderId="0" xfId="0" applyFont="1" applyAlignment="1">
      <alignment horizontal="center" vertical="center"/>
    </xf>
    <xf numFmtId="0" fontId="6" fillId="2" borderId="5" xfId="0" applyFont="1" applyFill="1" applyBorder="1" applyAlignment="1">
      <alignment horizontal="left" indent="1"/>
    </xf>
    <xf numFmtId="0" fontId="4" fillId="0" borderId="1" xfId="0" applyFont="1" applyBorder="1"/>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18" xfId="0" applyFont="1" applyBorder="1"/>
    <xf numFmtId="0" fontId="4" fillId="0" borderId="18" xfId="0" applyFont="1" applyBorder="1" applyAlignment="1">
      <alignment horizontal="center" vertical="center"/>
    </xf>
    <xf numFmtId="0" fontId="7" fillId="0" borderId="29" xfId="0" applyFont="1" applyBorder="1" applyAlignment="1">
      <alignment horizontal="left"/>
    </xf>
    <xf numFmtId="0" fontId="7" fillId="0" borderId="1" xfId="0" applyFont="1" applyBorder="1" applyAlignment="1">
      <alignment horizontal="center"/>
    </xf>
    <xf numFmtId="0" fontId="7" fillId="0" borderId="5" xfId="0" applyFont="1" applyBorder="1" applyAlignment="1">
      <alignment horizontal="center"/>
    </xf>
    <xf numFmtId="0" fontId="7" fillId="0" borderId="27" xfId="0" applyFont="1" applyBorder="1" applyAlignment="1">
      <alignment horizontal="center"/>
    </xf>
    <xf numFmtId="0" fontId="7" fillId="0" borderId="0" xfId="0" applyFont="1" applyAlignment="1">
      <alignment horizontal="center"/>
    </xf>
    <xf numFmtId="0" fontId="7" fillId="0" borderId="0" xfId="0" applyFont="1" applyAlignment="1">
      <alignment horizontal="left" vertical="center" indent="1"/>
    </xf>
    <xf numFmtId="0" fontId="4" fillId="0" borderId="1" xfId="0" applyFont="1" applyBorder="1" applyAlignment="1">
      <alignment horizontal="right" vertical="center"/>
    </xf>
    <xf numFmtId="0" fontId="4" fillId="0" borderId="2" xfId="0" applyFont="1" applyBorder="1" applyAlignment="1">
      <alignment vertical="center"/>
    </xf>
    <xf numFmtId="0" fontId="4" fillId="0" borderId="2" xfId="0" applyFont="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left" vertical="center" indent="1"/>
    </xf>
    <xf numFmtId="0" fontId="7" fillId="0" borderId="4" xfId="0" applyFont="1" applyBorder="1" applyAlignment="1">
      <alignment horizontal="left" vertical="center" indent="1"/>
    </xf>
    <xf numFmtId="0" fontId="4" fillId="0" borderId="0" xfId="0" applyFont="1" applyAlignment="1">
      <alignment horizontal="left"/>
    </xf>
    <xf numFmtId="0" fontId="7" fillId="0" borderId="14" xfId="0" applyFont="1" applyBorder="1" applyAlignment="1">
      <alignment horizontal="center"/>
    </xf>
    <xf numFmtId="0" fontId="7" fillId="0" borderId="14" xfId="0" applyFont="1" applyBorder="1"/>
    <xf numFmtId="0" fontId="2" fillId="0" borderId="0" xfId="0" applyFont="1" applyAlignment="1">
      <alignment horizontal="left"/>
    </xf>
    <xf numFmtId="1" fontId="4" fillId="0" borderId="1" xfId="0" applyNumberFormat="1" applyFont="1" applyBorder="1" applyAlignment="1" applyProtection="1">
      <alignment horizontal="center" vertical="center"/>
      <protection locked="0"/>
    </xf>
    <xf numFmtId="1" fontId="4" fillId="0" borderId="1" xfId="0" applyNumberFormat="1" applyFont="1" applyBorder="1" applyAlignment="1">
      <alignment horizontal="right" vertical="center"/>
    </xf>
    <xf numFmtId="1" fontId="4" fillId="0" borderId="2" xfId="0" applyNumberFormat="1" applyFont="1" applyBorder="1" applyAlignment="1" applyProtection="1">
      <alignment horizontal="center" vertical="center"/>
      <protection locked="0"/>
    </xf>
    <xf numFmtId="1" fontId="4" fillId="0" borderId="2" xfId="0" applyNumberFormat="1" applyFont="1" applyBorder="1" applyAlignment="1">
      <alignment horizontal="right" vertical="center"/>
    </xf>
    <xf numFmtId="1" fontId="4" fillId="0" borderId="2" xfId="0" applyNumberFormat="1" applyFont="1" applyBorder="1" applyAlignment="1">
      <alignment vertical="center"/>
    </xf>
    <xf numFmtId="1" fontId="4" fillId="0" borderId="1" xfId="0" applyNumberFormat="1" applyFont="1" applyBorder="1"/>
    <xf numFmtId="1" fontId="7" fillId="0" borderId="3" xfId="0" applyNumberFormat="1" applyFont="1" applyBorder="1" applyAlignment="1">
      <alignment vertical="center"/>
    </xf>
    <xf numFmtId="0" fontId="13" fillId="0" borderId="0" xfId="0" applyFont="1" applyAlignment="1">
      <alignment horizontal="left"/>
    </xf>
    <xf numFmtId="0" fontId="7" fillId="0" borderId="15" xfId="0" applyFont="1" applyBorder="1" applyAlignment="1">
      <alignment horizontal="center" vertical="center"/>
    </xf>
    <xf numFmtId="0" fontId="4" fillId="0" borderId="9" xfId="0" applyFont="1" applyBorder="1" applyAlignment="1" applyProtection="1">
      <alignment horizontal="center" vertical="center"/>
      <protection locked="0"/>
    </xf>
    <xf numFmtId="0" fontId="6" fillId="0" borderId="9" xfId="0" applyFont="1" applyBorder="1" applyAlignment="1">
      <alignment horizontal="left" indent="1"/>
    </xf>
    <xf numFmtId="0" fontId="4" fillId="0" borderId="9" xfId="0" applyFont="1" applyBorder="1"/>
    <xf numFmtId="0" fontId="6" fillId="0" borderId="0" xfId="0" applyFont="1" applyAlignment="1">
      <alignment horizontal="left" indent="1"/>
    </xf>
    <xf numFmtId="0" fontId="4" fillId="0" borderId="0" xfId="0" applyFont="1" applyAlignment="1">
      <alignment vertical="center"/>
    </xf>
    <xf numFmtId="0" fontId="6" fillId="0" borderId="10" xfId="0" applyFont="1" applyBorder="1" applyAlignment="1">
      <alignment horizontal="left" indent="1"/>
    </xf>
    <xf numFmtId="0" fontId="4" fillId="0" borderId="0" xfId="0" applyFont="1" applyAlignment="1">
      <alignment horizontal="right" vertical="center"/>
    </xf>
    <xf numFmtId="0" fontId="4" fillId="0" borderId="0" xfId="0" applyFont="1" applyAlignment="1">
      <alignment horizontal="center" vertical="center"/>
    </xf>
    <xf numFmtId="0" fontId="7" fillId="0" borderId="16" xfId="0" applyFont="1" applyBorder="1" applyAlignment="1">
      <alignment horizontal="center"/>
    </xf>
    <xf numFmtId="0" fontId="4" fillId="0" borderId="8" xfId="0" applyFont="1" applyBorder="1" applyAlignment="1" applyProtection="1">
      <alignment horizontal="center" vertical="center"/>
      <protection locked="0"/>
    </xf>
    <xf numFmtId="0" fontId="7" fillId="0" borderId="0" xfId="0" applyFont="1" applyAlignment="1">
      <alignment vertical="center"/>
    </xf>
    <xf numFmtId="0" fontId="2" fillId="0" borderId="8" xfId="0" applyFont="1" applyBorder="1" applyAlignment="1">
      <alignment horizontal="center"/>
    </xf>
    <xf numFmtId="0" fontId="7" fillId="0" borderId="0" xfId="0" applyFont="1" applyAlignment="1">
      <alignment horizontal="left"/>
    </xf>
    <xf numFmtId="0" fontId="4" fillId="0" borderId="17" xfId="0" applyFont="1" applyBorder="1"/>
    <xf numFmtId="0" fontId="4" fillId="0" borderId="17" xfId="0" applyFont="1" applyBorder="1" applyAlignment="1">
      <alignment horizontal="center"/>
    </xf>
    <xf numFmtId="0" fontId="4" fillId="0" borderId="2" xfId="0" applyFont="1" applyBorder="1"/>
    <xf numFmtId="0" fontId="2" fillId="0" borderId="14" xfId="0" applyFont="1" applyBorder="1" applyAlignment="1">
      <alignment horizontal="center"/>
    </xf>
    <xf numFmtId="0" fontId="2" fillId="0" borderId="20" xfId="0" applyFont="1" applyBorder="1" applyAlignment="1">
      <alignment horizontal="center"/>
    </xf>
    <xf numFmtId="0" fontId="6" fillId="0" borderId="8" xfId="0" applyFont="1" applyBorder="1" applyAlignment="1">
      <alignment horizontal="left" wrapText="1"/>
    </xf>
    <xf numFmtId="0" fontId="6" fillId="0" borderId="1" xfId="0" applyFont="1" applyBorder="1" applyAlignment="1" applyProtection="1">
      <alignment horizontal="right" wrapText="1"/>
      <protection locked="0"/>
    </xf>
    <xf numFmtId="0" fontId="6" fillId="0" borderId="1" xfId="0" applyFont="1" applyBorder="1" applyAlignment="1">
      <alignment horizontal="center" wrapText="1"/>
    </xf>
    <xf numFmtId="0" fontId="6" fillId="0" borderId="1" xfId="0" applyFont="1" applyBorder="1" applyAlignment="1" applyProtection="1">
      <alignment horizontal="right" vertical="center" wrapText="1"/>
      <protection locked="0"/>
    </xf>
    <xf numFmtId="0" fontId="6" fillId="0" borderId="1" xfId="0" applyFont="1" applyBorder="1" applyAlignment="1">
      <alignment horizontal="center" vertical="center" wrapText="1"/>
    </xf>
    <xf numFmtId="0" fontId="4" fillId="0" borderId="8" xfId="0" applyFont="1" applyBorder="1" applyAlignment="1">
      <alignment horizontal="left"/>
    </xf>
    <xf numFmtId="0" fontId="6" fillId="0" borderId="20" xfId="0" applyFont="1" applyBorder="1" applyAlignment="1">
      <alignment horizontal="left" wrapText="1"/>
    </xf>
    <xf numFmtId="0" fontId="7" fillId="0" borderId="13" xfId="0" applyFont="1" applyBorder="1" applyAlignment="1">
      <alignment horizontal="center" vertical="center"/>
    </xf>
    <xf numFmtId="0" fontId="7" fillId="3" borderId="17" xfId="0" applyFont="1" applyFill="1" applyBorder="1" applyAlignment="1">
      <alignment horizontal="center" vertical="center"/>
    </xf>
    <xf numFmtId="0" fontId="7" fillId="3" borderId="1" xfId="0" applyFont="1" applyFill="1" applyBorder="1" applyAlignment="1">
      <alignment horizontal="center" vertical="center"/>
    </xf>
    <xf numFmtId="0" fontId="6" fillId="3" borderId="9" xfId="0" applyFont="1" applyFill="1" applyBorder="1" applyAlignment="1">
      <alignment horizontal="left" wrapText="1"/>
    </xf>
    <xf numFmtId="0" fontId="7" fillId="3" borderId="2" xfId="0" applyFont="1" applyFill="1" applyBorder="1" applyAlignment="1">
      <alignment horizontal="center" vertical="center"/>
    </xf>
    <xf numFmtId="0" fontId="6" fillId="3" borderId="1" xfId="0" applyFont="1" applyFill="1" applyBorder="1" applyAlignment="1">
      <alignment horizontal="left" wrapText="1"/>
    </xf>
    <xf numFmtId="0" fontId="6" fillId="0" borderId="18" xfId="0" applyFont="1" applyBorder="1" applyAlignment="1">
      <alignment horizontal="center" wrapText="1"/>
    </xf>
    <xf numFmtId="0" fontId="7" fillId="0" borderId="16" xfId="0" applyFont="1" applyBorder="1" applyAlignment="1">
      <alignment horizontal="center" vertical="center"/>
    </xf>
    <xf numFmtId="0" fontId="6" fillId="4" borderId="33" xfId="0" applyFont="1" applyFill="1" applyBorder="1" applyAlignment="1">
      <alignment horizontal="left" wrapText="1"/>
    </xf>
    <xf numFmtId="0" fontId="7" fillId="0" borderId="30" xfId="0" applyFont="1" applyBorder="1" applyAlignment="1">
      <alignment vertical="center"/>
    </xf>
    <xf numFmtId="0" fontId="7" fillId="0" borderId="22" xfId="0" applyFont="1" applyBorder="1" applyAlignment="1">
      <alignment horizontal="center" vertical="center"/>
    </xf>
    <xf numFmtId="0" fontId="3" fillId="0" borderId="1" xfId="0" applyFont="1" applyBorder="1" applyAlignment="1">
      <alignment horizontal="center" vertical="center" wrapText="1"/>
    </xf>
    <xf numFmtId="2" fontId="4" fillId="0" borderId="1" xfId="0" applyNumberFormat="1" applyFont="1" applyBorder="1"/>
    <xf numFmtId="0" fontId="4" fillId="3" borderId="1" xfId="0" applyFont="1" applyFill="1" applyBorder="1" applyAlignment="1">
      <alignment horizontal="center" vertical="center"/>
    </xf>
    <xf numFmtId="0" fontId="4" fillId="3" borderId="5" xfId="0" applyFont="1" applyFill="1" applyBorder="1" applyAlignment="1">
      <alignment horizontal="center" vertical="center"/>
    </xf>
    <xf numFmtId="0" fontId="7" fillId="0" borderId="12" xfId="0" applyFont="1" applyBorder="1" applyAlignment="1">
      <alignment horizontal="right" vertical="center"/>
    </xf>
    <xf numFmtId="0" fontId="6" fillId="0" borderId="0" xfId="0" applyFont="1" applyAlignment="1">
      <alignment horizontal="left" wrapText="1"/>
    </xf>
    <xf numFmtId="0" fontId="7" fillId="0" borderId="0" xfId="0" applyFont="1" applyAlignment="1">
      <alignment horizontal="right" vertical="center"/>
    </xf>
    <xf numFmtId="2" fontId="7" fillId="3" borderId="24" xfId="0" applyNumberFormat="1" applyFont="1" applyFill="1" applyBorder="1" applyAlignment="1">
      <alignment vertical="center"/>
    </xf>
    <xf numFmtId="0" fontId="7" fillId="3" borderId="7" xfId="0" applyFont="1" applyFill="1" applyBorder="1" applyAlignment="1">
      <alignment horizontal="center" vertical="center"/>
    </xf>
    <xf numFmtId="0" fontId="4" fillId="3" borderId="31" xfId="0" applyFont="1" applyFill="1" applyBorder="1" applyAlignment="1">
      <alignment horizontal="center"/>
    </xf>
    <xf numFmtId="0" fontId="7" fillId="0" borderId="25" xfId="0" applyFont="1" applyBorder="1" applyAlignment="1">
      <alignment horizontal="center" vertical="center"/>
    </xf>
    <xf numFmtId="0" fontId="7" fillId="0" borderId="25" xfId="0" applyFont="1" applyBorder="1" applyAlignment="1">
      <alignment horizontal="center"/>
    </xf>
    <xf numFmtId="2" fontId="7" fillId="3" borderId="26" xfId="0" applyNumberFormat="1" applyFont="1" applyFill="1" applyBorder="1" applyAlignment="1">
      <alignment vertical="center"/>
    </xf>
    <xf numFmtId="0" fontId="7" fillId="3" borderId="34" xfId="0" applyFont="1" applyFill="1" applyBorder="1" applyAlignment="1">
      <alignment horizontal="center" vertical="center"/>
    </xf>
    <xf numFmtId="0" fontId="4" fillId="4" borderId="32" xfId="0" applyFont="1" applyFill="1" applyBorder="1" applyAlignment="1">
      <alignment horizontal="center" vertical="center"/>
    </xf>
    <xf numFmtId="2" fontId="7" fillId="0" borderId="3" xfId="0" applyNumberFormat="1" applyFont="1" applyBorder="1" applyAlignment="1" applyProtection="1">
      <alignment vertical="center"/>
      <protection locked="0"/>
    </xf>
    <xf numFmtId="2" fontId="7" fillId="0" borderId="0" xfId="0" applyNumberFormat="1" applyFont="1" applyAlignment="1">
      <alignment vertical="center"/>
    </xf>
    <xf numFmtId="0" fontId="4" fillId="0" borderId="28" xfId="0" applyFont="1" applyBorder="1" applyAlignment="1" applyProtection="1">
      <alignment horizontal="center" vertical="center" wrapText="1"/>
      <protection locked="0"/>
    </xf>
    <xf numFmtId="0" fontId="6" fillId="0" borderId="6" xfId="0" applyFont="1" applyBorder="1" applyAlignment="1">
      <alignment horizontal="right"/>
    </xf>
    <xf numFmtId="0" fontId="4" fillId="3" borderId="9" xfId="0" applyFont="1" applyFill="1" applyBorder="1" applyAlignment="1">
      <alignment horizontal="center" vertical="center"/>
    </xf>
    <xf numFmtId="0" fontId="4" fillId="0" borderId="33" xfId="0" applyFont="1" applyBorder="1" applyAlignment="1">
      <alignment horizontal="center" vertical="center"/>
    </xf>
    <xf numFmtId="0" fontId="6" fillId="0" borderId="0" xfId="0" applyFont="1" applyAlignment="1">
      <alignment horizontal="right"/>
    </xf>
    <xf numFmtId="0" fontId="7" fillId="0" borderId="7" xfId="0" applyFont="1" applyBorder="1" applyAlignment="1">
      <alignment horizontal="center" vertical="center"/>
    </xf>
    <xf numFmtId="0" fontId="6" fillId="0" borderId="14" xfId="0" applyFont="1" applyBorder="1" applyAlignment="1">
      <alignment horizontal="left" wrapText="1"/>
    </xf>
    <xf numFmtId="0" fontId="4" fillId="3" borderId="2" xfId="0" applyFont="1" applyFill="1" applyBorder="1"/>
    <xf numFmtId="0" fontId="4" fillId="3" borderId="23" xfId="0" applyFont="1" applyFill="1" applyBorder="1"/>
    <xf numFmtId="0" fontId="4" fillId="3" borderId="17" xfId="0" applyFont="1" applyFill="1" applyBorder="1"/>
    <xf numFmtId="0" fontId="3" fillId="4" borderId="1" xfId="0" applyFont="1" applyFill="1" applyBorder="1" applyAlignment="1">
      <alignment horizontal="center" vertical="center" wrapText="1"/>
    </xf>
    <xf numFmtId="0" fontId="6" fillId="0" borderId="11" xfId="0" applyFont="1" applyBorder="1" applyAlignment="1">
      <alignment horizontal="right"/>
    </xf>
    <xf numFmtId="0" fontId="4" fillId="3" borderId="8" xfId="0" applyFont="1" applyFill="1" applyBorder="1" applyAlignment="1">
      <alignment horizontal="center" vertical="center"/>
    </xf>
    <xf numFmtId="0" fontId="7" fillId="0" borderId="12" xfId="0" applyFont="1" applyBorder="1" applyAlignment="1">
      <alignment horizontal="right"/>
    </xf>
    <xf numFmtId="0" fontId="12" fillId="0" borderId="14" xfId="0" applyFont="1" applyBorder="1" applyAlignment="1">
      <alignment horizontal="left"/>
    </xf>
    <xf numFmtId="0" fontId="7" fillId="0" borderId="19" xfId="0" applyFont="1" applyBorder="1" applyAlignment="1">
      <alignment horizontal="center" vertical="center"/>
    </xf>
    <xf numFmtId="0" fontId="15" fillId="0" borderId="4" xfId="0" applyFont="1" applyBorder="1" applyAlignment="1">
      <alignment horizontal="center" vertical="center"/>
    </xf>
    <xf numFmtId="0" fontId="7" fillId="0" borderId="21" xfId="0" applyFont="1" applyBorder="1" applyAlignment="1">
      <alignment horizontal="center"/>
    </xf>
    <xf numFmtId="0" fontId="7" fillId="0" borderId="27" xfId="0" applyFont="1" applyBorder="1" applyAlignment="1">
      <alignment horizontal="center" vertical="center"/>
    </xf>
    <xf numFmtId="2" fontId="7" fillId="0" borderId="0" xfId="0" applyNumberFormat="1" applyFont="1"/>
    <xf numFmtId="0" fontId="10" fillId="6" borderId="0" xfId="0" applyFont="1" applyFill="1" applyAlignment="1">
      <alignment horizontal="center"/>
    </xf>
    <xf numFmtId="0" fontId="5" fillId="0" borderId="0" xfId="0" applyFont="1" applyAlignment="1">
      <alignment horizontal="center"/>
    </xf>
    <xf numFmtId="0" fontId="17" fillId="0" borderId="0" xfId="0" applyFont="1" applyAlignment="1">
      <alignment horizontal="left"/>
    </xf>
    <xf numFmtId="0" fontId="6" fillId="0" borderId="8" xfId="0" applyFont="1" applyBorder="1" applyAlignment="1">
      <alignment horizontal="left"/>
    </xf>
    <xf numFmtId="0" fontId="7" fillId="0" borderId="11" xfId="0" applyFont="1" applyBorder="1" applyAlignment="1">
      <alignment horizontal="right" vertical="center"/>
    </xf>
    <xf numFmtId="0" fontId="12" fillId="0" borderId="0" xfId="0" applyFont="1" applyAlignment="1">
      <alignment horizontal="left"/>
    </xf>
    <xf numFmtId="0" fontId="6" fillId="0" borderId="0" xfId="0" applyFont="1" applyAlignment="1">
      <alignment horizontal="center"/>
    </xf>
    <xf numFmtId="0" fontId="3" fillId="0" borderId="5" xfId="0" applyFont="1" applyBorder="1" applyAlignment="1">
      <alignment horizontal="left"/>
    </xf>
    <xf numFmtId="0" fontId="3" fillId="0" borderId="8" xfId="0" applyFont="1" applyBorder="1" applyAlignment="1">
      <alignment horizontal="left"/>
    </xf>
    <xf numFmtId="0" fontId="3" fillId="0" borderId="5" xfId="0" applyFont="1" applyBorder="1" applyAlignment="1" applyProtection="1">
      <alignment horizontal="left"/>
      <protection locked="0"/>
    </xf>
    <xf numFmtId="0" fontId="3" fillId="0" borderId="8" xfId="0" applyFont="1" applyBorder="1" applyAlignment="1" applyProtection="1">
      <alignment horizontal="left"/>
      <protection locked="0"/>
    </xf>
    <xf numFmtId="0" fontId="18" fillId="0" borderId="0" xfId="0" applyFont="1"/>
    <xf numFmtId="0" fontId="18" fillId="0" borderId="7" xfId="0" applyFont="1" applyBorder="1"/>
    <xf numFmtId="0" fontId="4" fillId="0" borderId="0" xfId="0" applyFont="1"/>
    <xf numFmtId="0" fontId="4" fillId="0" borderId="7" xfId="0" applyFont="1" applyBorder="1"/>
    <xf numFmtId="0" fontId="13" fillId="0" borderId="0" xfId="0" applyFont="1" applyAlignment="1">
      <alignment horizontal="left"/>
    </xf>
    <xf numFmtId="0" fontId="6" fillId="0" borderId="5" xfId="0" applyFont="1" applyBorder="1" applyAlignment="1">
      <alignment horizontal="left" indent="1"/>
    </xf>
    <xf numFmtId="0" fontId="6" fillId="0" borderId="6" xfId="0" applyFont="1" applyBorder="1" applyAlignment="1">
      <alignment horizontal="left" indent="1"/>
    </xf>
    <xf numFmtId="0" fontId="6" fillId="0" borderId="8" xfId="0" applyFont="1" applyBorder="1" applyAlignment="1">
      <alignment horizontal="left" indent="1"/>
    </xf>
    <xf numFmtId="0" fontId="6" fillId="0" borderId="5" xfId="0" applyFont="1" applyBorder="1" applyAlignment="1">
      <alignment horizontal="left" vertical="top" wrapText="1" indent="1"/>
    </xf>
    <xf numFmtId="0" fontId="6" fillId="0" borderId="6" xfId="0" applyFont="1" applyBorder="1" applyAlignment="1">
      <alignment horizontal="left" vertical="top" wrapText="1" indent="1"/>
    </xf>
    <xf numFmtId="0" fontId="6" fillId="0" borderId="8" xfId="0" applyFont="1" applyBorder="1" applyAlignment="1">
      <alignment horizontal="left" vertical="top" wrapText="1" indent="1"/>
    </xf>
    <xf numFmtId="0" fontId="6" fillId="0" borderId="5" xfId="0" applyFont="1" applyBorder="1" applyAlignment="1">
      <alignment horizontal="left" vertical="center" indent="1"/>
    </xf>
    <xf numFmtId="0" fontId="6" fillId="0" borderId="6" xfId="0" applyFont="1" applyBorder="1" applyAlignment="1">
      <alignment horizontal="left" vertical="center" indent="1"/>
    </xf>
    <xf numFmtId="0" fontId="6" fillId="0" borderId="8" xfId="0" applyFont="1" applyBorder="1" applyAlignment="1">
      <alignment horizontal="left" vertical="center" indent="1"/>
    </xf>
    <xf numFmtId="0" fontId="7" fillId="0" borderId="0" xfId="0" applyFont="1" applyAlignment="1">
      <alignment horizontal="center"/>
    </xf>
    <xf numFmtId="0" fontId="6" fillId="0" borderId="21" xfId="0" applyFont="1" applyBorder="1" applyAlignment="1">
      <alignment horizontal="left" indent="1"/>
    </xf>
    <xf numFmtId="0" fontId="6" fillId="0" borderId="11" xfId="0" applyFont="1" applyBorder="1" applyAlignment="1">
      <alignment horizontal="left" indent="1"/>
    </xf>
    <xf numFmtId="0" fontId="6" fillId="0" borderId="9" xfId="0" applyFont="1" applyBorder="1" applyAlignment="1">
      <alignment horizontal="left" indent="1"/>
    </xf>
    <xf numFmtId="0" fontId="6" fillId="0" borderId="5" xfId="0" applyFont="1" applyBorder="1" applyAlignment="1" applyProtection="1">
      <alignment horizontal="left" vertical="center" indent="1"/>
      <protection locked="0"/>
    </xf>
    <xf numFmtId="0" fontId="6" fillId="0" borderId="6" xfId="0" applyFont="1" applyBorder="1" applyAlignment="1" applyProtection="1">
      <alignment horizontal="left" vertical="center" indent="1"/>
      <protection locked="0"/>
    </xf>
    <xf numFmtId="0" fontId="6" fillId="0" borderId="8" xfId="0" applyFont="1" applyBorder="1" applyAlignment="1" applyProtection="1">
      <alignment horizontal="left" vertical="center" indent="1"/>
      <protection locked="0"/>
    </xf>
    <xf numFmtId="0" fontId="4" fillId="0" borderId="2" xfId="0" applyFont="1" applyBorder="1" applyAlignment="1">
      <alignment horizontal="center" vertical="center"/>
    </xf>
    <xf numFmtId="0" fontId="4" fillId="0" borderId="17" xfId="0" applyFont="1" applyBorder="1" applyAlignment="1">
      <alignment horizontal="center" vertic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2"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1" fontId="4" fillId="0" borderId="2" xfId="0" applyNumberFormat="1" applyFont="1" applyBorder="1" applyAlignment="1">
      <alignment horizontal="right" vertical="center"/>
    </xf>
    <xf numFmtId="1" fontId="4" fillId="0" borderId="36" xfId="0" applyNumberFormat="1" applyFont="1" applyBorder="1" applyAlignment="1">
      <alignment horizontal="right" vertical="center"/>
    </xf>
    <xf numFmtId="0" fontId="6" fillId="0" borderId="28" xfId="0" applyFont="1" applyBorder="1" applyAlignment="1">
      <alignment horizontal="left" indent="1"/>
    </xf>
    <xf numFmtId="0" fontId="6" fillId="0" borderId="14" xfId="0" applyFont="1" applyBorder="1" applyAlignment="1">
      <alignment horizontal="left" indent="1"/>
    </xf>
    <xf numFmtId="0" fontId="6" fillId="0" borderId="10" xfId="0" applyFont="1" applyBorder="1" applyAlignment="1">
      <alignment horizontal="left" indent="1"/>
    </xf>
    <xf numFmtId="0" fontId="7" fillId="0" borderId="0" xfId="0" applyFont="1" applyAlignment="1">
      <alignment horizontal="right" vertical="center"/>
    </xf>
    <xf numFmtId="0" fontId="7" fillId="0" borderId="29" xfId="0" applyFont="1" applyBorder="1" applyAlignment="1">
      <alignment horizontal="right" vertical="center"/>
    </xf>
    <xf numFmtId="0" fontId="4" fillId="0" borderId="0" xfId="0" applyFont="1" applyAlignment="1">
      <alignment horizontal="center"/>
    </xf>
    <xf numFmtId="0" fontId="6" fillId="0" borderId="5" xfId="0" applyFont="1" applyBorder="1" applyAlignment="1">
      <alignment horizontal="left" wrapText="1" indent="1"/>
    </xf>
    <xf numFmtId="0" fontId="6" fillId="0" borderId="6" xfId="0" applyFont="1" applyBorder="1" applyAlignment="1">
      <alignment horizontal="left" wrapText="1" indent="1"/>
    </xf>
    <xf numFmtId="0" fontId="6" fillId="0" borderId="8" xfId="0" applyFont="1" applyBorder="1" applyAlignment="1">
      <alignment horizontal="left" wrapText="1" indent="1"/>
    </xf>
    <xf numFmtId="0" fontId="7" fillId="0" borderId="11" xfId="0" applyFont="1" applyBorder="1" applyAlignment="1">
      <alignment horizontal="right" vertical="center"/>
    </xf>
    <xf numFmtId="0" fontId="7" fillId="0" borderId="12" xfId="0" applyFont="1" applyBorder="1" applyAlignment="1">
      <alignment horizontal="right" vertical="center"/>
    </xf>
    <xf numFmtId="0" fontId="10" fillId="5" borderId="14" xfId="0" applyFont="1" applyFill="1" applyBorder="1" applyAlignment="1">
      <alignment horizontal="left"/>
    </xf>
    <xf numFmtId="1" fontId="4" fillId="0" borderId="17" xfId="0" applyNumberFormat="1" applyFont="1" applyBorder="1" applyAlignment="1">
      <alignment horizontal="right" vertical="center"/>
    </xf>
    <xf numFmtId="1" fontId="7" fillId="0" borderId="1" xfId="0" applyNumberFormat="1" applyFont="1" applyBorder="1" applyAlignment="1">
      <alignment horizontal="right" vertical="center"/>
    </xf>
    <xf numFmtId="0" fontId="7" fillId="0" borderId="1" xfId="0" applyFont="1" applyBorder="1" applyAlignment="1">
      <alignment horizontal="center"/>
    </xf>
    <xf numFmtId="0" fontId="10" fillId="5" borderId="2" xfId="0" applyFont="1" applyFill="1" applyBorder="1" applyAlignment="1">
      <alignment horizontal="center"/>
    </xf>
    <xf numFmtId="2" fontId="7" fillId="0" borderId="3" xfId="0" applyNumberFormat="1" applyFont="1" applyBorder="1" applyAlignment="1">
      <alignment horizontal="right"/>
    </xf>
    <xf numFmtId="2" fontId="7" fillId="0" borderId="37" xfId="0" applyNumberFormat="1" applyFont="1" applyBorder="1" applyAlignment="1">
      <alignment horizontal="right"/>
    </xf>
    <xf numFmtId="0" fontId="4" fillId="0" borderId="5" xfId="0" applyFont="1" applyBorder="1" applyAlignment="1" applyProtection="1">
      <alignment horizontal="right"/>
      <protection locked="0"/>
    </xf>
    <xf numFmtId="0" fontId="4" fillId="0" borderId="8" xfId="0" applyFont="1" applyBorder="1" applyAlignment="1" applyProtection="1">
      <alignment horizontal="right"/>
      <protection locked="0"/>
    </xf>
    <xf numFmtId="0" fontId="4" fillId="0" borderId="6" xfId="0" applyFont="1" applyBorder="1" applyAlignment="1">
      <alignment horizont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0" borderId="1" xfId="0" applyFont="1" applyBorder="1" applyAlignment="1">
      <alignment horizontal="center" vertical="center"/>
    </xf>
    <xf numFmtId="0" fontId="4" fillId="0" borderId="14" xfId="0" applyFont="1" applyBorder="1" applyAlignment="1">
      <alignment horizontal="center"/>
    </xf>
    <xf numFmtId="0" fontId="7" fillId="0" borderId="1" xfId="0" applyFont="1" applyBorder="1" applyAlignment="1">
      <alignment horizontal="right" vertical="center"/>
    </xf>
    <xf numFmtId="0" fontId="12" fillId="0" borderId="0" xfId="0" applyFont="1" applyAlignment="1">
      <alignment horizontal="left"/>
    </xf>
    <xf numFmtId="0" fontId="7" fillId="0" borderId="11" xfId="0" applyFont="1" applyBorder="1" applyAlignment="1">
      <alignment horizontal="right"/>
    </xf>
    <xf numFmtId="0" fontId="7" fillId="0" borderId="12" xfId="0" applyFont="1" applyBorder="1" applyAlignment="1">
      <alignment horizontal="right"/>
    </xf>
    <xf numFmtId="0" fontId="2" fillId="0" borderId="5" xfId="0" applyFont="1" applyBorder="1" applyAlignment="1" applyProtection="1">
      <alignment horizontal="left"/>
      <protection locked="0"/>
    </xf>
    <xf numFmtId="0" fontId="2" fillId="0" borderId="8" xfId="0" applyFont="1" applyBorder="1" applyAlignment="1" applyProtection="1">
      <alignment horizontal="left"/>
      <protection locked="0"/>
    </xf>
    <xf numFmtId="0" fontId="6" fillId="0" borderId="21" xfId="0" applyFont="1" applyBorder="1" applyAlignment="1">
      <alignment horizontal="left" wrapText="1" indent="1"/>
    </xf>
    <xf numFmtId="0" fontId="6" fillId="0" borderId="11" xfId="0" applyFont="1" applyBorder="1" applyAlignment="1">
      <alignment horizontal="left" wrapText="1" indent="1"/>
    </xf>
    <xf numFmtId="0" fontId="6" fillId="0" borderId="9" xfId="0" applyFont="1" applyBorder="1" applyAlignment="1">
      <alignment horizontal="left" wrapText="1" indent="1"/>
    </xf>
    <xf numFmtId="0" fontId="18" fillId="0" borderId="0" xfId="0" applyFont="1" applyAlignment="1">
      <alignment horizontal="left"/>
    </xf>
    <xf numFmtId="0" fontId="6" fillId="0" borderId="5" xfId="0" applyFont="1" applyBorder="1" applyAlignment="1" applyProtection="1">
      <alignment horizontal="left"/>
      <protection locked="0"/>
    </xf>
    <xf numFmtId="0" fontId="6" fillId="0" borderId="6" xfId="0" applyFont="1" applyBorder="1" applyAlignment="1" applyProtection="1">
      <alignment horizontal="left"/>
      <protection locked="0"/>
    </xf>
    <xf numFmtId="0" fontId="6" fillId="0" borderId="5" xfId="0" applyFont="1" applyBorder="1" applyAlignment="1">
      <alignment horizontal="left"/>
    </xf>
    <xf numFmtId="0" fontId="6" fillId="0" borderId="6" xfId="0" applyFont="1" applyBorder="1" applyAlignment="1">
      <alignment horizontal="left"/>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4" fillId="0" borderId="0" xfId="0" applyFont="1" applyAlignment="1">
      <alignment horizontal="left"/>
    </xf>
    <xf numFmtId="0" fontId="3" fillId="0" borderId="5" xfId="0" applyFont="1" applyBorder="1" applyAlignment="1">
      <alignment horizontal="center"/>
    </xf>
    <xf numFmtId="0" fontId="3" fillId="0" borderId="8" xfId="0" applyFont="1" applyBorder="1" applyAlignment="1">
      <alignment horizontal="center"/>
    </xf>
    <xf numFmtId="0" fontId="5" fillId="0" borderId="5" xfId="0" applyFont="1" applyBorder="1" applyAlignment="1" applyProtection="1">
      <alignment horizontal="center"/>
      <protection locked="0"/>
    </xf>
    <xf numFmtId="0" fontId="5" fillId="0" borderId="8" xfId="0" applyFont="1" applyBorder="1" applyAlignment="1" applyProtection="1">
      <alignment horizontal="center"/>
      <protection locked="0"/>
    </xf>
    <xf numFmtId="0" fontId="6" fillId="0" borderId="11" xfId="0" applyFont="1" applyBorder="1" applyAlignment="1">
      <alignment horizontal="left"/>
    </xf>
    <xf numFmtId="0" fontId="6" fillId="0" borderId="0" xfId="0" applyFont="1" applyAlignment="1">
      <alignment horizontal="left"/>
    </xf>
    <xf numFmtId="0" fontId="8" fillId="0" borderId="0" xfId="0" applyFont="1" applyAlignment="1" applyProtection="1">
      <alignment horizontal="left"/>
      <protection locked="0"/>
    </xf>
    <xf numFmtId="0" fontId="6" fillId="0" borderId="0" xfId="0" applyFont="1" applyAlignment="1" applyProtection="1">
      <alignment horizontal="left"/>
      <protection locked="0"/>
    </xf>
    <xf numFmtId="0" fontId="7" fillId="0" borderId="38" xfId="0" applyFont="1" applyBorder="1" applyAlignment="1">
      <alignment horizontal="right"/>
    </xf>
    <xf numFmtId="0" fontId="7" fillId="0" borderId="24" xfId="0" applyFont="1" applyBorder="1" applyAlignment="1">
      <alignment horizontal="center" vertical="center"/>
    </xf>
    <xf numFmtId="0" fontId="7" fillId="0" borderId="0" xfId="0" applyFont="1" applyAlignment="1">
      <alignment horizontal="center" vertical="center"/>
    </xf>
    <xf numFmtId="0" fontId="7" fillId="0" borderId="7" xfId="0" applyFont="1" applyBorder="1" applyAlignment="1">
      <alignment horizontal="center" vertical="center"/>
    </xf>
    <xf numFmtId="0" fontId="2" fillId="0" borderId="0" xfId="0" applyFont="1" applyAlignment="1">
      <alignment horizontal="center"/>
    </xf>
    <xf numFmtId="0" fontId="7" fillId="0" borderId="0" xfId="0" applyFont="1" applyAlignment="1">
      <alignment horizontal="left"/>
    </xf>
    <xf numFmtId="0" fontId="7" fillId="0" borderId="0" xfId="0" applyFont="1" applyAlignment="1">
      <alignment horizontal="right"/>
    </xf>
    <xf numFmtId="0" fontId="6" fillId="0" borderId="39" xfId="0" applyFont="1" applyBorder="1" applyAlignment="1">
      <alignment horizontal="left"/>
    </xf>
    <xf numFmtId="0" fontId="6" fillId="0" borderId="38" xfId="0" applyFont="1" applyBorder="1" applyAlignment="1">
      <alignment horizontal="left"/>
    </xf>
    <xf numFmtId="0" fontId="6" fillId="0" borderId="40" xfId="0" applyFont="1" applyBorder="1" applyAlignment="1">
      <alignment horizontal="left"/>
    </xf>
    <xf numFmtId="0" fontId="6" fillId="0" borderId="8" xfId="0" applyFont="1" applyBorder="1" applyAlignment="1">
      <alignment horizontal="left"/>
    </xf>
    <xf numFmtId="0" fontId="4" fillId="0" borderId="23" xfId="0" applyFont="1" applyBorder="1" applyAlignment="1">
      <alignment horizontal="center" vertical="center"/>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2" fontId="7" fillId="0" borderId="0" xfId="0" applyNumberFormat="1" applyFont="1" applyAlignment="1">
      <alignment horizontal="right"/>
    </xf>
    <xf numFmtId="2" fontId="6" fillId="0" borderId="0" xfId="0" applyNumberFormat="1" applyFont="1" applyAlignment="1">
      <alignment horizontal="center"/>
    </xf>
    <xf numFmtId="0" fontId="4" fillId="0" borderId="0" xfId="0" applyFont="1" applyAlignment="1" applyProtection="1">
      <alignment horizontal="right"/>
      <protection locked="0"/>
    </xf>
    <xf numFmtId="0" fontId="7" fillId="0" borderId="5" xfId="0" applyFont="1" applyBorder="1" applyAlignment="1">
      <alignment horizontal="center"/>
    </xf>
    <xf numFmtId="0" fontId="7" fillId="0" borderId="6" xfId="0" applyFont="1" applyBorder="1" applyAlignment="1">
      <alignment horizontal="center"/>
    </xf>
    <xf numFmtId="0" fontId="7" fillId="0" borderId="8" xfId="0" applyFont="1" applyBorder="1" applyAlignment="1">
      <alignment horizontal="center"/>
    </xf>
    <xf numFmtId="2" fontId="6" fillId="0" borderId="0" xfId="0" applyNumberFormat="1" applyFont="1" applyAlignment="1">
      <alignment horizontal="center" vertical="center"/>
    </xf>
    <xf numFmtId="2" fontId="7" fillId="0" borderId="0" xfId="0" applyNumberFormat="1" applyFont="1" applyAlignment="1" applyProtection="1">
      <alignment horizontal="right"/>
      <protection locked="0"/>
    </xf>
    <xf numFmtId="0" fontId="9" fillId="0" borderId="0" xfId="0" applyFont="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10" fillId="5" borderId="21" xfId="0" applyFont="1" applyFill="1" applyBorder="1" applyAlignment="1">
      <alignment horizontal="center"/>
    </xf>
    <xf numFmtId="0" fontId="10" fillId="5" borderId="11" xfId="0" applyFont="1" applyFill="1" applyBorder="1" applyAlignment="1">
      <alignment horizontal="center"/>
    </xf>
    <xf numFmtId="0" fontId="10" fillId="5" borderId="9" xfId="0" applyFont="1" applyFill="1" applyBorder="1" applyAlignment="1">
      <alignment horizontal="center"/>
    </xf>
    <xf numFmtId="0" fontId="6" fillId="0" borderId="5" xfId="0" applyFont="1" applyBorder="1" applyAlignment="1">
      <alignment horizontal="center"/>
    </xf>
    <xf numFmtId="0" fontId="6" fillId="0" borderId="41" xfId="0" applyFont="1" applyBorder="1" applyAlignment="1">
      <alignment horizontal="left"/>
    </xf>
    <xf numFmtId="0" fontId="6" fillId="0" borderId="42" xfId="0" applyFont="1" applyBorder="1" applyAlignment="1">
      <alignment horizontal="left"/>
    </xf>
    <xf numFmtId="0" fontId="6" fillId="0" borderId="43" xfId="0" applyFont="1" applyBorder="1" applyAlignment="1">
      <alignment horizontal="left"/>
    </xf>
    <xf numFmtId="0" fontId="7" fillId="0" borderId="44" xfId="0" applyFont="1" applyBorder="1" applyAlignment="1">
      <alignment horizontal="center" vertical="center"/>
    </xf>
    <xf numFmtId="0" fontId="7" fillId="0" borderId="45" xfId="0" applyFont="1" applyBorder="1" applyAlignment="1">
      <alignment horizontal="center" vertical="center"/>
    </xf>
    <xf numFmtId="0" fontId="7" fillId="0" borderId="46" xfId="0" applyFont="1" applyBorder="1" applyAlignment="1">
      <alignment horizontal="center" vertical="center"/>
    </xf>
    <xf numFmtId="0" fontId="4" fillId="3" borderId="21" xfId="0" applyFont="1" applyFill="1" applyBorder="1" applyAlignment="1">
      <alignment horizontal="center"/>
    </xf>
    <xf numFmtId="0" fontId="4" fillId="3" borderId="9" xfId="0" applyFont="1" applyFill="1" applyBorder="1" applyAlignment="1">
      <alignment horizontal="center"/>
    </xf>
    <xf numFmtId="0" fontId="4" fillId="3" borderId="21"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28" xfId="0" applyFont="1" applyFill="1" applyBorder="1" applyAlignment="1">
      <alignment horizontal="center" vertical="center"/>
    </xf>
    <xf numFmtId="0" fontId="3" fillId="0" borderId="5" xfId="0" applyFont="1" applyBorder="1" applyAlignment="1" applyProtection="1">
      <alignment horizontal="center"/>
      <protection locked="0"/>
    </xf>
    <xf numFmtId="0" fontId="3" fillId="0" borderId="8" xfId="0" applyFont="1" applyBorder="1" applyAlignment="1" applyProtection="1">
      <alignment horizontal="center"/>
      <protection locked="0"/>
    </xf>
    <xf numFmtId="0" fontId="6" fillId="0" borderId="0" xfId="0" applyFont="1" applyAlignment="1">
      <alignment horizontal="left" wrapText="1"/>
    </xf>
    <xf numFmtId="0" fontId="6" fillId="0" borderId="7" xfId="0" applyFont="1" applyBorder="1" applyAlignment="1">
      <alignment horizontal="left" wrapText="1"/>
    </xf>
    <xf numFmtId="0" fontId="7" fillId="0" borderId="6" xfId="0" applyFont="1" applyBorder="1" applyAlignment="1">
      <alignment horizontal="right"/>
    </xf>
    <xf numFmtId="0" fontId="6" fillId="0" borderId="6" xfId="0" applyFont="1" applyBorder="1" applyAlignment="1">
      <alignment horizontal="right"/>
    </xf>
    <xf numFmtId="0" fontId="6" fillId="0" borderId="48" xfId="0" applyFont="1" applyBorder="1" applyAlignment="1" applyProtection="1">
      <alignment horizontal="center"/>
      <protection locked="0"/>
    </xf>
    <xf numFmtId="0" fontId="6" fillId="0" borderId="45" xfId="0" applyFont="1" applyBorder="1" applyAlignment="1" applyProtection="1">
      <alignment horizontal="center"/>
      <protection locked="0"/>
    </xf>
    <xf numFmtId="0" fontId="6" fillId="0" borderId="49" xfId="0" applyFont="1" applyBorder="1" applyAlignment="1" applyProtection="1">
      <alignment horizontal="center"/>
      <protection locked="0"/>
    </xf>
    <xf numFmtId="2" fontId="6" fillId="0" borderId="48" xfId="0" applyNumberFormat="1" applyFont="1" applyBorder="1" applyAlignment="1">
      <alignment horizontal="center"/>
    </xf>
    <xf numFmtId="2" fontId="4" fillId="0" borderId="45" xfId="0" applyNumberFormat="1" applyFont="1" applyBorder="1"/>
    <xf numFmtId="2" fontId="4" fillId="0" borderId="49" xfId="0" applyNumberFormat="1" applyFont="1" applyBorder="1"/>
    <xf numFmtId="0" fontId="6" fillId="0" borderId="25" xfId="0" applyFont="1" applyBorder="1" applyAlignment="1">
      <alignment horizontal="center"/>
    </xf>
    <xf numFmtId="0" fontId="4" fillId="3" borderId="5" xfId="0" applyFont="1" applyFill="1" applyBorder="1" applyAlignment="1">
      <alignment horizontal="center"/>
    </xf>
    <xf numFmtId="0" fontId="4" fillId="3" borderId="8" xfId="0" applyFont="1" applyFill="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5"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23"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17" xfId="0" applyFont="1" applyBorder="1" applyAlignment="1">
      <alignment horizontal="center" vertical="center" wrapText="1"/>
    </xf>
    <xf numFmtId="0" fontId="6" fillId="0" borderId="21" xfId="0" applyFont="1" applyBorder="1" applyAlignment="1">
      <alignment horizontal="left" vertical="center"/>
    </xf>
    <xf numFmtId="0" fontId="6" fillId="0" borderId="11" xfId="0" applyFont="1" applyBorder="1" applyAlignment="1">
      <alignment horizontal="left" vertical="center"/>
    </xf>
    <xf numFmtId="0" fontId="6" fillId="0" borderId="9" xfId="0" applyFont="1" applyBorder="1" applyAlignment="1">
      <alignment horizontal="left" vertical="center"/>
    </xf>
    <xf numFmtId="0" fontId="6" fillId="0" borderId="28" xfId="0" applyFont="1" applyBorder="1" applyAlignment="1">
      <alignment horizontal="left" vertical="center"/>
    </xf>
    <xf numFmtId="0" fontId="6" fillId="0" borderId="14" xfId="0" applyFont="1" applyBorder="1" applyAlignment="1">
      <alignment horizontal="left" vertical="center"/>
    </xf>
    <xf numFmtId="0" fontId="6" fillId="0" borderId="10" xfId="0" applyFont="1" applyBorder="1" applyAlignment="1">
      <alignment horizontal="left" vertical="center"/>
    </xf>
    <xf numFmtId="0" fontId="7" fillId="0" borderId="24" xfId="0" applyFont="1" applyBorder="1" applyAlignment="1">
      <alignment horizontal="center" wrapText="1"/>
    </xf>
    <xf numFmtId="0" fontId="7" fillId="0" borderId="0" xfId="0" applyFont="1" applyAlignment="1">
      <alignment horizontal="center" wrapText="1"/>
    </xf>
    <xf numFmtId="0" fontId="7" fillId="0" borderId="14" xfId="0" applyFont="1" applyBorder="1" applyAlignment="1">
      <alignment horizontal="right" wrapText="1"/>
    </xf>
    <xf numFmtId="0" fontId="3" fillId="0" borderId="28" xfId="0" applyFont="1" applyBorder="1" applyAlignment="1">
      <alignment horizontal="left" wrapText="1"/>
    </xf>
    <xf numFmtId="0" fontId="4" fillId="0" borderId="14" xfId="0" applyFont="1" applyBorder="1" applyAlignment="1">
      <alignment horizontal="left" wrapText="1"/>
    </xf>
    <xf numFmtId="0" fontId="4" fillId="0" borderId="10" xfId="0" applyFont="1" applyBorder="1" applyAlignment="1">
      <alignment horizontal="left" wrapText="1"/>
    </xf>
    <xf numFmtId="0" fontId="7" fillId="0" borderId="0" xfId="0" applyFont="1" applyAlignment="1">
      <alignment horizontal="right" wrapText="1"/>
    </xf>
    <xf numFmtId="0" fontId="7" fillId="0" borderId="2" xfId="0" applyFont="1" applyBorder="1" applyAlignment="1">
      <alignment horizontal="center" vertical="center" wrapText="1"/>
    </xf>
    <xf numFmtId="0" fontId="2" fillId="0" borderId="17" xfId="0" applyFont="1" applyBorder="1" applyAlignment="1">
      <alignment horizontal="center" vertical="center" wrapText="1"/>
    </xf>
    <xf numFmtId="0" fontId="3" fillId="0" borderId="0" xfId="0" applyFont="1" applyAlignment="1">
      <alignment horizontal="left" wrapText="1"/>
    </xf>
    <xf numFmtId="0" fontId="4" fillId="0" borderId="0" xfId="0" applyFont="1" applyAlignment="1">
      <alignment horizontal="left" wrapText="1"/>
    </xf>
    <xf numFmtId="0" fontId="4" fillId="0" borderId="7" xfId="0" applyFont="1" applyBorder="1" applyAlignment="1">
      <alignment horizontal="left" wrapText="1"/>
    </xf>
    <xf numFmtId="0" fontId="6" fillId="4" borderId="33" xfId="0" applyFont="1" applyFill="1" applyBorder="1" applyAlignment="1" applyProtection="1">
      <alignment horizontal="left" wrapText="1"/>
      <protection locked="0"/>
    </xf>
    <xf numFmtId="0" fontId="6" fillId="4" borderId="6" xfId="0" applyFont="1" applyFill="1" applyBorder="1" applyAlignment="1" applyProtection="1">
      <alignment horizontal="left" wrapText="1"/>
      <protection locked="0"/>
    </xf>
    <xf numFmtId="0" fontId="6" fillId="4" borderId="8" xfId="0" applyFont="1" applyFill="1" applyBorder="1" applyAlignment="1" applyProtection="1">
      <alignment horizontal="left" wrapText="1"/>
      <protection locked="0"/>
    </xf>
    <xf numFmtId="0" fontId="7" fillId="0" borderId="6" xfId="0" applyFont="1" applyBorder="1" applyAlignment="1">
      <alignment horizontal="left" wrapText="1"/>
    </xf>
    <xf numFmtId="0" fontId="6" fillId="4" borderId="32" xfId="0" applyFont="1" applyFill="1" applyBorder="1" applyAlignment="1" applyProtection="1">
      <alignment horizontal="left" wrapText="1"/>
      <protection locked="0"/>
    </xf>
    <xf numFmtId="0" fontId="6" fillId="4" borderId="11" xfId="0" applyFont="1" applyFill="1" applyBorder="1" applyAlignment="1" applyProtection="1">
      <alignment horizontal="left" wrapText="1"/>
      <protection locked="0"/>
    </xf>
    <xf numFmtId="0" fontId="6" fillId="4" borderId="9" xfId="0" applyFont="1" applyFill="1" applyBorder="1" applyAlignment="1" applyProtection="1">
      <alignment horizontal="left" wrapText="1"/>
      <protection locked="0"/>
    </xf>
    <xf numFmtId="0" fontId="7" fillId="0" borderId="5" xfId="0" applyFont="1" applyBorder="1" applyAlignment="1">
      <alignment horizontal="left" wrapText="1"/>
    </xf>
    <xf numFmtId="0" fontId="7" fillId="3" borderId="2" xfId="0" applyFont="1" applyFill="1" applyBorder="1" applyAlignment="1">
      <alignment horizontal="center"/>
    </xf>
    <xf numFmtId="0" fontId="4" fillId="0" borderId="23" xfId="0" applyFont="1" applyBorder="1" applyAlignment="1">
      <alignment horizontal="center"/>
    </xf>
    <xf numFmtId="0" fontId="4" fillId="0" borderId="47" xfId="0" applyFont="1" applyBorder="1" applyAlignment="1">
      <alignment horizontal="center"/>
    </xf>
    <xf numFmtId="0" fontId="4" fillId="3" borderId="2" xfId="0" applyFont="1" applyFill="1" applyBorder="1" applyAlignment="1">
      <alignment horizontal="center"/>
    </xf>
    <xf numFmtId="0" fontId="4" fillId="3" borderId="23" xfId="0" applyFont="1" applyFill="1" applyBorder="1" applyAlignment="1">
      <alignment horizontal="center"/>
    </xf>
    <xf numFmtId="0" fontId="6" fillId="0" borderId="24" xfId="0" applyFont="1" applyBorder="1" applyAlignment="1">
      <alignment horizontal="left"/>
    </xf>
    <xf numFmtId="0" fontId="7" fillId="0" borderId="15" xfId="0" applyFont="1" applyBorder="1" applyAlignment="1">
      <alignment horizontal="center" vertical="center"/>
    </xf>
    <xf numFmtId="0" fontId="7" fillId="0" borderId="50" xfId="0" applyFont="1" applyBorder="1" applyAlignment="1">
      <alignment horizontal="center" vertical="center"/>
    </xf>
    <xf numFmtId="0" fontId="4" fillId="0" borderId="5" xfId="0" applyFont="1" applyBorder="1" applyAlignment="1">
      <alignment horizontal="left" wrapText="1"/>
    </xf>
    <xf numFmtId="0" fontId="4" fillId="0" borderId="6" xfId="0" applyFont="1" applyBorder="1" applyAlignment="1">
      <alignment horizontal="left" wrapText="1"/>
    </xf>
    <xf numFmtId="0" fontId="7" fillId="0" borderId="6" xfId="0" applyFont="1" applyBorder="1" applyAlignment="1">
      <alignment horizontal="right" wrapText="1"/>
    </xf>
    <xf numFmtId="0" fontId="16" fillId="5" borderId="0" xfId="0" applyFont="1" applyFill="1" applyAlignment="1">
      <alignment horizontal="center"/>
    </xf>
    <xf numFmtId="0" fontId="7" fillId="0" borderId="33" xfId="0" applyFont="1" applyBorder="1" applyAlignment="1">
      <alignment horizontal="right" wrapText="1"/>
    </xf>
    <xf numFmtId="0" fontId="4" fillId="3" borderId="24" xfId="0" applyFont="1" applyFill="1" applyBorder="1" applyAlignment="1">
      <alignment horizontal="center"/>
    </xf>
    <xf numFmtId="0" fontId="4" fillId="3" borderId="7" xfId="0" applyFont="1" applyFill="1" applyBorder="1" applyAlignment="1">
      <alignment horizontal="center"/>
    </xf>
    <xf numFmtId="2" fontId="15" fillId="0" borderId="3" xfId="0" applyNumberFormat="1" applyFont="1" applyBorder="1" applyAlignment="1">
      <alignment horizontal="right" vertical="center"/>
    </xf>
    <xf numFmtId="2" fontId="15" fillId="0" borderId="37" xfId="0" applyNumberFormat="1" applyFont="1" applyBorder="1" applyAlignment="1">
      <alignment horizontal="right"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8" xfId="0" applyFont="1" applyBorder="1" applyAlignment="1">
      <alignment horizontal="center" vertical="center"/>
    </xf>
    <xf numFmtId="0" fontId="7" fillId="0" borderId="14" xfId="0" applyFont="1" applyBorder="1" applyAlignment="1">
      <alignment horizontal="center"/>
    </xf>
    <xf numFmtId="0" fontId="2" fillId="0" borderId="11" xfId="0" applyFont="1" applyBorder="1" applyAlignment="1">
      <alignment horizontal="center"/>
    </xf>
    <xf numFmtId="0" fontId="4" fillId="0" borderId="14" xfId="0" applyFont="1" applyBorder="1" applyAlignment="1">
      <alignment horizontal="center" vertical="center"/>
    </xf>
    <xf numFmtId="0" fontId="7" fillId="3" borderId="54" xfId="0" applyFont="1" applyFill="1" applyBorder="1" applyAlignment="1">
      <alignment horizontal="center"/>
    </xf>
    <xf numFmtId="0" fontId="4" fillId="0" borderId="17" xfId="0" applyFont="1" applyBorder="1" applyAlignment="1">
      <alignment horizontal="center"/>
    </xf>
    <xf numFmtId="0" fontId="10" fillId="5" borderId="21" xfId="0" applyFont="1" applyFill="1" applyBorder="1" applyAlignment="1">
      <alignment horizontal="center" wrapText="1"/>
    </xf>
    <xf numFmtId="0" fontId="10" fillId="5" borderId="11" xfId="0" applyFont="1" applyFill="1" applyBorder="1" applyAlignment="1">
      <alignment horizontal="center" wrapText="1"/>
    </xf>
    <xf numFmtId="0" fontId="10" fillId="5" borderId="9" xfId="0" applyFont="1" applyFill="1" applyBorder="1" applyAlignment="1">
      <alignment horizontal="center" wrapText="1"/>
    </xf>
    <xf numFmtId="0" fontId="10" fillId="5" borderId="51" xfId="0" applyFont="1" applyFill="1" applyBorder="1" applyAlignment="1">
      <alignment horizontal="center"/>
    </xf>
    <xf numFmtId="0" fontId="10" fillId="5" borderId="52" xfId="0" applyFont="1" applyFill="1" applyBorder="1" applyAlignment="1">
      <alignment horizontal="center"/>
    </xf>
    <xf numFmtId="0" fontId="10" fillId="5" borderId="53" xfId="0" applyFont="1" applyFill="1" applyBorder="1" applyAlignment="1">
      <alignment horizontal="center"/>
    </xf>
    <xf numFmtId="0" fontId="6" fillId="0" borderId="5" xfId="0" applyFont="1" applyBorder="1" applyAlignment="1" applyProtection="1">
      <alignment horizontal="center" vertical="center"/>
      <protection locked="0"/>
    </xf>
    <xf numFmtId="0" fontId="6" fillId="0" borderId="8" xfId="0" applyFont="1" applyBorder="1" applyAlignment="1" applyProtection="1">
      <alignment horizontal="center" vertical="center"/>
      <protection locked="0"/>
    </xf>
    <xf numFmtId="0" fontId="15" fillId="0" borderId="0" xfId="0" applyFont="1" applyAlignment="1">
      <alignment horizontal="right"/>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8" xfId="0" applyFont="1" applyBorder="1" applyAlignment="1">
      <alignment horizontal="center" vertical="center"/>
    </xf>
    <xf numFmtId="0" fontId="17" fillId="0" borderId="0" xfId="0" applyFont="1" applyAlignment="1">
      <alignment horizontal="left"/>
    </xf>
    <xf numFmtId="0" fontId="4" fillId="3" borderId="23" xfId="0" applyFont="1" applyFill="1" applyBorder="1" applyAlignment="1">
      <alignment horizontal="center" vertical="center"/>
    </xf>
    <xf numFmtId="0" fontId="4" fillId="3" borderId="17" xfId="0" applyFont="1" applyFill="1" applyBorder="1" applyAlignment="1">
      <alignment horizontal="center" vertical="center"/>
    </xf>
    <xf numFmtId="0" fontId="10" fillId="5" borderId="14" xfId="0" applyFont="1" applyFill="1" applyBorder="1" applyAlignment="1">
      <alignment horizontal="center"/>
    </xf>
    <xf numFmtId="0" fontId="15" fillId="0" borderId="0" xfId="0" applyFont="1" applyAlignment="1">
      <alignment horizontal="center"/>
    </xf>
    <xf numFmtId="2" fontId="6" fillId="0" borderId="0" xfId="0" applyNumberFormat="1" applyFont="1" applyAlignment="1" applyProtection="1">
      <alignment horizontal="right"/>
      <protection locked="0"/>
    </xf>
    <xf numFmtId="0" fontId="15" fillId="0" borderId="0" xfId="0" applyFont="1" applyAlignment="1">
      <alignment horizontal="right" vertical="center"/>
    </xf>
    <xf numFmtId="0" fontId="15" fillId="0" borderId="29" xfId="0" applyFont="1" applyBorder="1" applyAlignment="1">
      <alignment horizontal="right" vertical="center"/>
    </xf>
    <xf numFmtId="0" fontId="6" fillId="0" borderId="14" xfId="0" applyFont="1" applyBorder="1" applyAlignment="1">
      <alignment horizontal="left"/>
    </xf>
    <xf numFmtId="0" fontId="7" fillId="0" borderId="6" xfId="0" applyFont="1" applyBorder="1" applyAlignment="1">
      <alignment horizontal="left"/>
    </xf>
    <xf numFmtId="0" fontId="7" fillId="0" borderId="14" xfId="0" applyFont="1" applyBorder="1" applyAlignment="1">
      <alignment horizontal="left"/>
    </xf>
    <xf numFmtId="0" fontId="7" fillId="3" borderId="2"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47" xfId="0" applyFont="1" applyFill="1" applyBorder="1" applyAlignment="1">
      <alignment horizontal="center" vertical="center" wrapText="1"/>
    </xf>
    <xf numFmtId="0" fontId="6" fillId="2" borderId="55" xfId="0" applyFont="1" applyFill="1" applyBorder="1" applyAlignment="1">
      <alignment horizontal="center"/>
    </xf>
    <xf numFmtId="0" fontId="6" fillId="2" borderId="56" xfId="0" applyFont="1" applyFill="1" applyBorder="1" applyAlignment="1">
      <alignment horizontal="center"/>
    </xf>
    <xf numFmtId="0" fontId="6" fillId="2" borderId="57" xfId="0" applyFont="1" applyFill="1" applyBorder="1" applyAlignment="1">
      <alignment horizontal="center"/>
    </xf>
    <xf numFmtId="0" fontId="5" fillId="0" borderId="0" xfId="0" applyFont="1" applyAlignment="1">
      <alignment horizontal="left" wrapText="1"/>
    </xf>
    <xf numFmtId="0" fontId="4" fillId="0" borderId="2" xfId="0" applyFont="1" applyBorder="1" applyAlignment="1">
      <alignment horizontal="right" vertical="center"/>
    </xf>
    <xf numFmtId="0" fontId="4" fillId="0" borderId="17" xfId="0" applyFont="1" applyBorder="1" applyAlignment="1">
      <alignment horizontal="right" vertical="center"/>
    </xf>
    <xf numFmtId="0" fontId="7" fillId="0" borderId="5" xfId="0" applyFont="1" applyBorder="1" applyAlignment="1">
      <alignment horizontal="left"/>
    </xf>
    <xf numFmtId="0" fontId="4" fillId="0" borderId="11" xfId="0" applyFont="1" applyBorder="1" applyAlignment="1">
      <alignment horizontal="right"/>
    </xf>
    <xf numFmtId="0" fontId="7" fillId="0" borderId="3" xfId="0" applyFont="1" applyBorder="1"/>
    <xf numFmtId="0" fontId="4" fillId="0" borderId="37" xfId="0" applyFont="1" applyBorder="1"/>
    <xf numFmtId="0" fontId="7" fillId="0" borderId="29" xfId="0" applyFont="1" applyBorder="1" applyAlignment="1">
      <alignment horizontal="left"/>
    </xf>
    <xf numFmtId="0" fontId="6" fillId="0" borderId="5"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7" fillId="0" borderId="21" xfId="0" applyFont="1" applyBorder="1" applyAlignment="1">
      <alignment horizontal="center"/>
    </xf>
    <xf numFmtId="0" fontId="7" fillId="0" borderId="11" xfId="0" applyFont="1" applyBorder="1" applyAlignment="1">
      <alignment horizontal="center"/>
    </xf>
    <xf numFmtId="0" fontId="7" fillId="0" borderId="9" xfId="0" applyFont="1" applyBorder="1" applyAlignment="1">
      <alignment horizontal="center"/>
    </xf>
    <xf numFmtId="0" fontId="6" fillId="0" borderId="14" xfId="0" applyFont="1" applyBorder="1" applyAlignment="1">
      <alignment horizontal="left" vertical="center" wrapText="1"/>
    </xf>
    <xf numFmtId="0" fontId="4" fillId="0" borderId="6" xfId="0" applyFont="1" applyBorder="1"/>
    <xf numFmtId="0" fontId="2" fillId="0" borderId="12" xfId="0" applyFont="1" applyBorder="1" applyAlignment="1">
      <alignment horizontal="center"/>
    </xf>
    <xf numFmtId="0" fontId="6" fillId="0" borderId="14" xfId="0" applyFont="1" applyBorder="1" applyAlignment="1">
      <alignment horizontal="right"/>
    </xf>
    <xf numFmtId="2" fontId="6" fillId="0" borderId="6" xfId="0" applyNumberFormat="1" applyFont="1" applyBorder="1" applyAlignment="1">
      <alignment horizontal="center"/>
    </xf>
    <xf numFmtId="2" fontId="6" fillId="0" borderId="8" xfId="0" applyNumberFormat="1" applyFont="1" applyBorder="1" applyAlignment="1">
      <alignment horizontal="center"/>
    </xf>
    <xf numFmtId="2" fontId="6" fillId="0" borderId="5" xfId="0" applyNumberFormat="1" applyFont="1" applyBorder="1" applyAlignment="1">
      <alignment horizontal="center" vertical="center"/>
    </xf>
    <xf numFmtId="2" fontId="6" fillId="0" borderId="6" xfId="0" applyNumberFormat="1" applyFont="1" applyBorder="1" applyAlignment="1">
      <alignment horizontal="center" vertical="center"/>
    </xf>
    <xf numFmtId="2" fontId="6" fillId="0" borderId="8" xfId="0" applyNumberFormat="1" applyFont="1" applyBorder="1" applyAlignment="1">
      <alignment horizontal="center" vertical="center"/>
    </xf>
    <xf numFmtId="2" fontId="7" fillId="0" borderId="3" xfId="0" applyNumberFormat="1" applyFont="1" applyBorder="1" applyAlignment="1" applyProtection="1">
      <alignment horizontal="right"/>
      <protection locked="0"/>
    </xf>
    <xf numFmtId="2" fontId="7" fillId="0" borderId="37" xfId="0" applyNumberFormat="1" applyFont="1" applyBorder="1" applyAlignment="1" applyProtection="1">
      <alignment horizontal="right"/>
      <protection locked="0"/>
    </xf>
    <xf numFmtId="0" fontId="9" fillId="0" borderId="5" xfId="0" applyFont="1" applyBorder="1" applyAlignment="1">
      <alignment horizontal="center"/>
    </xf>
    <xf numFmtId="0" fontId="9" fillId="0" borderId="6" xfId="0" applyFont="1" applyBorder="1" applyAlignment="1">
      <alignment horizontal="center"/>
    </xf>
    <xf numFmtId="0" fontId="9" fillId="0" borderId="8" xfId="0" applyFont="1" applyBorder="1" applyAlignment="1">
      <alignment horizontal="center"/>
    </xf>
    <xf numFmtId="49" fontId="6" fillId="0" borderId="21" xfId="0" applyNumberFormat="1" applyFont="1" applyBorder="1" applyAlignment="1" applyProtection="1">
      <alignment horizontal="left" vertical="top" wrapText="1"/>
      <protection locked="0"/>
    </xf>
    <xf numFmtId="49" fontId="6" fillId="0" borderId="11" xfId="0" applyNumberFormat="1" applyFont="1" applyBorder="1" applyAlignment="1" applyProtection="1">
      <alignment horizontal="left" vertical="top" wrapText="1"/>
      <protection locked="0"/>
    </xf>
    <xf numFmtId="49" fontId="6" fillId="0" borderId="9" xfId="0" applyNumberFormat="1" applyFont="1" applyBorder="1" applyAlignment="1" applyProtection="1">
      <alignment horizontal="left" vertical="top" wrapText="1"/>
      <protection locked="0"/>
    </xf>
    <xf numFmtId="49" fontId="6" fillId="0" borderId="24" xfId="0" applyNumberFormat="1" applyFont="1" applyBorder="1" applyAlignment="1">
      <alignment horizontal="left" vertical="top" wrapText="1"/>
    </xf>
    <xf numFmtId="49" fontId="6" fillId="0" borderId="0" xfId="0" applyNumberFormat="1" applyFont="1" applyAlignment="1">
      <alignment horizontal="left" vertical="top" wrapText="1"/>
    </xf>
    <xf numFmtId="49" fontId="6" fillId="0" borderId="7" xfId="0" applyNumberFormat="1" applyFont="1" applyBorder="1" applyAlignment="1">
      <alignment horizontal="left" vertical="top" wrapText="1"/>
    </xf>
    <xf numFmtId="49" fontId="6" fillId="0" borderId="28" xfId="0" applyNumberFormat="1" applyFont="1" applyBorder="1" applyAlignment="1">
      <alignment horizontal="left" vertical="top" wrapText="1"/>
    </xf>
    <xf numFmtId="49" fontId="6" fillId="0" borderId="14" xfId="0" applyNumberFormat="1" applyFont="1" applyBorder="1" applyAlignment="1">
      <alignment horizontal="left" vertical="top" wrapText="1"/>
    </xf>
    <xf numFmtId="49" fontId="6" fillId="0" borderId="10" xfId="0" applyNumberFormat="1" applyFont="1" applyBorder="1" applyAlignment="1">
      <alignment horizontal="left" vertical="top" wrapText="1"/>
    </xf>
    <xf numFmtId="2" fontId="6" fillId="0" borderId="5" xfId="0" applyNumberFormat="1" applyFont="1" applyBorder="1" applyAlignment="1">
      <alignment horizontal="center"/>
    </xf>
    <xf numFmtId="0" fontId="7" fillId="0" borderId="8" xfId="0" applyFont="1" applyBorder="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Radio" firstButton="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noThreeD="1"/>
</file>

<file path=xl/ctrlProps/ctrlProp4.xml><?xml version="1.0" encoding="utf-8"?>
<formControlPr xmlns="http://schemas.microsoft.com/office/spreadsheetml/2009/9/main" objectType="Radio" firstButton="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noThreeD="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8</xdr:col>
      <xdr:colOff>47624</xdr:colOff>
      <xdr:row>0</xdr:row>
      <xdr:rowOff>28575</xdr:rowOff>
    </xdr:from>
    <xdr:to>
      <xdr:col>10</xdr:col>
      <xdr:colOff>306</xdr:colOff>
      <xdr:row>1</xdr:row>
      <xdr:rowOff>180975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38674" y="28575"/>
          <a:ext cx="1229032"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352425</xdr:colOff>
      <xdr:row>0</xdr:row>
      <xdr:rowOff>28575</xdr:rowOff>
    </xdr:from>
    <xdr:to>
      <xdr:col>9</xdr:col>
      <xdr:colOff>638482</xdr:colOff>
      <xdr:row>1</xdr:row>
      <xdr:rowOff>180975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86250" y="28575"/>
          <a:ext cx="1229032" cy="381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100013</xdr:colOff>
          <xdr:row>31</xdr:row>
          <xdr:rowOff>0</xdr:rowOff>
        </xdr:from>
        <xdr:to>
          <xdr:col>0</xdr:col>
          <xdr:colOff>428625</xdr:colOff>
          <xdr:row>32</xdr:row>
          <xdr:rowOff>19050</xdr:rowOff>
        </xdr:to>
        <xdr:sp macro="" textlink="">
          <xdr:nvSpPr>
            <xdr:cNvPr id="9220" name="Option Button 4" hidden="1">
              <a:extLst>
                <a:ext uri="{63B3BB69-23CF-44E3-9099-C40C66FF867C}">
                  <a14:compatExt spid="_x0000_s9220"/>
                </a:ext>
                <a:ext uri="{FF2B5EF4-FFF2-40B4-BE49-F238E27FC236}">
                  <a16:creationId xmlns:a16="http://schemas.microsoft.com/office/drawing/2014/main" id="{00000000-0008-0000-0200-00000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100013</xdr:colOff>
          <xdr:row>33</xdr:row>
          <xdr:rowOff>238125</xdr:rowOff>
        </xdr:from>
        <xdr:to>
          <xdr:col>1</xdr:col>
          <xdr:colOff>0</xdr:colOff>
          <xdr:row>35</xdr:row>
          <xdr:rowOff>19050</xdr:rowOff>
        </xdr:to>
        <xdr:sp macro="" textlink="">
          <xdr:nvSpPr>
            <xdr:cNvPr id="9221" name="Option Button 5" hidden="1">
              <a:extLst>
                <a:ext uri="{63B3BB69-23CF-44E3-9099-C40C66FF867C}">
                  <a14:compatExt spid="_x0000_s9221"/>
                </a:ext>
                <a:ext uri="{FF2B5EF4-FFF2-40B4-BE49-F238E27FC236}">
                  <a16:creationId xmlns:a16="http://schemas.microsoft.com/office/drawing/2014/main" id="{00000000-0008-0000-0200-00000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90488</xdr:colOff>
          <xdr:row>36</xdr:row>
          <xdr:rowOff>228600</xdr:rowOff>
        </xdr:from>
        <xdr:to>
          <xdr:col>0</xdr:col>
          <xdr:colOff>419100</xdr:colOff>
          <xdr:row>38</xdr:row>
          <xdr:rowOff>47625</xdr:rowOff>
        </xdr:to>
        <xdr:sp macro="" textlink="">
          <xdr:nvSpPr>
            <xdr:cNvPr id="9222" name="Option Button 6" hidden="1">
              <a:extLst>
                <a:ext uri="{63B3BB69-23CF-44E3-9099-C40C66FF867C}">
                  <a14:compatExt spid="_x0000_s9222"/>
                </a:ext>
                <a:ext uri="{FF2B5EF4-FFF2-40B4-BE49-F238E27FC236}">
                  <a16:creationId xmlns:a16="http://schemas.microsoft.com/office/drawing/2014/main" id="{00000000-0008-0000-0200-00000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14</xdr:col>
      <xdr:colOff>180975</xdr:colOff>
      <xdr:row>0</xdr:row>
      <xdr:rowOff>33337</xdr:rowOff>
    </xdr:from>
    <xdr:to>
      <xdr:col>18</xdr:col>
      <xdr:colOff>267007</xdr:colOff>
      <xdr:row>1</xdr:row>
      <xdr:rowOff>185737</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05350" y="33337"/>
          <a:ext cx="1229032" cy="381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147637</xdr:colOff>
      <xdr:row>0</xdr:row>
      <xdr:rowOff>19050</xdr:rowOff>
    </xdr:from>
    <xdr:to>
      <xdr:col>18</xdr:col>
      <xdr:colOff>233669</xdr:colOff>
      <xdr:row>1</xdr:row>
      <xdr:rowOff>171450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19625" y="19050"/>
          <a:ext cx="1229032" cy="381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100013</xdr:colOff>
          <xdr:row>81</xdr:row>
          <xdr:rowOff>390525</xdr:rowOff>
        </xdr:from>
        <xdr:to>
          <xdr:col>0</xdr:col>
          <xdr:colOff>428625</xdr:colOff>
          <xdr:row>83</xdr:row>
          <xdr:rowOff>19050</xdr:rowOff>
        </xdr:to>
        <xdr:sp macro="" textlink="">
          <xdr:nvSpPr>
            <xdr:cNvPr id="5163" name="Option Button 43" hidden="1">
              <a:extLst>
                <a:ext uri="{63B3BB69-23CF-44E3-9099-C40C66FF867C}">
                  <a14:compatExt spid="_x0000_s5163"/>
                </a:ext>
                <a:ext uri="{FF2B5EF4-FFF2-40B4-BE49-F238E27FC236}">
                  <a16:creationId xmlns:a16="http://schemas.microsoft.com/office/drawing/2014/main" id="{00000000-0008-0000-0400-00002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100013</xdr:colOff>
          <xdr:row>84</xdr:row>
          <xdr:rowOff>238125</xdr:rowOff>
        </xdr:from>
        <xdr:to>
          <xdr:col>1</xdr:col>
          <xdr:colOff>0</xdr:colOff>
          <xdr:row>86</xdr:row>
          <xdr:rowOff>9525</xdr:rowOff>
        </xdr:to>
        <xdr:sp macro="" textlink="">
          <xdr:nvSpPr>
            <xdr:cNvPr id="5173" name="Option Button 53" hidden="1">
              <a:extLst>
                <a:ext uri="{63B3BB69-23CF-44E3-9099-C40C66FF867C}">
                  <a14:compatExt spid="_x0000_s5173"/>
                </a:ext>
                <a:ext uri="{FF2B5EF4-FFF2-40B4-BE49-F238E27FC236}">
                  <a16:creationId xmlns:a16="http://schemas.microsoft.com/office/drawing/2014/main" id="{00000000-0008-0000-04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90488</xdr:colOff>
          <xdr:row>87</xdr:row>
          <xdr:rowOff>228600</xdr:rowOff>
        </xdr:from>
        <xdr:to>
          <xdr:col>0</xdr:col>
          <xdr:colOff>419100</xdr:colOff>
          <xdr:row>89</xdr:row>
          <xdr:rowOff>28575</xdr:rowOff>
        </xdr:to>
        <xdr:sp macro="" textlink="">
          <xdr:nvSpPr>
            <xdr:cNvPr id="5182" name="Option Button 62" hidden="1">
              <a:extLst>
                <a:ext uri="{63B3BB69-23CF-44E3-9099-C40C66FF867C}">
                  <a14:compatExt spid="_x0000_s5182"/>
                </a:ext>
                <a:ext uri="{FF2B5EF4-FFF2-40B4-BE49-F238E27FC236}">
                  <a16:creationId xmlns:a16="http://schemas.microsoft.com/office/drawing/2014/main" id="{00000000-0008-0000-0400-00003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14</xdr:col>
      <xdr:colOff>176213</xdr:colOff>
      <xdr:row>0</xdr:row>
      <xdr:rowOff>19050</xdr:rowOff>
    </xdr:from>
    <xdr:to>
      <xdr:col>18</xdr:col>
      <xdr:colOff>262245</xdr:colOff>
      <xdr:row>1</xdr:row>
      <xdr:rowOff>171450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00588" y="19050"/>
          <a:ext cx="1229032"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7"/>
  <sheetViews>
    <sheetView tabSelected="1" workbookViewId="0">
      <selection activeCell="C23" sqref="C23:J23"/>
    </sheetView>
  </sheetViews>
  <sheetFormatPr defaultRowHeight="13.15" x14ac:dyDescent="0.4"/>
  <cols>
    <col min="1" max="1" width="5.73046875" style="2" customWidth="1"/>
    <col min="2" max="4" width="9.06640625" style="2"/>
    <col min="5" max="5" width="4.1328125" style="2" customWidth="1"/>
    <col min="6" max="8" width="9.06640625" style="2"/>
    <col min="9" max="9" width="4.1328125" style="2" customWidth="1"/>
    <col min="10" max="10" width="13.73046875" style="2" customWidth="1"/>
    <col min="11" max="11" width="9.06640625" style="2"/>
    <col min="12" max="12" width="8.3984375" style="2" customWidth="1"/>
    <col min="13" max="16384" width="9.06640625" style="2"/>
  </cols>
  <sheetData>
    <row r="1" spans="1:13" s="47" customFormat="1" ht="18" x14ac:dyDescent="0.55000000000000004">
      <c r="A1" s="144" t="s">
        <v>194</v>
      </c>
      <c r="B1" s="144"/>
      <c r="C1" s="144"/>
      <c r="D1" s="144"/>
      <c r="E1" s="144"/>
      <c r="F1" s="144"/>
      <c r="G1" s="144"/>
      <c r="H1" s="144"/>
      <c r="I1" s="144"/>
      <c r="J1" s="145"/>
      <c r="K1" s="140" t="s">
        <v>142</v>
      </c>
      <c r="L1" s="141"/>
      <c r="M1" s="50"/>
    </row>
    <row r="2" spans="1:13" s="47" customFormat="1" ht="15.75" x14ac:dyDescent="0.5">
      <c r="A2" s="146" t="s">
        <v>195</v>
      </c>
      <c r="B2" s="146"/>
      <c r="C2" s="146"/>
      <c r="D2" s="146"/>
      <c r="E2" s="146"/>
      <c r="F2" s="146"/>
      <c r="G2" s="146"/>
      <c r="H2" s="146"/>
      <c r="I2" s="146"/>
      <c r="J2" s="147"/>
      <c r="K2" s="142"/>
      <c r="L2" s="143"/>
      <c r="M2" s="50"/>
    </row>
    <row r="3" spans="1:13" ht="10.5" customHeight="1" x14ac:dyDescent="0.5">
      <c r="A3" s="139"/>
      <c r="B3" s="139"/>
      <c r="C3" s="139"/>
      <c r="D3" s="139"/>
      <c r="E3" s="139"/>
      <c r="F3" s="139"/>
      <c r="G3" s="139"/>
      <c r="H3" s="139"/>
      <c r="I3" s="139"/>
      <c r="J3" s="139"/>
      <c r="K3" s="139"/>
      <c r="L3" s="139"/>
    </row>
    <row r="4" spans="1:13" s="58" customFormat="1" x14ac:dyDescent="0.4">
      <c r="B4" s="148" t="s">
        <v>166</v>
      </c>
      <c r="C4" s="148"/>
      <c r="D4" s="148"/>
      <c r="E4" s="148"/>
      <c r="F4" s="148"/>
      <c r="G4" s="148"/>
      <c r="H4" s="148"/>
      <c r="I4" s="148"/>
      <c r="J4" s="148"/>
    </row>
    <row r="5" spans="1:13" s="58" customFormat="1" x14ac:dyDescent="0.4">
      <c r="B5" s="148" t="s">
        <v>168</v>
      </c>
      <c r="C5" s="148"/>
      <c r="D5" s="148"/>
      <c r="E5" s="148"/>
      <c r="F5" s="148"/>
      <c r="G5" s="148"/>
      <c r="H5" s="148"/>
      <c r="I5" s="148"/>
      <c r="J5" s="148"/>
    </row>
    <row r="6" spans="1:13" ht="9.75" customHeight="1" x14ac:dyDescent="0.4">
      <c r="A6" s="178"/>
      <c r="B6" s="178"/>
      <c r="C6" s="178"/>
      <c r="D6" s="178"/>
      <c r="E6" s="178"/>
      <c r="F6" s="178"/>
      <c r="G6" s="178"/>
      <c r="H6" s="178"/>
      <c r="I6" s="178"/>
      <c r="J6" s="178"/>
      <c r="K6" s="178"/>
      <c r="L6" s="178"/>
    </row>
    <row r="7" spans="1:13" ht="15.75" x14ac:dyDescent="0.5">
      <c r="B7" s="48"/>
      <c r="C7" s="184" t="s">
        <v>29</v>
      </c>
      <c r="D7" s="184"/>
      <c r="E7" s="184"/>
      <c r="F7" s="184"/>
      <c r="G7" s="184"/>
      <c r="H7" s="184"/>
      <c r="I7" s="184"/>
      <c r="J7" s="184"/>
      <c r="K7" s="48"/>
      <c r="L7" s="48"/>
    </row>
    <row r="8" spans="1:13" ht="15.75" x14ac:dyDescent="0.5">
      <c r="B8" s="51">
        <v>3500</v>
      </c>
      <c r="C8" s="149" t="s">
        <v>131</v>
      </c>
      <c r="D8" s="150"/>
      <c r="E8" s="150"/>
      <c r="F8" s="150"/>
      <c r="G8" s="150"/>
      <c r="H8" s="150"/>
      <c r="I8" s="150"/>
      <c r="J8" s="151"/>
      <c r="K8" s="52">
        <f>B8*3</f>
        <v>10500</v>
      </c>
      <c r="L8" s="14" t="s">
        <v>0</v>
      </c>
    </row>
    <row r="9" spans="1:13" ht="15.75" customHeight="1" x14ac:dyDescent="0.5">
      <c r="B9" s="53">
        <v>18</v>
      </c>
      <c r="C9" s="179" t="s">
        <v>164</v>
      </c>
      <c r="D9" s="180"/>
      <c r="E9" s="180"/>
      <c r="F9" s="180"/>
      <c r="G9" s="180"/>
      <c r="H9" s="180"/>
      <c r="I9" s="180"/>
      <c r="J9" s="181"/>
      <c r="K9" s="54">
        <f>B9*1500</f>
        <v>27000</v>
      </c>
      <c r="L9" s="10" t="s">
        <v>0</v>
      </c>
    </row>
    <row r="10" spans="1:13" ht="17.25" customHeight="1" x14ac:dyDescent="0.5">
      <c r="B10" s="51">
        <v>2</v>
      </c>
      <c r="C10" s="179" t="s">
        <v>161</v>
      </c>
      <c r="D10" s="180"/>
      <c r="E10" s="180"/>
      <c r="F10" s="180"/>
      <c r="G10" s="180"/>
      <c r="H10" s="180"/>
      <c r="I10" s="180"/>
      <c r="J10" s="181"/>
      <c r="K10" s="55">
        <f>B10*1500</f>
        <v>3000</v>
      </c>
      <c r="L10" s="43" t="s">
        <v>0</v>
      </c>
    </row>
    <row r="11" spans="1:13" ht="15.75" x14ac:dyDescent="0.5">
      <c r="B11" s="51"/>
      <c r="C11" s="149" t="s">
        <v>153</v>
      </c>
      <c r="D11" s="150"/>
      <c r="E11" s="150"/>
      <c r="F11" s="150"/>
      <c r="G11" s="150"/>
      <c r="H11" s="150"/>
      <c r="I11" s="150"/>
      <c r="J11" s="151"/>
      <c r="K11" s="56">
        <f t="shared" ref="K11:K26" si="0">B11</f>
        <v>0</v>
      </c>
      <c r="L11" s="14" t="s">
        <v>0</v>
      </c>
    </row>
    <row r="12" spans="1:13" ht="15.75" x14ac:dyDescent="0.5">
      <c r="B12" s="51">
        <v>4500</v>
      </c>
      <c r="C12" s="149" t="s">
        <v>154</v>
      </c>
      <c r="D12" s="150"/>
      <c r="E12" s="150"/>
      <c r="F12" s="150"/>
      <c r="G12" s="150"/>
      <c r="H12" s="150"/>
      <c r="I12" s="150"/>
      <c r="J12" s="151"/>
      <c r="K12" s="56">
        <f t="shared" si="0"/>
        <v>4500</v>
      </c>
      <c r="L12" s="14" t="s">
        <v>0</v>
      </c>
    </row>
    <row r="13" spans="1:13" ht="15.75" x14ac:dyDescent="0.5">
      <c r="B13" s="51">
        <v>4000</v>
      </c>
      <c r="C13" s="149" t="s">
        <v>155</v>
      </c>
      <c r="D13" s="150"/>
      <c r="E13" s="150"/>
      <c r="F13" s="150"/>
      <c r="G13" s="150"/>
      <c r="H13" s="150"/>
      <c r="I13" s="150"/>
      <c r="J13" s="151"/>
      <c r="K13" s="56">
        <f t="shared" si="0"/>
        <v>4000</v>
      </c>
      <c r="L13" s="14" t="s">
        <v>0</v>
      </c>
    </row>
    <row r="14" spans="1:13" ht="15.75" x14ac:dyDescent="0.5">
      <c r="B14" s="51">
        <v>4000</v>
      </c>
      <c r="C14" s="149" t="s">
        <v>22</v>
      </c>
      <c r="D14" s="150"/>
      <c r="E14" s="150"/>
      <c r="F14" s="150"/>
      <c r="G14" s="150"/>
      <c r="H14" s="150"/>
      <c r="I14" s="150"/>
      <c r="J14" s="151"/>
      <c r="K14" s="56">
        <f t="shared" si="0"/>
        <v>4000</v>
      </c>
      <c r="L14" s="14" t="s">
        <v>0</v>
      </c>
    </row>
    <row r="15" spans="1:13" ht="15.75" x14ac:dyDescent="0.5">
      <c r="B15" s="51">
        <v>5000</v>
      </c>
      <c r="C15" s="149" t="s">
        <v>165</v>
      </c>
      <c r="D15" s="150"/>
      <c r="E15" s="150"/>
      <c r="F15" s="150"/>
      <c r="G15" s="150"/>
      <c r="H15" s="150"/>
      <c r="I15" s="150"/>
      <c r="J15" s="151"/>
      <c r="K15" s="56">
        <f t="shared" si="0"/>
        <v>5000</v>
      </c>
      <c r="L15" s="14" t="s">
        <v>0</v>
      </c>
    </row>
    <row r="16" spans="1:13" ht="15.75" x14ac:dyDescent="0.5">
      <c r="B16" s="51">
        <v>2400</v>
      </c>
      <c r="C16" s="149" t="s">
        <v>23</v>
      </c>
      <c r="D16" s="150"/>
      <c r="E16" s="150"/>
      <c r="F16" s="150"/>
      <c r="G16" s="150"/>
      <c r="H16" s="150"/>
      <c r="I16" s="150"/>
      <c r="J16" s="151"/>
      <c r="K16" s="56">
        <f t="shared" si="0"/>
        <v>2400</v>
      </c>
      <c r="L16" s="14" t="s">
        <v>0</v>
      </c>
    </row>
    <row r="17" spans="2:12" ht="15.75" x14ac:dyDescent="0.5">
      <c r="B17" s="51">
        <v>1000</v>
      </c>
      <c r="C17" s="149" t="s">
        <v>24</v>
      </c>
      <c r="D17" s="150"/>
      <c r="E17" s="150"/>
      <c r="F17" s="150"/>
      <c r="G17" s="150"/>
      <c r="H17" s="150"/>
      <c r="I17" s="150"/>
      <c r="J17" s="151"/>
      <c r="K17" s="56">
        <f t="shared" si="0"/>
        <v>1000</v>
      </c>
      <c r="L17" s="14" t="s">
        <v>0</v>
      </c>
    </row>
    <row r="18" spans="2:12" ht="15.75" x14ac:dyDescent="0.5">
      <c r="B18" s="51">
        <v>4500</v>
      </c>
      <c r="C18" s="149" t="s">
        <v>25</v>
      </c>
      <c r="D18" s="150"/>
      <c r="E18" s="150"/>
      <c r="F18" s="150"/>
      <c r="G18" s="150"/>
      <c r="H18" s="150"/>
      <c r="I18" s="150"/>
      <c r="J18" s="151"/>
      <c r="K18" s="56">
        <f t="shared" si="0"/>
        <v>4500</v>
      </c>
      <c r="L18" s="14" t="s">
        <v>0</v>
      </c>
    </row>
    <row r="19" spans="2:12" ht="15.75" x14ac:dyDescent="0.5">
      <c r="B19" s="51"/>
      <c r="C19" s="149" t="s">
        <v>26</v>
      </c>
      <c r="D19" s="150"/>
      <c r="E19" s="150"/>
      <c r="F19" s="150"/>
      <c r="G19" s="150"/>
      <c r="H19" s="150"/>
      <c r="I19" s="150"/>
      <c r="J19" s="151"/>
      <c r="K19" s="56">
        <f t="shared" si="0"/>
        <v>0</v>
      </c>
      <c r="L19" s="14" t="s">
        <v>0</v>
      </c>
    </row>
    <row r="20" spans="2:12" ht="15.75" customHeight="1" x14ac:dyDescent="0.4">
      <c r="B20" s="51"/>
      <c r="C20" s="152" t="s">
        <v>27</v>
      </c>
      <c r="D20" s="153"/>
      <c r="E20" s="153"/>
      <c r="F20" s="153"/>
      <c r="G20" s="153"/>
      <c r="H20" s="153"/>
      <c r="I20" s="153"/>
      <c r="J20" s="154"/>
      <c r="K20" s="56">
        <f t="shared" si="0"/>
        <v>0</v>
      </c>
      <c r="L20" s="14" t="s">
        <v>0</v>
      </c>
    </row>
    <row r="21" spans="2:12" ht="15.75" customHeight="1" x14ac:dyDescent="0.4">
      <c r="B21" s="51">
        <v>1200</v>
      </c>
      <c r="C21" s="155" t="s">
        <v>140</v>
      </c>
      <c r="D21" s="156"/>
      <c r="E21" s="156"/>
      <c r="F21" s="156"/>
      <c r="G21" s="156"/>
      <c r="H21" s="156"/>
      <c r="I21" s="156"/>
      <c r="J21" s="157"/>
      <c r="K21" s="56">
        <f t="shared" si="0"/>
        <v>1200</v>
      </c>
      <c r="L21" s="14" t="s">
        <v>0</v>
      </c>
    </row>
    <row r="22" spans="2:12" ht="15.75" customHeight="1" x14ac:dyDescent="0.4">
      <c r="B22" s="51">
        <v>1200</v>
      </c>
      <c r="C22" s="155" t="s">
        <v>196</v>
      </c>
      <c r="D22" s="156"/>
      <c r="E22" s="156"/>
      <c r="F22" s="156"/>
      <c r="G22" s="156"/>
      <c r="H22" s="156"/>
      <c r="I22" s="156"/>
      <c r="J22" s="157"/>
      <c r="K22" s="56">
        <f>B22</f>
        <v>1200</v>
      </c>
      <c r="L22" s="14" t="s">
        <v>0</v>
      </c>
    </row>
    <row r="23" spans="2:12" ht="15.75" customHeight="1" x14ac:dyDescent="0.4">
      <c r="B23" s="51"/>
      <c r="C23" s="162"/>
      <c r="D23" s="163"/>
      <c r="E23" s="163"/>
      <c r="F23" s="163"/>
      <c r="G23" s="163"/>
      <c r="H23" s="163"/>
      <c r="I23" s="163"/>
      <c r="J23" s="164"/>
      <c r="K23" s="56">
        <f t="shared" si="0"/>
        <v>0</v>
      </c>
      <c r="L23" s="14" t="s">
        <v>0</v>
      </c>
    </row>
    <row r="24" spans="2:12" ht="15.75" customHeight="1" x14ac:dyDescent="0.4">
      <c r="B24" s="51"/>
      <c r="C24" s="162"/>
      <c r="D24" s="163"/>
      <c r="E24" s="163"/>
      <c r="F24" s="163"/>
      <c r="G24" s="163"/>
      <c r="H24" s="163"/>
      <c r="I24" s="163"/>
      <c r="J24" s="164"/>
      <c r="K24" s="56">
        <f t="shared" si="0"/>
        <v>0</v>
      </c>
      <c r="L24" s="14" t="s">
        <v>0</v>
      </c>
    </row>
    <row r="25" spans="2:12" ht="15.75" customHeight="1" x14ac:dyDescent="0.4">
      <c r="B25" s="51"/>
      <c r="C25" s="162"/>
      <c r="D25" s="163"/>
      <c r="E25" s="163"/>
      <c r="F25" s="163"/>
      <c r="G25" s="163"/>
      <c r="H25" s="163"/>
      <c r="I25" s="163"/>
      <c r="J25" s="164"/>
      <c r="K25" s="56">
        <f t="shared" si="0"/>
        <v>0</v>
      </c>
      <c r="L25" s="14" t="s">
        <v>0</v>
      </c>
    </row>
    <row r="26" spans="2:12" ht="15.75" customHeight="1" thickBot="1" x14ac:dyDescent="0.45">
      <c r="B26" s="51"/>
      <c r="C26" s="162"/>
      <c r="D26" s="163"/>
      <c r="E26" s="163"/>
      <c r="F26" s="163"/>
      <c r="G26" s="163"/>
      <c r="H26" s="163"/>
      <c r="I26" s="163"/>
      <c r="J26" s="164"/>
      <c r="K26" s="56">
        <f t="shared" si="0"/>
        <v>0</v>
      </c>
      <c r="L26" s="14" t="s">
        <v>0</v>
      </c>
    </row>
    <row r="27" spans="2:12" ht="25.5" customHeight="1" thickTop="1" thickBot="1" x14ac:dyDescent="0.45">
      <c r="C27" s="182" t="s">
        <v>2</v>
      </c>
      <c r="D27" s="182"/>
      <c r="E27" s="182"/>
      <c r="F27" s="182"/>
      <c r="G27" s="182"/>
      <c r="H27" s="182"/>
      <c r="I27" s="182"/>
      <c r="J27" s="183"/>
      <c r="K27" s="57">
        <f>SUM(K8:K26)</f>
        <v>68300</v>
      </c>
      <c r="L27" s="18" t="s">
        <v>0</v>
      </c>
    </row>
    <row r="28" spans="2:12" ht="9.75" customHeight="1" thickTop="1" x14ac:dyDescent="0.5">
      <c r="B28" s="139" t="s">
        <v>1</v>
      </c>
      <c r="C28" s="139"/>
      <c r="D28" s="139"/>
      <c r="E28" s="139"/>
      <c r="F28" s="139"/>
      <c r="G28" s="139"/>
      <c r="H28" s="139"/>
      <c r="I28" s="139"/>
      <c r="J28" s="139"/>
      <c r="K28" s="139"/>
      <c r="L28" s="139"/>
    </row>
    <row r="29" spans="2:12" ht="15.75" x14ac:dyDescent="0.5">
      <c r="B29" s="158" t="s">
        <v>3</v>
      </c>
      <c r="C29" s="158"/>
      <c r="D29" s="158"/>
      <c r="E29" s="158"/>
      <c r="F29" s="158"/>
      <c r="G29" s="158"/>
      <c r="H29" s="158"/>
      <c r="I29" s="158"/>
      <c r="J29" s="158"/>
      <c r="K29" s="158"/>
      <c r="L29" s="158"/>
    </row>
    <row r="30" spans="2:12" ht="15.75" x14ac:dyDescent="0.5">
      <c r="B30" s="158" t="s">
        <v>4</v>
      </c>
      <c r="C30" s="158"/>
      <c r="D30" s="158"/>
      <c r="E30" s="158"/>
      <c r="F30" s="158"/>
      <c r="G30" s="158"/>
      <c r="H30" s="158"/>
      <c r="I30" s="158"/>
      <c r="J30" s="158"/>
      <c r="K30" s="158"/>
      <c r="L30" s="158"/>
    </row>
    <row r="31" spans="2:12" ht="15.75" x14ac:dyDescent="0.5">
      <c r="B31" s="149" t="s">
        <v>5</v>
      </c>
      <c r="C31" s="150"/>
      <c r="D31" s="150"/>
      <c r="E31" s="150"/>
      <c r="F31" s="150"/>
      <c r="G31" s="150"/>
      <c r="H31" s="150"/>
      <c r="I31" s="150"/>
      <c r="J31" s="151"/>
      <c r="K31" s="56">
        <f>IF(K27&gt;10000,10000,K27)</f>
        <v>10000</v>
      </c>
      <c r="L31" s="14" t="s">
        <v>0</v>
      </c>
    </row>
    <row r="32" spans="2:12" ht="16.149999999999999" thickBot="1" x14ac:dyDescent="0.55000000000000004">
      <c r="B32" s="149" t="s">
        <v>6</v>
      </c>
      <c r="C32" s="150"/>
      <c r="D32" s="150"/>
      <c r="E32" s="150"/>
      <c r="F32" s="150"/>
      <c r="G32" s="150"/>
      <c r="H32" s="150"/>
      <c r="I32" s="150"/>
      <c r="J32" s="151"/>
      <c r="K32" s="55">
        <f>(K27-K31)*0.4</f>
        <v>23320</v>
      </c>
      <c r="L32" s="14" t="s">
        <v>0</v>
      </c>
    </row>
    <row r="33" spans="2:12" ht="25.5" customHeight="1" thickTop="1" thickBot="1" x14ac:dyDescent="0.45">
      <c r="B33" s="176" t="s">
        <v>7</v>
      </c>
      <c r="C33" s="176"/>
      <c r="D33" s="176"/>
      <c r="E33" s="176"/>
      <c r="F33" s="176"/>
      <c r="G33" s="176"/>
      <c r="H33" s="176"/>
      <c r="I33" s="176"/>
      <c r="J33" s="177"/>
      <c r="K33" s="57">
        <f>(K31+K32)</f>
        <v>33320</v>
      </c>
      <c r="L33" s="18" t="s">
        <v>0</v>
      </c>
    </row>
    <row r="34" spans="2:12" ht="9.75" customHeight="1" thickTop="1" x14ac:dyDescent="0.4">
      <c r="B34" s="178"/>
      <c r="C34" s="178"/>
      <c r="D34" s="178"/>
      <c r="E34" s="178"/>
      <c r="F34" s="178"/>
      <c r="G34" s="178"/>
      <c r="H34" s="178"/>
      <c r="I34" s="178"/>
      <c r="J34" s="178"/>
      <c r="K34" s="178"/>
      <c r="L34" s="178"/>
    </row>
    <row r="35" spans="2:12" ht="15.75" x14ac:dyDescent="0.5">
      <c r="B35" s="158" t="s">
        <v>8</v>
      </c>
      <c r="C35" s="158"/>
      <c r="D35" s="158"/>
      <c r="E35" s="158"/>
      <c r="F35" s="158"/>
      <c r="G35" s="158"/>
      <c r="H35" s="158"/>
      <c r="I35" s="158"/>
      <c r="J35" s="158"/>
      <c r="K35" s="158"/>
      <c r="L35" s="158"/>
    </row>
    <row r="36" spans="2:12" ht="15.75" x14ac:dyDescent="0.5">
      <c r="B36" s="11"/>
      <c r="C36" s="159" t="s">
        <v>9</v>
      </c>
      <c r="D36" s="160"/>
      <c r="E36" s="160"/>
      <c r="F36" s="160"/>
      <c r="G36" s="160"/>
      <c r="H36" s="160"/>
      <c r="I36" s="160"/>
      <c r="J36" s="161"/>
      <c r="K36" s="171">
        <f>B36*B37</f>
        <v>0</v>
      </c>
      <c r="L36" s="165" t="s">
        <v>0</v>
      </c>
    </row>
    <row r="37" spans="2:12" ht="15.75" x14ac:dyDescent="0.5">
      <c r="B37" s="11"/>
      <c r="C37" s="173" t="s">
        <v>10</v>
      </c>
      <c r="D37" s="174"/>
      <c r="E37" s="174"/>
      <c r="F37" s="174"/>
      <c r="G37" s="174"/>
      <c r="H37" s="174"/>
      <c r="I37" s="174"/>
      <c r="J37" s="175"/>
      <c r="K37" s="185"/>
      <c r="L37" s="166"/>
    </row>
    <row r="38" spans="2:12" ht="15.75" x14ac:dyDescent="0.5">
      <c r="B38" s="169"/>
      <c r="C38" s="159" t="s">
        <v>137</v>
      </c>
      <c r="D38" s="160"/>
      <c r="E38" s="160"/>
      <c r="F38" s="160"/>
      <c r="G38" s="160"/>
      <c r="H38" s="160"/>
      <c r="I38" s="160"/>
      <c r="J38" s="161"/>
      <c r="K38" s="171">
        <f>B38*0.65</f>
        <v>0</v>
      </c>
      <c r="L38" s="165" t="s">
        <v>0</v>
      </c>
    </row>
    <row r="39" spans="2:12" ht="16.149999999999999" thickBot="1" x14ac:dyDescent="0.55000000000000004">
      <c r="B39" s="170"/>
      <c r="C39" s="173" t="s">
        <v>138</v>
      </c>
      <c r="D39" s="174"/>
      <c r="E39" s="174"/>
      <c r="F39" s="174"/>
      <c r="G39" s="174"/>
      <c r="H39" s="174"/>
      <c r="I39" s="174"/>
      <c r="J39" s="175"/>
      <c r="K39" s="172"/>
      <c r="L39" s="166"/>
    </row>
    <row r="40" spans="2:12" ht="17.25" customHeight="1" thickTop="1" thickBot="1" x14ac:dyDescent="0.45">
      <c r="C40" s="167"/>
      <c r="D40" s="167"/>
      <c r="E40" s="167"/>
      <c r="F40" s="167"/>
      <c r="G40" s="167"/>
      <c r="H40" s="167"/>
      <c r="I40" s="167"/>
      <c r="J40" s="168"/>
      <c r="K40" s="57">
        <f>(K36+K38)</f>
        <v>0</v>
      </c>
      <c r="L40" s="18" t="s">
        <v>0</v>
      </c>
    </row>
    <row r="41" spans="2:12" ht="9.75" customHeight="1" thickTop="1" x14ac:dyDescent="0.4">
      <c r="B41" s="198"/>
      <c r="C41" s="198"/>
      <c r="D41" s="198"/>
      <c r="E41" s="198"/>
      <c r="F41" s="198"/>
      <c r="G41" s="198"/>
      <c r="H41" s="198"/>
      <c r="I41" s="198"/>
      <c r="J41" s="198"/>
      <c r="K41" s="198"/>
      <c r="L41" s="198"/>
    </row>
    <row r="42" spans="2:12" ht="15.75" x14ac:dyDescent="0.5">
      <c r="B42" s="194" t="s">
        <v>7</v>
      </c>
      <c r="C42" s="195"/>
      <c r="D42" s="196"/>
      <c r="E42" s="44" t="s">
        <v>11</v>
      </c>
      <c r="F42" s="197" t="s">
        <v>12</v>
      </c>
      <c r="G42" s="197"/>
      <c r="H42" s="197"/>
      <c r="I42" s="36" t="s">
        <v>13</v>
      </c>
      <c r="J42" s="194" t="s">
        <v>14</v>
      </c>
      <c r="K42" s="195"/>
      <c r="L42" s="196"/>
    </row>
    <row r="43" spans="2:12" ht="17.25" customHeight="1" x14ac:dyDescent="0.5">
      <c r="B43" s="186">
        <f>K33</f>
        <v>33320</v>
      </c>
      <c r="C43" s="186"/>
      <c r="D43" s="45" t="s">
        <v>0</v>
      </c>
      <c r="E43" s="44" t="s">
        <v>11</v>
      </c>
      <c r="F43" s="186">
        <f>K40</f>
        <v>0</v>
      </c>
      <c r="G43" s="186"/>
      <c r="H43" s="45" t="s">
        <v>0</v>
      </c>
      <c r="I43" s="36" t="s">
        <v>13</v>
      </c>
      <c r="J43" s="186">
        <f>B43+F43</f>
        <v>33320</v>
      </c>
      <c r="K43" s="186"/>
      <c r="L43" s="45" t="s">
        <v>0</v>
      </c>
    </row>
    <row r="44" spans="2:12" x14ac:dyDescent="0.4">
      <c r="B44" s="193"/>
      <c r="C44" s="193"/>
      <c r="D44" s="193"/>
      <c r="E44" s="193"/>
      <c r="F44" s="193"/>
      <c r="G44" s="193"/>
      <c r="H44" s="193"/>
      <c r="I44" s="193"/>
      <c r="J44" s="193"/>
      <c r="K44" s="193"/>
      <c r="L44" s="193"/>
    </row>
    <row r="45" spans="2:12" ht="16.149999999999999" thickBot="1" x14ac:dyDescent="0.55000000000000004">
      <c r="B45" s="187" t="s">
        <v>18</v>
      </c>
      <c r="C45" s="187"/>
      <c r="D45" s="187"/>
      <c r="E45" s="36" t="s">
        <v>19</v>
      </c>
      <c r="F45" s="187" t="s">
        <v>17</v>
      </c>
      <c r="G45" s="187"/>
      <c r="H45" s="187"/>
      <c r="I45" s="36" t="s">
        <v>13</v>
      </c>
      <c r="J45" s="188" t="s">
        <v>16</v>
      </c>
      <c r="K45" s="188"/>
      <c r="L45" s="188"/>
    </row>
    <row r="46" spans="2:12" ht="16.5" thickTop="1" thickBot="1" x14ac:dyDescent="0.55000000000000004">
      <c r="B46" s="186">
        <f>J43</f>
        <v>33320</v>
      </c>
      <c r="C46" s="186"/>
      <c r="D46" s="45" t="s">
        <v>0</v>
      </c>
      <c r="E46" s="36" t="s">
        <v>19</v>
      </c>
      <c r="F46" s="191">
        <v>240</v>
      </c>
      <c r="G46" s="192"/>
      <c r="H46" s="45" t="s">
        <v>20</v>
      </c>
      <c r="I46" s="37" t="s">
        <v>13</v>
      </c>
      <c r="J46" s="189">
        <f>B46/F46</f>
        <v>138.83333333333334</v>
      </c>
      <c r="K46" s="190"/>
      <c r="L46" s="46" t="s">
        <v>21</v>
      </c>
    </row>
    <row r="47" spans="2:12" ht="13.5" thickTop="1" x14ac:dyDescent="0.4"/>
  </sheetData>
  <mergeCells count="61">
    <mergeCell ref="B43:C43"/>
    <mergeCell ref="F43:G43"/>
    <mergeCell ref="C7:J7"/>
    <mergeCell ref="C24:J24"/>
    <mergeCell ref="B34:L34"/>
    <mergeCell ref="K36:K37"/>
    <mergeCell ref="B46:C46"/>
    <mergeCell ref="F45:H45"/>
    <mergeCell ref="J45:L45"/>
    <mergeCell ref="B45:D45"/>
    <mergeCell ref="J46:K46"/>
    <mergeCell ref="F46:G46"/>
    <mergeCell ref="B44:L44"/>
    <mergeCell ref="B42:D42"/>
    <mergeCell ref="J42:L42"/>
    <mergeCell ref="F42:H42"/>
    <mergeCell ref="B41:L41"/>
    <mergeCell ref="J43:K43"/>
    <mergeCell ref="C12:J12"/>
    <mergeCell ref="C22:J22"/>
    <mergeCell ref="C25:J25"/>
    <mergeCell ref="C26:J26"/>
    <mergeCell ref="B28:L28"/>
    <mergeCell ref="C27:J27"/>
    <mergeCell ref="C40:J40"/>
    <mergeCell ref="L38:L39"/>
    <mergeCell ref="B38:B39"/>
    <mergeCell ref="K38:K39"/>
    <mergeCell ref="C38:J38"/>
    <mergeCell ref="C39:J39"/>
    <mergeCell ref="B31:J31"/>
    <mergeCell ref="B32:J32"/>
    <mergeCell ref="B35:L35"/>
    <mergeCell ref="C36:J36"/>
    <mergeCell ref="C23:J23"/>
    <mergeCell ref="L36:L37"/>
    <mergeCell ref="C37:J37"/>
    <mergeCell ref="B33:J33"/>
    <mergeCell ref="B30:L30"/>
    <mergeCell ref="B29:L29"/>
    <mergeCell ref="B4:J4"/>
    <mergeCell ref="B5:J5"/>
    <mergeCell ref="C19:J19"/>
    <mergeCell ref="C20:J20"/>
    <mergeCell ref="C21:J21"/>
    <mergeCell ref="C13:J13"/>
    <mergeCell ref="C14:J14"/>
    <mergeCell ref="C15:J15"/>
    <mergeCell ref="C16:J16"/>
    <mergeCell ref="C17:J17"/>
    <mergeCell ref="C18:J18"/>
    <mergeCell ref="A6:L6"/>
    <mergeCell ref="C8:J8"/>
    <mergeCell ref="C9:J9"/>
    <mergeCell ref="C10:J10"/>
    <mergeCell ref="C11:J11"/>
    <mergeCell ref="A3:L3"/>
    <mergeCell ref="K1:L1"/>
    <mergeCell ref="K2:L2"/>
    <mergeCell ref="A1:J1"/>
    <mergeCell ref="A2:J2"/>
  </mergeCells>
  <phoneticPr fontId="0" type="noConversion"/>
  <dataValidations count="2">
    <dataValidation type="whole" operator="greaterThanOrEqual" allowBlank="1" showInputMessage="1" showErrorMessage="1" sqref="B9" xr:uid="{00000000-0002-0000-0000-000000000000}">
      <formula1>2</formula1>
    </dataValidation>
    <dataValidation type="whole" operator="greaterThanOrEqual" allowBlank="1" showInputMessage="1" showErrorMessage="1" sqref="B10" xr:uid="{00000000-0002-0000-0000-000001000000}">
      <formula1>1</formula1>
    </dataValidation>
  </dataValidations>
  <pageMargins left="0.25" right="0.5" top="0" bottom="0" header="0" footer="0"/>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8"/>
  <sheetViews>
    <sheetView workbookViewId="0">
      <selection activeCell="K8" sqref="K8"/>
    </sheetView>
  </sheetViews>
  <sheetFormatPr defaultRowHeight="13.15" x14ac:dyDescent="0.4"/>
  <cols>
    <col min="1" max="1" width="5.59765625" style="2" customWidth="1"/>
    <col min="2" max="4" width="9.06640625" style="2"/>
    <col min="5" max="5" width="4.1328125" style="2" customWidth="1"/>
    <col min="6" max="8" width="9.06640625" style="2"/>
    <col min="9" max="9" width="4.1328125" style="2" customWidth="1"/>
    <col min="10" max="10" width="9.86328125" style="2" customWidth="1"/>
    <col min="11" max="11" width="9.06640625" style="2"/>
    <col min="12" max="12" width="8.3984375" style="2" customWidth="1"/>
    <col min="13" max="16384" width="9.06640625" style="2"/>
  </cols>
  <sheetData>
    <row r="1" spans="1:12" s="47" customFormat="1" ht="18" x14ac:dyDescent="0.55000000000000004">
      <c r="A1" s="208" t="s">
        <v>163</v>
      </c>
      <c r="B1" s="208"/>
      <c r="C1" s="208"/>
      <c r="D1" s="208"/>
      <c r="E1" s="208"/>
      <c r="F1" s="208"/>
      <c r="G1" s="208"/>
      <c r="H1" s="208"/>
      <c r="I1" s="208"/>
      <c r="J1" s="208"/>
      <c r="K1" s="140" t="s">
        <v>142</v>
      </c>
      <c r="L1" s="141"/>
    </row>
    <row r="2" spans="1:12" s="47" customFormat="1" ht="15.75" x14ac:dyDescent="0.5">
      <c r="A2" s="146" t="s">
        <v>195</v>
      </c>
      <c r="B2" s="146"/>
      <c r="C2" s="146"/>
      <c r="D2" s="146"/>
      <c r="E2" s="146"/>
      <c r="F2" s="146"/>
      <c r="G2" s="146"/>
      <c r="H2" s="146"/>
      <c r="I2" s="146"/>
      <c r="J2" s="147"/>
      <c r="K2" s="203"/>
      <c r="L2" s="204"/>
    </row>
    <row r="3" spans="1:12" ht="16.149999999999999" customHeight="1" x14ac:dyDescent="0.5">
      <c r="A3" s="178"/>
      <c r="B3" s="178"/>
      <c r="C3" s="178"/>
      <c r="D3" s="178"/>
      <c r="E3" s="178"/>
      <c r="F3" s="178"/>
      <c r="G3" s="178"/>
      <c r="H3" s="178"/>
      <c r="I3" s="178"/>
      <c r="J3" s="178"/>
      <c r="K3" s="6"/>
      <c r="L3" s="6"/>
    </row>
    <row r="4" spans="1:12" x14ac:dyDescent="0.4">
      <c r="B4" s="148" t="s">
        <v>167</v>
      </c>
      <c r="C4" s="148"/>
      <c r="D4" s="148"/>
      <c r="E4" s="148"/>
      <c r="F4" s="148"/>
      <c r="G4" s="148"/>
      <c r="H4" s="148"/>
      <c r="I4" s="148"/>
      <c r="J4" s="148"/>
      <c r="K4" s="4"/>
      <c r="L4" s="4"/>
    </row>
    <row r="5" spans="1:12" x14ac:dyDescent="0.4">
      <c r="B5" s="148" t="s">
        <v>135</v>
      </c>
      <c r="C5" s="148"/>
      <c r="D5" s="148"/>
      <c r="E5" s="148"/>
      <c r="F5" s="148"/>
      <c r="G5" s="148"/>
      <c r="H5" s="148"/>
      <c r="I5" s="148"/>
      <c r="J5" s="148"/>
      <c r="K5" s="4"/>
      <c r="L5" s="4"/>
    </row>
    <row r="6" spans="1:12" ht="9" customHeight="1" x14ac:dyDescent="0.4">
      <c r="A6" s="178"/>
      <c r="B6" s="178"/>
      <c r="C6" s="178"/>
      <c r="D6" s="178"/>
      <c r="E6" s="178"/>
      <c r="F6" s="178"/>
      <c r="G6" s="178"/>
      <c r="H6" s="178"/>
      <c r="I6" s="178"/>
      <c r="J6" s="178"/>
      <c r="K6" s="178"/>
      <c r="L6" s="178"/>
    </row>
    <row r="7" spans="1:12" ht="15.75" x14ac:dyDescent="0.5">
      <c r="B7" s="49"/>
      <c r="C7" s="184" t="s">
        <v>29</v>
      </c>
      <c r="D7" s="184"/>
      <c r="E7" s="184"/>
      <c r="F7" s="184"/>
      <c r="G7" s="184"/>
      <c r="H7" s="184"/>
      <c r="I7" s="184"/>
      <c r="J7" s="184"/>
      <c r="K7" s="49"/>
      <c r="L7" s="49"/>
    </row>
    <row r="8" spans="1:12" ht="15.75" x14ac:dyDescent="0.5">
      <c r="B8" s="11"/>
      <c r="C8" s="149" t="s">
        <v>131</v>
      </c>
      <c r="D8" s="150"/>
      <c r="E8" s="150"/>
      <c r="F8" s="150"/>
      <c r="G8" s="150"/>
      <c r="H8" s="150"/>
      <c r="I8" s="150"/>
      <c r="J8" s="151"/>
      <c r="K8" s="41">
        <f>B8*3</f>
        <v>0</v>
      </c>
      <c r="L8" s="14" t="s">
        <v>0</v>
      </c>
    </row>
    <row r="9" spans="1:12" ht="15.75" x14ac:dyDescent="0.5">
      <c r="B9" s="7"/>
      <c r="C9" s="205" t="s">
        <v>160</v>
      </c>
      <c r="D9" s="206"/>
      <c r="E9" s="206"/>
      <c r="F9" s="206"/>
      <c r="G9" s="206"/>
      <c r="H9" s="206"/>
      <c r="I9" s="206"/>
      <c r="J9" s="207"/>
      <c r="K9" s="9">
        <f>B9*1500</f>
        <v>0</v>
      </c>
      <c r="L9" s="10" t="s">
        <v>0</v>
      </c>
    </row>
    <row r="10" spans="1:12" ht="15.75" x14ac:dyDescent="0.5">
      <c r="B10" s="11"/>
      <c r="C10" s="179" t="s">
        <v>161</v>
      </c>
      <c r="D10" s="180"/>
      <c r="E10" s="180"/>
      <c r="F10" s="180"/>
      <c r="G10" s="180"/>
      <c r="H10" s="180"/>
      <c r="I10" s="180"/>
      <c r="J10" s="181"/>
      <c r="K10" s="42">
        <f>B10*1500</f>
        <v>0</v>
      </c>
      <c r="L10" s="43" t="s">
        <v>0</v>
      </c>
    </row>
    <row r="11" spans="1:12" ht="15.75" x14ac:dyDescent="0.5">
      <c r="B11" s="11"/>
      <c r="C11" s="149" t="s">
        <v>153</v>
      </c>
      <c r="D11" s="150"/>
      <c r="E11" s="150"/>
      <c r="F11" s="150"/>
      <c r="G11" s="150"/>
      <c r="H11" s="150"/>
      <c r="I11" s="150"/>
      <c r="J11" s="151"/>
      <c r="K11" s="30">
        <f t="shared" ref="K11:K27" si="0">B11</f>
        <v>0</v>
      </c>
      <c r="L11" s="14" t="s">
        <v>0</v>
      </c>
    </row>
    <row r="12" spans="1:12" ht="15.75" x14ac:dyDescent="0.5">
      <c r="B12" s="11"/>
      <c r="C12" s="149" t="s">
        <v>154</v>
      </c>
      <c r="D12" s="150"/>
      <c r="E12" s="150"/>
      <c r="F12" s="150"/>
      <c r="G12" s="150"/>
      <c r="H12" s="150"/>
      <c r="I12" s="150"/>
      <c r="J12" s="151"/>
      <c r="K12" s="30">
        <f t="shared" si="0"/>
        <v>0</v>
      </c>
      <c r="L12" s="14" t="s">
        <v>0</v>
      </c>
    </row>
    <row r="13" spans="1:12" ht="15.75" x14ac:dyDescent="0.5">
      <c r="B13" s="11"/>
      <c r="C13" s="149" t="s">
        <v>155</v>
      </c>
      <c r="D13" s="150"/>
      <c r="E13" s="150"/>
      <c r="F13" s="150"/>
      <c r="G13" s="150"/>
      <c r="H13" s="150"/>
      <c r="I13" s="150"/>
      <c r="J13" s="151"/>
      <c r="K13" s="30">
        <f t="shared" si="0"/>
        <v>0</v>
      </c>
      <c r="L13" s="14" t="s">
        <v>0</v>
      </c>
    </row>
    <row r="14" spans="1:12" ht="15.75" x14ac:dyDescent="0.5">
      <c r="B14" s="11"/>
      <c r="C14" s="149" t="s">
        <v>22</v>
      </c>
      <c r="D14" s="150"/>
      <c r="E14" s="150"/>
      <c r="F14" s="150"/>
      <c r="G14" s="150"/>
      <c r="H14" s="150"/>
      <c r="I14" s="150"/>
      <c r="J14" s="151"/>
      <c r="K14" s="30">
        <f t="shared" si="0"/>
        <v>0</v>
      </c>
      <c r="L14" s="14" t="s">
        <v>0</v>
      </c>
    </row>
    <row r="15" spans="1:12" ht="15.75" x14ac:dyDescent="0.5">
      <c r="B15" s="11"/>
      <c r="C15" s="149" t="s">
        <v>162</v>
      </c>
      <c r="D15" s="150"/>
      <c r="E15" s="150"/>
      <c r="F15" s="150"/>
      <c r="G15" s="150"/>
      <c r="H15" s="150"/>
      <c r="I15" s="150"/>
      <c r="J15" s="151"/>
      <c r="K15" s="30">
        <f t="shared" si="0"/>
        <v>0</v>
      </c>
      <c r="L15" s="14" t="s">
        <v>0</v>
      </c>
    </row>
    <row r="16" spans="1:12" ht="15.75" x14ac:dyDescent="0.5">
      <c r="B16" s="11"/>
      <c r="C16" s="149" t="s">
        <v>23</v>
      </c>
      <c r="D16" s="150"/>
      <c r="E16" s="150"/>
      <c r="F16" s="150"/>
      <c r="G16" s="150"/>
      <c r="H16" s="150"/>
      <c r="I16" s="150"/>
      <c r="J16" s="151"/>
      <c r="K16" s="30">
        <f t="shared" si="0"/>
        <v>0</v>
      </c>
      <c r="L16" s="14" t="s">
        <v>0</v>
      </c>
    </row>
    <row r="17" spans="2:12" ht="15.75" x14ac:dyDescent="0.5">
      <c r="B17" s="11"/>
      <c r="C17" s="149" t="s">
        <v>24</v>
      </c>
      <c r="D17" s="150"/>
      <c r="E17" s="150"/>
      <c r="F17" s="150"/>
      <c r="G17" s="150"/>
      <c r="H17" s="150"/>
      <c r="I17" s="150"/>
      <c r="J17" s="151"/>
      <c r="K17" s="30">
        <f t="shared" si="0"/>
        <v>0</v>
      </c>
      <c r="L17" s="14" t="s">
        <v>0</v>
      </c>
    </row>
    <row r="18" spans="2:12" ht="15.75" x14ac:dyDescent="0.5">
      <c r="B18" s="11"/>
      <c r="C18" s="149" t="s">
        <v>25</v>
      </c>
      <c r="D18" s="150"/>
      <c r="E18" s="150"/>
      <c r="F18" s="150"/>
      <c r="G18" s="150"/>
      <c r="H18" s="150"/>
      <c r="I18" s="150"/>
      <c r="J18" s="151"/>
      <c r="K18" s="30">
        <f t="shared" si="0"/>
        <v>0</v>
      </c>
      <c r="L18" s="14" t="s">
        <v>0</v>
      </c>
    </row>
    <row r="19" spans="2:12" ht="15.75" x14ac:dyDescent="0.5">
      <c r="B19" s="11"/>
      <c r="C19" s="149" t="s">
        <v>28</v>
      </c>
      <c r="D19" s="150"/>
      <c r="E19" s="150"/>
      <c r="F19" s="150"/>
      <c r="G19" s="150"/>
      <c r="H19" s="150"/>
      <c r="I19" s="150"/>
      <c r="J19" s="151"/>
      <c r="K19" s="30">
        <f t="shared" si="0"/>
        <v>0</v>
      </c>
      <c r="L19" s="14" t="s">
        <v>0</v>
      </c>
    </row>
    <row r="20" spans="2:12" ht="15.75" x14ac:dyDescent="0.4">
      <c r="B20" s="11"/>
      <c r="C20" s="152" t="s">
        <v>27</v>
      </c>
      <c r="D20" s="153"/>
      <c r="E20" s="153"/>
      <c r="F20" s="153"/>
      <c r="G20" s="153"/>
      <c r="H20" s="153"/>
      <c r="I20" s="153"/>
      <c r="J20" s="154"/>
      <c r="K20" s="30">
        <f t="shared" si="0"/>
        <v>0</v>
      </c>
      <c r="L20" s="14" t="s">
        <v>0</v>
      </c>
    </row>
    <row r="21" spans="2:12" ht="15.75" x14ac:dyDescent="0.4">
      <c r="B21" s="11"/>
      <c r="C21" s="155" t="s">
        <v>140</v>
      </c>
      <c r="D21" s="156"/>
      <c r="E21" s="156"/>
      <c r="F21" s="156"/>
      <c r="G21" s="156"/>
      <c r="H21" s="156"/>
      <c r="I21" s="156"/>
      <c r="J21" s="157"/>
      <c r="K21" s="30">
        <f t="shared" si="0"/>
        <v>0</v>
      </c>
      <c r="L21" s="14" t="s">
        <v>0</v>
      </c>
    </row>
    <row r="22" spans="2:12" ht="15.75" x14ac:dyDescent="0.4">
      <c r="B22" s="11"/>
      <c r="C22" s="155" t="s">
        <v>141</v>
      </c>
      <c r="D22" s="156"/>
      <c r="E22" s="156"/>
      <c r="F22" s="156"/>
      <c r="G22" s="156"/>
      <c r="H22" s="156"/>
      <c r="I22" s="156"/>
      <c r="J22" s="157"/>
      <c r="K22" s="30">
        <f t="shared" si="0"/>
        <v>0</v>
      </c>
      <c r="L22" s="14" t="s">
        <v>0</v>
      </c>
    </row>
    <row r="23" spans="2:12" ht="15.75" x14ac:dyDescent="0.4">
      <c r="B23" s="11"/>
      <c r="C23" s="162"/>
      <c r="D23" s="163"/>
      <c r="E23" s="163"/>
      <c r="F23" s="163"/>
      <c r="G23" s="163"/>
      <c r="H23" s="163"/>
      <c r="I23" s="163"/>
      <c r="J23" s="164"/>
      <c r="K23" s="30">
        <f t="shared" si="0"/>
        <v>0</v>
      </c>
      <c r="L23" s="14" t="s">
        <v>0</v>
      </c>
    </row>
    <row r="24" spans="2:12" ht="15.75" x14ac:dyDescent="0.4">
      <c r="B24" s="11"/>
      <c r="C24" s="162"/>
      <c r="D24" s="163"/>
      <c r="E24" s="163"/>
      <c r="F24" s="163"/>
      <c r="G24" s="163"/>
      <c r="H24" s="163"/>
      <c r="I24" s="163"/>
      <c r="J24" s="164"/>
      <c r="K24" s="30">
        <f t="shared" si="0"/>
        <v>0</v>
      </c>
      <c r="L24" s="14" t="s">
        <v>0</v>
      </c>
    </row>
    <row r="25" spans="2:12" ht="15.75" x14ac:dyDescent="0.4">
      <c r="B25" s="11"/>
      <c r="C25" s="162"/>
      <c r="D25" s="163"/>
      <c r="E25" s="163"/>
      <c r="F25" s="163"/>
      <c r="G25" s="163"/>
      <c r="H25" s="163"/>
      <c r="I25" s="163"/>
      <c r="J25" s="164"/>
      <c r="K25" s="30">
        <f t="shared" si="0"/>
        <v>0</v>
      </c>
      <c r="L25" s="14" t="s">
        <v>0</v>
      </c>
    </row>
    <row r="26" spans="2:12" ht="15.75" x14ac:dyDescent="0.4">
      <c r="B26" s="11"/>
      <c r="C26" s="162"/>
      <c r="D26" s="163"/>
      <c r="E26" s="163"/>
      <c r="F26" s="163"/>
      <c r="G26" s="163"/>
      <c r="H26" s="163"/>
      <c r="I26" s="163"/>
      <c r="J26" s="164"/>
      <c r="K26" s="30">
        <f t="shared" si="0"/>
        <v>0</v>
      </c>
      <c r="L26" s="14" t="s">
        <v>0</v>
      </c>
    </row>
    <row r="27" spans="2:12" ht="16.149999999999999" thickBot="1" x14ac:dyDescent="0.45">
      <c r="B27" s="11"/>
      <c r="C27" s="162"/>
      <c r="D27" s="163"/>
      <c r="E27" s="163"/>
      <c r="F27" s="163"/>
      <c r="G27" s="163"/>
      <c r="H27" s="163"/>
      <c r="I27" s="163"/>
      <c r="J27" s="164"/>
      <c r="K27" s="30">
        <f t="shared" si="0"/>
        <v>0</v>
      </c>
      <c r="L27" s="14" t="s">
        <v>0</v>
      </c>
    </row>
    <row r="28" spans="2:12" ht="16.5" thickTop="1" thickBot="1" x14ac:dyDescent="0.45">
      <c r="C28" s="182" t="s">
        <v>147</v>
      </c>
      <c r="D28" s="182"/>
      <c r="E28" s="182"/>
      <c r="F28" s="182"/>
      <c r="G28" s="182"/>
      <c r="H28" s="182"/>
      <c r="I28" s="182"/>
      <c r="J28" s="183"/>
      <c r="K28" s="17">
        <f>SUM(K8:K27)</f>
        <v>0</v>
      </c>
      <c r="L28" s="18" t="s">
        <v>0</v>
      </c>
    </row>
    <row r="29" spans="2:12" ht="16.149999999999999" thickTop="1" x14ac:dyDescent="0.5">
      <c r="B29" s="139"/>
      <c r="C29" s="139"/>
      <c r="D29" s="139"/>
      <c r="E29" s="139"/>
      <c r="F29" s="139"/>
      <c r="G29" s="139"/>
      <c r="H29" s="139"/>
      <c r="I29" s="139"/>
      <c r="J29" s="139"/>
      <c r="K29" s="139"/>
      <c r="L29" s="139"/>
    </row>
    <row r="30" spans="2:12" ht="12" customHeight="1" x14ac:dyDescent="0.5">
      <c r="B30" s="139" t="s">
        <v>1</v>
      </c>
      <c r="C30" s="139"/>
      <c r="D30" s="139"/>
      <c r="E30" s="139"/>
      <c r="F30" s="139"/>
      <c r="G30" s="139"/>
      <c r="H30" s="139"/>
      <c r="I30" s="139"/>
      <c r="J30" s="139"/>
      <c r="K30" s="139"/>
      <c r="L30" s="139"/>
    </row>
    <row r="31" spans="2:12" ht="15.75" x14ac:dyDescent="0.5">
      <c r="B31" s="158" t="s">
        <v>3</v>
      </c>
      <c r="C31" s="158"/>
      <c r="D31" s="158"/>
      <c r="E31" s="158"/>
      <c r="F31" s="158"/>
      <c r="G31" s="158"/>
      <c r="H31" s="158"/>
      <c r="I31" s="158"/>
      <c r="J31" s="158"/>
      <c r="K31" s="158"/>
      <c r="L31" s="158"/>
    </row>
    <row r="32" spans="2:12" ht="15.75" x14ac:dyDescent="0.5">
      <c r="B32" s="158" t="s">
        <v>4</v>
      </c>
      <c r="C32" s="158"/>
      <c r="D32" s="158"/>
      <c r="E32" s="158"/>
      <c r="F32" s="158"/>
      <c r="G32" s="158"/>
      <c r="H32" s="158"/>
      <c r="I32" s="158"/>
      <c r="J32" s="158"/>
      <c r="K32" s="158"/>
      <c r="L32" s="158"/>
    </row>
    <row r="33" spans="2:12" ht="15.75" x14ac:dyDescent="0.5">
      <c r="B33" s="149" t="s">
        <v>5</v>
      </c>
      <c r="C33" s="150"/>
      <c r="D33" s="150"/>
      <c r="E33" s="150"/>
      <c r="F33" s="150"/>
      <c r="G33" s="150"/>
      <c r="H33" s="150"/>
      <c r="I33" s="150"/>
      <c r="J33" s="151"/>
      <c r="K33" s="30">
        <f>IF(K28&gt;10000,10000,K28)</f>
        <v>0</v>
      </c>
      <c r="L33" s="14" t="s">
        <v>0</v>
      </c>
    </row>
    <row r="34" spans="2:12" ht="16.149999999999999" thickBot="1" x14ac:dyDescent="0.55000000000000004">
      <c r="B34" s="149" t="s">
        <v>6</v>
      </c>
      <c r="C34" s="150"/>
      <c r="D34" s="150"/>
      <c r="E34" s="150"/>
      <c r="F34" s="150"/>
      <c r="G34" s="150"/>
      <c r="H34" s="150"/>
      <c r="I34" s="150"/>
      <c r="J34" s="151"/>
      <c r="K34" s="42">
        <f>(K28-K33)*0.4</f>
        <v>0</v>
      </c>
      <c r="L34" s="14" t="s">
        <v>0</v>
      </c>
    </row>
    <row r="35" spans="2:12" ht="16.5" thickTop="1" thickBot="1" x14ac:dyDescent="0.45">
      <c r="B35" s="182" t="s">
        <v>146</v>
      </c>
      <c r="C35" s="182"/>
      <c r="D35" s="182"/>
      <c r="E35" s="182"/>
      <c r="F35" s="182"/>
      <c r="G35" s="182"/>
      <c r="H35" s="182"/>
      <c r="I35" s="182"/>
      <c r="J35" s="183"/>
      <c r="K35" s="17">
        <f>(K33+K34)</f>
        <v>0</v>
      </c>
      <c r="L35" s="18" t="s">
        <v>0</v>
      </c>
    </row>
    <row r="36" spans="2:12" ht="11.25" customHeight="1" thickTop="1" x14ac:dyDescent="0.4">
      <c r="B36" s="178"/>
      <c r="C36" s="178"/>
      <c r="D36" s="178"/>
      <c r="E36" s="178"/>
      <c r="F36" s="178"/>
      <c r="G36" s="178"/>
      <c r="H36" s="178"/>
      <c r="I36" s="178"/>
      <c r="J36" s="178"/>
      <c r="K36" s="178"/>
      <c r="L36" s="178"/>
    </row>
    <row r="37" spans="2:12" ht="15.75" x14ac:dyDescent="0.5">
      <c r="B37" s="158" t="s">
        <v>8</v>
      </c>
      <c r="C37" s="158"/>
      <c r="D37" s="158"/>
      <c r="E37" s="158"/>
      <c r="F37" s="158"/>
      <c r="G37" s="158"/>
      <c r="H37" s="158"/>
      <c r="I37" s="158"/>
      <c r="J37" s="158"/>
      <c r="K37" s="158"/>
      <c r="L37" s="158"/>
    </row>
    <row r="38" spans="2:12" ht="15.75" x14ac:dyDescent="0.5">
      <c r="B38" s="11"/>
      <c r="C38" s="159" t="s">
        <v>143</v>
      </c>
      <c r="D38" s="160"/>
      <c r="E38" s="160"/>
      <c r="F38" s="160"/>
      <c r="G38" s="160"/>
      <c r="H38" s="160"/>
      <c r="I38" s="160"/>
      <c r="J38" s="161"/>
      <c r="K38" s="9">
        <f>B38</f>
        <v>0</v>
      </c>
      <c r="L38" s="10" t="s">
        <v>0</v>
      </c>
    </row>
    <row r="39" spans="2:12" ht="16.149999999999999" thickBot="1" x14ac:dyDescent="0.55000000000000004">
      <c r="B39" s="11"/>
      <c r="C39" s="159" t="s">
        <v>144</v>
      </c>
      <c r="D39" s="160"/>
      <c r="E39" s="160"/>
      <c r="F39" s="160"/>
      <c r="G39" s="160"/>
      <c r="H39" s="160"/>
      <c r="I39" s="160"/>
      <c r="J39" s="161"/>
      <c r="K39" s="9">
        <f>B39</f>
        <v>0</v>
      </c>
      <c r="L39" s="10" t="s">
        <v>0</v>
      </c>
    </row>
    <row r="40" spans="2:12" ht="16.5" thickTop="1" thickBot="1" x14ac:dyDescent="0.55000000000000004">
      <c r="C40" s="201" t="s">
        <v>145</v>
      </c>
      <c r="D40" s="201"/>
      <c r="E40" s="201"/>
      <c r="F40" s="201"/>
      <c r="G40" s="201"/>
      <c r="H40" s="201"/>
      <c r="I40" s="201"/>
      <c r="J40" s="202"/>
      <c r="K40" s="17">
        <f>(K38+K39)</f>
        <v>0</v>
      </c>
      <c r="L40" s="18" t="s">
        <v>0</v>
      </c>
    </row>
    <row r="41" spans="2:12" ht="16.149999999999999" thickTop="1" x14ac:dyDescent="0.5">
      <c r="C41" s="200"/>
      <c r="D41" s="200"/>
      <c r="E41" s="200"/>
      <c r="F41" s="200"/>
      <c r="G41" s="200"/>
      <c r="H41" s="200"/>
      <c r="I41" s="200"/>
      <c r="J41" s="200"/>
      <c r="K41" s="200"/>
      <c r="L41" s="200"/>
    </row>
    <row r="42" spans="2:12" x14ac:dyDescent="0.4">
      <c r="B42" s="198"/>
      <c r="C42" s="198"/>
      <c r="D42" s="198"/>
      <c r="E42" s="198"/>
      <c r="F42" s="198"/>
      <c r="G42" s="198"/>
      <c r="H42" s="198"/>
      <c r="I42" s="198"/>
      <c r="J42" s="198"/>
      <c r="K42" s="198"/>
      <c r="L42" s="198"/>
    </row>
    <row r="43" spans="2:12" ht="15.75" x14ac:dyDescent="0.5">
      <c r="B43" s="194" t="s">
        <v>7</v>
      </c>
      <c r="C43" s="195"/>
      <c r="D43" s="196"/>
      <c r="E43" s="44" t="s">
        <v>11</v>
      </c>
      <c r="F43" s="197" t="s">
        <v>12</v>
      </c>
      <c r="G43" s="197"/>
      <c r="H43" s="197"/>
      <c r="I43" s="36" t="s">
        <v>13</v>
      </c>
      <c r="J43" s="194" t="s">
        <v>14</v>
      </c>
      <c r="K43" s="195"/>
      <c r="L43" s="196"/>
    </row>
    <row r="44" spans="2:12" ht="15.75" x14ac:dyDescent="0.5">
      <c r="B44" s="199">
        <f>K35</f>
        <v>0</v>
      </c>
      <c r="C44" s="199"/>
      <c r="D44" s="45" t="s">
        <v>0</v>
      </c>
      <c r="E44" s="44" t="s">
        <v>11</v>
      </c>
      <c r="F44" s="199">
        <f>K40</f>
        <v>0</v>
      </c>
      <c r="G44" s="199"/>
      <c r="H44" s="45" t="s">
        <v>0</v>
      </c>
      <c r="I44" s="36" t="s">
        <v>13</v>
      </c>
      <c r="J44" s="199">
        <f>B44+F44</f>
        <v>0</v>
      </c>
      <c r="K44" s="199"/>
      <c r="L44" s="45" t="s">
        <v>0</v>
      </c>
    </row>
    <row r="45" spans="2:12" x14ac:dyDescent="0.4">
      <c r="B45" s="193"/>
      <c r="C45" s="193"/>
      <c r="D45" s="193"/>
      <c r="E45" s="193"/>
      <c r="F45" s="193"/>
      <c r="G45" s="193"/>
      <c r="H45" s="193"/>
      <c r="I45" s="193"/>
      <c r="J45" s="193"/>
      <c r="K45" s="193"/>
      <c r="L45" s="193"/>
    </row>
    <row r="46" spans="2:12" ht="16.149999999999999" thickBot="1" x14ac:dyDescent="0.55000000000000004">
      <c r="B46" s="187" t="s">
        <v>18</v>
      </c>
      <c r="C46" s="187"/>
      <c r="D46" s="187"/>
      <c r="E46" s="36" t="s">
        <v>19</v>
      </c>
      <c r="F46" s="187" t="s">
        <v>17</v>
      </c>
      <c r="G46" s="187"/>
      <c r="H46" s="187"/>
      <c r="I46" s="36" t="s">
        <v>13</v>
      </c>
      <c r="J46" s="188" t="s">
        <v>16</v>
      </c>
      <c r="K46" s="188"/>
      <c r="L46" s="188"/>
    </row>
    <row r="47" spans="2:12" ht="16.5" thickTop="1" thickBot="1" x14ac:dyDescent="0.55000000000000004">
      <c r="B47" s="199">
        <f>J44</f>
        <v>0</v>
      </c>
      <c r="C47" s="199"/>
      <c r="D47" s="45" t="s">
        <v>0</v>
      </c>
      <c r="E47" s="36" t="s">
        <v>19</v>
      </c>
      <c r="F47" s="191">
        <v>240</v>
      </c>
      <c r="G47" s="192"/>
      <c r="H47" s="45" t="s">
        <v>20</v>
      </c>
      <c r="I47" s="37" t="s">
        <v>13</v>
      </c>
      <c r="J47" s="189">
        <f>B47/F47</f>
        <v>0</v>
      </c>
      <c r="K47" s="190"/>
      <c r="L47" s="46" t="s">
        <v>21</v>
      </c>
    </row>
    <row r="48" spans="2:12" ht="13.5" thickTop="1" x14ac:dyDescent="0.4"/>
  </sheetData>
  <mergeCells count="57">
    <mergeCell ref="K1:L1"/>
    <mergeCell ref="K2:L2"/>
    <mergeCell ref="C9:J9"/>
    <mergeCell ref="A1:J1"/>
    <mergeCell ref="A2:J2"/>
    <mergeCell ref="A3:J3"/>
    <mergeCell ref="C7:J7"/>
    <mergeCell ref="B4:J4"/>
    <mergeCell ref="B5:J5"/>
    <mergeCell ref="C16:J16"/>
    <mergeCell ref="A6:L6"/>
    <mergeCell ref="C8:J8"/>
    <mergeCell ref="C10:J10"/>
    <mergeCell ref="C11:J11"/>
    <mergeCell ref="C14:J14"/>
    <mergeCell ref="C15:J15"/>
    <mergeCell ref="C12:J12"/>
    <mergeCell ref="C13:J13"/>
    <mergeCell ref="C17:J17"/>
    <mergeCell ref="C22:J22"/>
    <mergeCell ref="C28:J28"/>
    <mergeCell ref="C18:J18"/>
    <mergeCell ref="C19:J19"/>
    <mergeCell ref="C20:J20"/>
    <mergeCell ref="C21:J21"/>
    <mergeCell ref="C23:J23"/>
    <mergeCell ref="C24:J24"/>
    <mergeCell ref="C26:J26"/>
    <mergeCell ref="C27:J27"/>
    <mergeCell ref="C25:J25"/>
    <mergeCell ref="C41:L41"/>
    <mergeCell ref="C38:J38"/>
    <mergeCell ref="B29:L29"/>
    <mergeCell ref="B30:L30"/>
    <mergeCell ref="B31:L31"/>
    <mergeCell ref="B32:L32"/>
    <mergeCell ref="B33:J33"/>
    <mergeCell ref="B34:J34"/>
    <mergeCell ref="B35:J35"/>
    <mergeCell ref="B36:L36"/>
    <mergeCell ref="B37:L37"/>
    <mergeCell ref="C39:J39"/>
    <mergeCell ref="C40:J40"/>
    <mergeCell ref="B42:L42"/>
    <mergeCell ref="B43:D43"/>
    <mergeCell ref="F43:H43"/>
    <mergeCell ref="J43:L43"/>
    <mergeCell ref="B44:C44"/>
    <mergeCell ref="F44:G44"/>
    <mergeCell ref="J44:K44"/>
    <mergeCell ref="B47:C47"/>
    <mergeCell ref="F47:G47"/>
    <mergeCell ref="J47:K47"/>
    <mergeCell ref="B45:L45"/>
    <mergeCell ref="B46:D46"/>
    <mergeCell ref="F46:H46"/>
    <mergeCell ref="J46:L46"/>
  </mergeCells>
  <phoneticPr fontId="0" type="noConversion"/>
  <conditionalFormatting sqref="K11">
    <cfRule type="cellIs" priority="1" stopIfTrue="1" operator="equal">
      <formula>"""0 then null"""</formula>
    </cfRule>
  </conditionalFormatting>
  <dataValidations count="2">
    <dataValidation type="whole" operator="greaterThanOrEqual" allowBlank="1" showInputMessage="1" showErrorMessage="1" sqref="B9" xr:uid="{00000000-0002-0000-0100-000000000000}">
      <formula1>2</formula1>
    </dataValidation>
    <dataValidation type="whole" operator="greaterThanOrEqual" allowBlank="1" showInputMessage="1" showErrorMessage="1" sqref="B10" xr:uid="{00000000-0002-0000-0100-000001000000}">
      <formula1>1</formula1>
    </dataValidation>
  </dataValidations>
  <pageMargins left="0.25" right="0.5" top="0" bottom="0" header="0" footer="0"/>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AH70"/>
  <sheetViews>
    <sheetView workbookViewId="0">
      <selection sqref="A1:S1"/>
    </sheetView>
  </sheetViews>
  <sheetFormatPr defaultRowHeight="13.15" x14ac:dyDescent="0.4"/>
  <cols>
    <col min="1" max="1" width="6.265625" style="2" customWidth="1"/>
    <col min="2" max="2" width="9.06640625" style="2"/>
    <col min="3" max="19" width="4" style="2" customWidth="1"/>
    <col min="20" max="20" width="1.265625" style="2" customWidth="1"/>
    <col min="21" max="21" width="9.06640625" style="2"/>
    <col min="22" max="22" width="8.3984375" style="2" customWidth="1"/>
    <col min="23" max="16384" width="9.06640625" style="2"/>
  </cols>
  <sheetData>
    <row r="1" spans="1:22" ht="18" x14ac:dyDescent="0.55000000000000004">
      <c r="A1" s="208" t="s">
        <v>159</v>
      </c>
      <c r="B1" s="208"/>
      <c r="C1" s="208"/>
      <c r="D1" s="208"/>
      <c r="E1" s="208"/>
      <c r="F1" s="208"/>
      <c r="G1" s="208"/>
      <c r="H1" s="208"/>
      <c r="I1" s="208"/>
      <c r="J1" s="208"/>
      <c r="K1" s="208"/>
      <c r="L1" s="208"/>
      <c r="M1" s="208"/>
      <c r="N1" s="208"/>
      <c r="O1" s="208"/>
      <c r="P1" s="208"/>
      <c r="Q1" s="208"/>
      <c r="R1" s="208"/>
      <c r="S1" s="208"/>
      <c r="T1" s="1"/>
      <c r="U1" s="216" t="s">
        <v>142</v>
      </c>
      <c r="V1" s="217"/>
    </row>
    <row r="2" spans="1:22" ht="15.75" x14ac:dyDescent="0.5">
      <c r="A2" s="215" t="s">
        <v>195</v>
      </c>
      <c r="B2" s="215"/>
      <c r="C2" s="215"/>
      <c r="D2" s="215"/>
      <c r="E2" s="215"/>
      <c r="F2" s="215"/>
      <c r="G2" s="215"/>
      <c r="H2" s="215"/>
      <c r="I2" s="215"/>
      <c r="J2" s="215"/>
      <c r="K2" s="215"/>
      <c r="L2" s="215"/>
      <c r="M2" s="215"/>
      <c r="N2" s="215"/>
      <c r="O2" s="215"/>
      <c r="P2" s="215"/>
      <c r="Q2" s="215"/>
      <c r="R2" s="215"/>
      <c r="S2" s="215"/>
      <c r="T2" s="1"/>
      <c r="U2" s="218"/>
      <c r="V2" s="219"/>
    </row>
    <row r="3" spans="1:22" ht="15.75" customHeight="1" x14ac:dyDescent="0.5">
      <c r="A3" s="178"/>
      <c r="B3" s="178"/>
      <c r="C3" s="178"/>
      <c r="D3" s="178"/>
      <c r="E3" s="178"/>
      <c r="F3" s="178"/>
      <c r="G3" s="178"/>
      <c r="H3" s="178"/>
      <c r="I3" s="178"/>
      <c r="J3" s="178"/>
      <c r="K3" s="178"/>
      <c r="L3" s="178"/>
      <c r="M3" s="178"/>
      <c r="N3" s="178"/>
      <c r="O3" s="178"/>
      <c r="P3" s="178"/>
      <c r="Q3" s="178"/>
      <c r="R3" s="178"/>
      <c r="S3" s="178"/>
      <c r="T3" s="3"/>
      <c r="U3" s="3"/>
      <c r="V3" s="3"/>
    </row>
    <row r="4" spans="1:22" x14ac:dyDescent="0.4">
      <c r="B4" s="215" t="s">
        <v>158</v>
      </c>
      <c r="C4" s="215"/>
      <c r="D4" s="215"/>
      <c r="E4" s="215"/>
      <c r="F4" s="215"/>
      <c r="G4" s="215"/>
      <c r="H4" s="215"/>
      <c r="I4" s="215"/>
      <c r="J4" s="215"/>
      <c r="K4" s="215"/>
      <c r="L4" s="215"/>
      <c r="M4" s="215"/>
      <c r="N4" s="215"/>
      <c r="O4" s="215"/>
      <c r="P4" s="215"/>
      <c r="Q4" s="215"/>
      <c r="R4" s="215"/>
      <c r="S4" s="215"/>
      <c r="T4" s="215"/>
      <c r="U4" s="215"/>
      <c r="V4" s="215"/>
    </row>
    <row r="5" spans="1:22" x14ac:dyDescent="0.4">
      <c r="B5" s="215" t="s">
        <v>130</v>
      </c>
      <c r="C5" s="215"/>
      <c r="D5" s="215"/>
      <c r="E5" s="215"/>
      <c r="F5" s="215"/>
      <c r="G5" s="215"/>
      <c r="H5" s="215"/>
      <c r="I5" s="215"/>
      <c r="J5" s="215"/>
      <c r="K5" s="215"/>
      <c r="L5" s="215"/>
      <c r="M5" s="215"/>
      <c r="N5" s="215"/>
      <c r="O5" s="215"/>
      <c r="P5" s="215"/>
      <c r="Q5" s="215"/>
      <c r="R5" s="215"/>
      <c r="S5" s="215"/>
      <c r="T5" s="215"/>
      <c r="U5" s="215"/>
      <c r="V5" s="215"/>
    </row>
    <row r="6" spans="1:22" x14ac:dyDescent="0.4">
      <c r="B6" s="215" t="s">
        <v>139</v>
      </c>
      <c r="C6" s="215"/>
      <c r="D6" s="215"/>
      <c r="E6" s="215"/>
      <c r="F6" s="215"/>
      <c r="G6" s="215"/>
      <c r="H6" s="215"/>
      <c r="I6" s="215"/>
      <c r="J6" s="215"/>
      <c r="K6" s="215"/>
      <c r="L6" s="215"/>
      <c r="M6" s="215"/>
      <c r="N6" s="215"/>
      <c r="O6" s="215"/>
      <c r="P6" s="215"/>
      <c r="Q6" s="215"/>
      <c r="R6" s="215"/>
      <c r="S6" s="215"/>
      <c r="T6" s="215"/>
      <c r="U6" s="215"/>
      <c r="V6" s="215"/>
    </row>
    <row r="7" spans="1:22" x14ac:dyDescent="0.4">
      <c r="A7" s="178"/>
      <c r="B7" s="178"/>
      <c r="C7" s="178"/>
      <c r="D7" s="178"/>
      <c r="E7" s="178"/>
      <c r="F7" s="178"/>
      <c r="G7" s="178"/>
      <c r="H7" s="178"/>
      <c r="I7" s="178"/>
      <c r="J7" s="178"/>
      <c r="K7" s="178"/>
      <c r="L7" s="178"/>
      <c r="M7" s="178"/>
      <c r="N7" s="178"/>
      <c r="O7" s="178"/>
      <c r="P7" s="178"/>
      <c r="Q7" s="178"/>
      <c r="R7" s="178"/>
      <c r="S7" s="178"/>
      <c r="T7" s="178"/>
      <c r="U7" s="178"/>
      <c r="V7" s="178"/>
    </row>
    <row r="8" spans="1:22" ht="15.75" x14ac:dyDescent="0.5">
      <c r="A8" s="4"/>
      <c r="B8" s="5"/>
      <c r="C8" s="184" t="s">
        <v>29</v>
      </c>
      <c r="D8" s="184"/>
      <c r="E8" s="184"/>
      <c r="F8" s="184"/>
      <c r="G8" s="184"/>
      <c r="H8" s="184"/>
      <c r="I8" s="184"/>
      <c r="J8" s="184"/>
      <c r="K8" s="184"/>
      <c r="L8" s="184"/>
      <c r="M8" s="184"/>
      <c r="N8" s="184"/>
      <c r="O8" s="184"/>
      <c r="P8" s="184"/>
      <c r="Q8" s="184"/>
      <c r="R8" s="184"/>
      <c r="S8" s="184"/>
      <c r="T8" s="6"/>
      <c r="U8" s="6"/>
      <c r="V8" s="6"/>
    </row>
    <row r="9" spans="1:22" ht="15.75" x14ac:dyDescent="0.5">
      <c r="A9" s="4"/>
      <c r="B9" s="7"/>
      <c r="C9" s="220" t="s">
        <v>131</v>
      </c>
      <c r="D9" s="220"/>
      <c r="E9" s="220"/>
      <c r="F9" s="220"/>
      <c r="G9" s="220"/>
      <c r="H9" s="220"/>
      <c r="I9" s="220"/>
      <c r="J9" s="220"/>
      <c r="K9" s="220"/>
      <c r="L9" s="220"/>
      <c r="M9" s="220"/>
      <c r="N9" s="220"/>
      <c r="O9" s="220"/>
      <c r="P9" s="220"/>
      <c r="Q9" s="220"/>
      <c r="R9" s="220"/>
      <c r="S9" s="220"/>
      <c r="T9" s="8"/>
      <c r="U9" s="9">
        <f>B9*3</f>
        <v>0</v>
      </c>
      <c r="V9" s="10" t="s">
        <v>0</v>
      </c>
    </row>
    <row r="10" spans="1:22" ht="15.75" x14ac:dyDescent="0.5">
      <c r="B10" s="11"/>
      <c r="C10" s="220" t="s">
        <v>151</v>
      </c>
      <c r="D10" s="220"/>
      <c r="E10" s="220"/>
      <c r="F10" s="220"/>
      <c r="G10" s="220"/>
      <c r="H10" s="220"/>
      <c r="I10" s="220"/>
      <c r="J10" s="220"/>
      <c r="K10" s="220"/>
      <c r="L10" s="220"/>
      <c r="M10" s="220"/>
      <c r="N10" s="220"/>
      <c r="O10" s="220"/>
      <c r="P10" s="220"/>
      <c r="Q10" s="220"/>
      <c r="R10" s="220"/>
      <c r="S10" s="220"/>
      <c r="T10" s="12"/>
      <c r="U10" s="9">
        <f>B10*1500</f>
        <v>0</v>
      </c>
      <c r="V10" s="10" t="s">
        <v>0</v>
      </c>
    </row>
    <row r="11" spans="1:22" ht="15.75" x14ac:dyDescent="0.5">
      <c r="B11" s="11"/>
      <c r="C11" s="212" t="s">
        <v>152</v>
      </c>
      <c r="D11" s="212"/>
      <c r="E11" s="212"/>
      <c r="F11" s="212"/>
      <c r="G11" s="212"/>
      <c r="H11" s="212"/>
      <c r="I11" s="212"/>
      <c r="J11" s="212"/>
      <c r="K11" s="212"/>
      <c r="L11" s="212"/>
      <c r="M11" s="212"/>
      <c r="N11" s="212"/>
      <c r="O11" s="212"/>
      <c r="P11" s="212"/>
      <c r="Q11" s="212"/>
      <c r="R11" s="212"/>
      <c r="S11" s="212"/>
      <c r="T11" s="13"/>
      <c r="U11" s="9">
        <f>B11*1500</f>
        <v>0</v>
      </c>
      <c r="V11" s="10" t="s">
        <v>0</v>
      </c>
    </row>
    <row r="12" spans="1:22" ht="15.75" x14ac:dyDescent="0.5">
      <c r="B12" s="11"/>
      <c r="C12" s="211" t="s">
        <v>153</v>
      </c>
      <c r="D12" s="212"/>
      <c r="E12" s="212"/>
      <c r="F12" s="212"/>
      <c r="G12" s="212"/>
      <c r="H12" s="212"/>
      <c r="I12" s="212"/>
      <c r="J12" s="212"/>
      <c r="K12" s="212"/>
      <c r="L12" s="212"/>
      <c r="M12" s="212"/>
      <c r="N12" s="212"/>
      <c r="O12" s="212"/>
      <c r="P12" s="212"/>
      <c r="Q12" s="212"/>
      <c r="R12" s="212"/>
      <c r="S12" s="212"/>
      <c r="T12" s="13"/>
      <c r="U12" s="9">
        <f t="shared" ref="U12:U27" si="0">B12</f>
        <v>0</v>
      </c>
      <c r="V12" s="10" t="s">
        <v>0</v>
      </c>
    </row>
    <row r="13" spans="1:22" ht="15.75" x14ac:dyDescent="0.5">
      <c r="B13" s="11"/>
      <c r="C13" s="211" t="s">
        <v>154</v>
      </c>
      <c r="D13" s="212"/>
      <c r="E13" s="212"/>
      <c r="F13" s="212"/>
      <c r="G13" s="212"/>
      <c r="H13" s="212"/>
      <c r="I13" s="212"/>
      <c r="J13" s="212"/>
      <c r="K13" s="212"/>
      <c r="L13" s="212"/>
      <c r="M13" s="212"/>
      <c r="N13" s="212"/>
      <c r="O13" s="212"/>
      <c r="P13" s="212"/>
      <c r="Q13" s="212"/>
      <c r="R13" s="212"/>
      <c r="S13" s="212"/>
      <c r="T13" s="13"/>
      <c r="U13" s="9">
        <f t="shared" si="0"/>
        <v>0</v>
      </c>
      <c r="V13" s="10" t="s">
        <v>0</v>
      </c>
    </row>
    <row r="14" spans="1:22" ht="15.75" x14ac:dyDescent="0.5">
      <c r="B14" s="11"/>
      <c r="C14" s="211" t="s">
        <v>155</v>
      </c>
      <c r="D14" s="212"/>
      <c r="E14" s="212"/>
      <c r="F14" s="212"/>
      <c r="G14" s="212"/>
      <c r="H14" s="212"/>
      <c r="I14" s="212"/>
      <c r="J14" s="212"/>
      <c r="K14" s="212"/>
      <c r="L14" s="212"/>
      <c r="M14" s="212"/>
      <c r="N14" s="212"/>
      <c r="O14" s="212"/>
      <c r="P14" s="212"/>
      <c r="Q14" s="212"/>
      <c r="R14" s="212"/>
      <c r="S14" s="212"/>
      <c r="T14" s="13"/>
      <c r="U14" s="9">
        <f t="shared" si="0"/>
        <v>0</v>
      </c>
      <c r="V14" s="10" t="s">
        <v>0</v>
      </c>
    </row>
    <row r="15" spans="1:22" ht="15.75" x14ac:dyDescent="0.5">
      <c r="B15" s="11"/>
      <c r="C15" s="211" t="s">
        <v>22</v>
      </c>
      <c r="D15" s="212"/>
      <c r="E15" s="212"/>
      <c r="F15" s="212"/>
      <c r="G15" s="212"/>
      <c r="H15" s="212"/>
      <c r="I15" s="212"/>
      <c r="J15" s="212"/>
      <c r="K15" s="212"/>
      <c r="L15" s="212"/>
      <c r="M15" s="212"/>
      <c r="N15" s="212"/>
      <c r="O15" s="212"/>
      <c r="P15" s="212"/>
      <c r="Q15" s="212"/>
      <c r="R15" s="212"/>
      <c r="S15" s="212"/>
      <c r="T15" s="13"/>
      <c r="U15" s="9">
        <f t="shared" si="0"/>
        <v>0</v>
      </c>
      <c r="V15" s="10" t="s">
        <v>0</v>
      </c>
    </row>
    <row r="16" spans="1:22" ht="15.75" x14ac:dyDescent="0.5">
      <c r="B16" s="11"/>
      <c r="C16" s="211" t="s">
        <v>156</v>
      </c>
      <c r="D16" s="212"/>
      <c r="E16" s="212"/>
      <c r="F16" s="212"/>
      <c r="G16" s="212"/>
      <c r="H16" s="212"/>
      <c r="I16" s="212"/>
      <c r="J16" s="212"/>
      <c r="K16" s="212"/>
      <c r="L16" s="212"/>
      <c r="M16" s="212"/>
      <c r="N16" s="212"/>
      <c r="O16" s="212"/>
      <c r="P16" s="212"/>
      <c r="Q16" s="212"/>
      <c r="R16" s="212"/>
      <c r="S16" s="212"/>
      <c r="T16" s="13"/>
      <c r="U16" s="9">
        <f t="shared" si="0"/>
        <v>0</v>
      </c>
      <c r="V16" s="10" t="s">
        <v>0</v>
      </c>
    </row>
    <row r="17" spans="1:34" ht="15.75" x14ac:dyDescent="0.5">
      <c r="B17" s="11"/>
      <c r="C17" s="211" t="s">
        <v>30</v>
      </c>
      <c r="D17" s="212"/>
      <c r="E17" s="212"/>
      <c r="F17" s="212"/>
      <c r="G17" s="212"/>
      <c r="H17" s="212"/>
      <c r="I17" s="212"/>
      <c r="J17" s="212"/>
      <c r="K17" s="212"/>
      <c r="L17" s="212"/>
      <c r="M17" s="212"/>
      <c r="N17" s="212"/>
      <c r="O17" s="212"/>
      <c r="P17" s="212"/>
      <c r="Q17" s="212"/>
      <c r="R17" s="212"/>
      <c r="S17" s="212"/>
      <c r="T17" s="13"/>
      <c r="U17" s="9">
        <f t="shared" si="0"/>
        <v>0</v>
      </c>
      <c r="V17" s="10" t="s">
        <v>0</v>
      </c>
    </row>
    <row r="18" spans="1:34" ht="15.75" x14ac:dyDescent="0.5">
      <c r="B18" s="11"/>
      <c r="C18" s="211" t="s">
        <v>24</v>
      </c>
      <c r="D18" s="212"/>
      <c r="E18" s="212"/>
      <c r="F18" s="212"/>
      <c r="G18" s="212"/>
      <c r="H18" s="212"/>
      <c r="I18" s="212"/>
      <c r="J18" s="212"/>
      <c r="K18" s="212"/>
      <c r="L18" s="212"/>
      <c r="M18" s="212"/>
      <c r="N18" s="212"/>
      <c r="O18" s="212"/>
      <c r="P18" s="212"/>
      <c r="Q18" s="212"/>
      <c r="R18" s="212"/>
      <c r="S18" s="212"/>
      <c r="T18" s="13"/>
      <c r="U18" s="9">
        <f t="shared" si="0"/>
        <v>0</v>
      </c>
      <c r="V18" s="10" t="s">
        <v>0</v>
      </c>
    </row>
    <row r="19" spans="1:34" ht="15.75" x14ac:dyDescent="0.5">
      <c r="B19" s="11"/>
      <c r="C19" s="211" t="s">
        <v>31</v>
      </c>
      <c r="D19" s="212"/>
      <c r="E19" s="212"/>
      <c r="F19" s="212"/>
      <c r="G19" s="212"/>
      <c r="H19" s="212"/>
      <c r="I19" s="212"/>
      <c r="J19" s="212"/>
      <c r="K19" s="212"/>
      <c r="L19" s="212"/>
      <c r="M19" s="212"/>
      <c r="N19" s="212"/>
      <c r="O19" s="212"/>
      <c r="P19" s="212"/>
      <c r="Q19" s="212"/>
      <c r="R19" s="212"/>
      <c r="S19" s="212"/>
      <c r="T19" s="13"/>
      <c r="U19" s="9">
        <f t="shared" si="0"/>
        <v>0</v>
      </c>
      <c r="V19" s="10" t="s">
        <v>0</v>
      </c>
    </row>
    <row r="20" spans="1:34" ht="15.75" x14ac:dyDescent="0.5">
      <c r="B20" s="11"/>
      <c r="C20" s="211" t="s">
        <v>28</v>
      </c>
      <c r="D20" s="212"/>
      <c r="E20" s="212"/>
      <c r="F20" s="212"/>
      <c r="G20" s="212"/>
      <c r="H20" s="212"/>
      <c r="I20" s="212"/>
      <c r="J20" s="212"/>
      <c r="K20" s="212"/>
      <c r="L20" s="212"/>
      <c r="M20" s="212"/>
      <c r="N20" s="212"/>
      <c r="O20" s="212"/>
      <c r="P20" s="212"/>
      <c r="Q20" s="212"/>
      <c r="R20" s="212"/>
      <c r="S20" s="212"/>
      <c r="T20" s="13"/>
      <c r="U20" s="9">
        <f t="shared" si="0"/>
        <v>0</v>
      </c>
      <c r="V20" s="10" t="s">
        <v>0</v>
      </c>
    </row>
    <row r="21" spans="1:34" ht="15.75" x14ac:dyDescent="0.5">
      <c r="B21" s="11"/>
      <c r="C21" s="213" t="s">
        <v>27</v>
      </c>
      <c r="D21" s="214"/>
      <c r="E21" s="214"/>
      <c r="F21" s="214"/>
      <c r="G21" s="214"/>
      <c r="H21" s="214"/>
      <c r="I21" s="214"/>
      <c r="J21" s="214"/>
      <c r="K21" s="214"/>
      <c r="L21" s="214"/>
      <c r="M21" s="214"/>
      <c r="N21" s="214"/>
      <c r="O21" s="214"/>
      <c r="P21" s="214"/>
      <c r="Q21" s="214"/>
      <c r="R21" s="214"/>
      <c r="S21" s="214"/>
      <c r="T21" s="13"/>
      <c r="U21" s="9">
        <v>0</v>
      </c>
      <c r="V21" s="10" t="s">
        <v>0</v>
      </c>
    </row>
    <row r="22" spans="1:34" ht="15.75" x14ac:dyDescent="0.5">
      <c r="B22" s="11"/>
      <c r="C22" s="211" t="s">
        <v>140</v>
      </c>
      <c r="D22" s="212"/>
      <c r="E22" s="212"/>
      <c r="F22" s="212"/>
      <c r="G22" s="212"/>
      <c r="H22" s="212"/>
      <c r="I22" s="212"/>
      <c r="J22" s="212"/>
      <c r="K22" s="212"/>
      <c r="L22" s="212"/>
      <c r="M22" s="212"/>
      <c r="N22" s="212"/>
      <c r="O22" s="212"/>
      <c r="P22" s="212"/>
      <c r="Q22" s="212"/>
      <c r="R22" s="212"/>
      <c r="S22" s="212"/>
      <c r="T22" s="13"/>
      <c r="U22" s="9">
        <f t="shared" si="0"/>
        <v>0</v>
      </c>
      <c r="V22" s="10" t="s">
        <v>0</v>
      </c>
    </row>
    <row r="23" spans="1:34" ht="15.75" x14ac:dyDescent="0.5">
      <c r="B23" s="11"/>
      <c r="C23" s="211" t="s">
        <v>141</v>
      </c>
      <c r="D23" s="212"/>
      <c r="E23" s="212"/>
      <c r="F23" s="212"/>
      <c r="G23" s="212"/>
      <c r="H23" s="212"/>
      <c r="I23" s="212"/>
      <c r="J23" s="212"/>
      <c r="K23" s="212"/>
      <c r="L23" s="212"/>
      <c r="M23" s="212"/>
      <c r="N23" s="212"/>
      <c r="O23" s="212"/>
      <c r="P23" s="212"/>
      <c r="Q23" s="212"/>
      <c r="R23" s="212"/>
      <c r="S23" s="212"/>
      <c r="T23" s="13"/>
      <c r="U23" s="9">
        <f t="shared" si="0"/>
        <v>0</v>
      </c>
      <c r="V23" s="10" t="s">
        <v>0</v>
      </c>
    </row>
    <row r="24" spans="1:34" ht="15.75" x14ac:dyDescent="0.5">
      <c r="B24" s="11"/>
      <c r="C24" s="209"/>
      <c r="D24" s="210"/>
      <c r="E24" s="210"/>
      <c r="F24" s="210"/>
      <c r="G24" s="210"/>
      <c r="H24" s="210"/>
      <c r="I24" s="210"/>
      <c r="J24" s="210"/>
      <c r="K24" s="210"/>
      <c r="L24" s="210"/>
      <c r="M24" s="210"/>
      <c r="N24" s="210"/>
      <c r="O24" s="210"/>
      <c r="P24" s="210"/>
      <c r="Q24" s="210"/>
      <c r="R24" s="210"/>
      <c r="S24" s="210"/>
      <c r="T24" s="13"/>
      <c r="U24" s="9">
        <f t="shared" si="0"/>
        <v>0</v>
      </c>
      <c r="V24" s="10" t="s">
        <v>0</v>
      </c>
    </row>
    <row r="25" spans="1:34" ht="15.75" x14ac:dyDescent="0.5">
      <c r="B25" s="11"/>
      <c r="C25" s="209"/>
      <c r="D25" s="210"/>
      <c r="E25" s="210"/>
      <c r="F25" s="210"/>
      <c r="G25" s="210"/>
      <c r="H25" s="210"/>
      <c r="I25" s="210"/>
      <c r="J25" s="210"/>
      <c r="K25" s="210"/>
      <c r="L25" s="210"/>
      <c r="M25" s="210"/>
      <c r="N25" s="210"/>
      <c r="O25" s="210"/>
      <c r="P25" s="210"/>
      <c r="Q25" s="210"/>
      <c r="R25" s="210"/>
      <c r="S25" s="210"/>
      <c r="T25" s="13"/>
      <c r="U25" s="9">
        <f t="shared" si="0"/>
        <v>0</v>
      </c>
      <c r="V25" s="10" t="s">
        <v>0</v>
      </c>
    </row>
    <row r="26" spans="1:34" ht="15.75" x14ac:dyDescent="0.5">
      <c r="B26" s="11"/>
      <c r="C26" s="209"/>
      <c r="D26" s="210"/>
      <c r="E26" s="210"/>
      <c r="F26" s="210"/>
      <c r="G26" s="210"/>
      <c r="H26" s="210"/>
      <c r="I26" s="210"/>
      <c r="J26" s="210"/>
      <c r="K26" s="210"/>
      <c r="L26" s="210"/>
      <c r="M26" s="210"/>
      <c r="N26" s="210"/>
      <c r="O26" s="210"/>
      <c r="P26" s="210"/>
      <c r="Q26" s="210"/>
      <c r="R26" s="210"/>
      <c r="S26" s="210"/>
      <c r="T26" s="13"/>
      <c r="U26" s="9">
        <f t="shared" si="0"/>
        <v>0</v>
      </c>
      <c r="V26" s="10" t="s">
        <v>0</v>
      </c>
    </row>
    <row r="27" spans="1:34" ht="16.149999999999999" thickBot="1" x14ac:dyDescent="0.55000000000000004">
      <c r="B27" s="11"/>
      <c r="C27" s="210"/>
      <c r="D27" s="210"/>
      <c r="E27" s="210"/>
      <c r="F27" s="210"/>
      <c r="G27" s="210"/>
      <c r="H27" s="210"/>
      <c r="I27" s="210"/>
      <c r="J27" s="210"/>
      <c r="K27" s="210"/>
      <c r="L27" s="210"/>
      <c r="M27" s="210"/>
      <c r="N27" s="210"/>
      <c r="O27" s="210"/>
      <c r="P27" s="210"/>
      <c r="Q27" s="210"/>
      <c r="R27" s="210"/>
      <c r="S27" s="210"/>
      <c r="T27" s="13"/>
      <c r="U27" s="9">
        <f t="shared" si="0"/>
        <v>0</v>
      </c>
      <c r="V27" s="14" t="s">
        <v>0</v>
      </c>
      <c r="X27" s="5"/>
      <c r="Y27" s="5"/>
      <c r="Z27" s="5"/>
      <c r="AA27" s="5"/>
      <c r="AB27" s="5"/>
      <c r="AC27" s="5"/>
      <c r="AD27" s="5"/>
      <c r="AE27" s="5"/>
      <c r="AF27" s="5"/>
      <c r="AG27" s="5"/>
      <c r="AH27" s="5"/>
    </row>
    <row r="28" spans="1:34" ht="16.5" thickTop="1" thickBot="1" x14ac:dyDescent="0.55000000000000004">
      <c r="B28" s="15"/>
      <c r="C28" s="182" t="s">
        <v>2</v>
      </c>
      <c r="D28" s="182"/>
      <c r="E28" s="182"/>
      <c r="F28" s="182"/>
      <c r="G28" s="182"/>
      <c r="H28" s="182"/>
      <c r="I28" s="182"/>
      <c r="J28" s="182"/>
      <c r="K28" s="182"/>
      <c r="L28" s="182"/>
      <c r="M28" s="182"/>
      <c r="N28" s="182"/>
      <c r="O28" s="182"/>
      <c r="P28" s="182"/>
      <c r="Q28" s="182"/>
      <c r="R28" s="182"/>
      <c r="S28" s="182"/>
      <c r="T28" s="16"/>
      <c r="U28" s="17">
        <f>SUM(U9:U27)</f>
        <v>0</v>
      </c>
      <c r="V28" s="18" t="s">
        <v>0</v>
      </c>
    </row>
    <row r="29" spans="1:34" ht="16.149999999999999" thickTop="1" x14ac:dyDescent="0.5">
      <c r="B29" s="221"/>
      <c r="C29" s="221"/>
      <c r="D29" s="221"/>
      <c r="E29" s="221"/>
      <c r="F29" s="221"/>
      <c r="G29" s="221"/>
      <c r="H29" s="221"/>
      <c r="I29" s="221"/>
      <c r="J29" s="221"/>
      <c r="K29" s="221"/>
      <c r="L29" s="221"/>
      <c r="M29" s="221"/>
      <c r="N29" s="221"/>
      <c r="O29" s="221"/>
      <c r="P29" s="221"/>
      <c r="Q29" s="221"/>
      <c r="R29" s="221"/>
      <c r="S29" s="221"/>
      <c r="T29" s="221"/>
      <c r="U29" s="221"/>
      <c r="V29" s="221"/>
    </row>
    <row r="30" spans="1:34" ht="15.75" customHeight="1" x14ac:dyDescent="0.5">
      <c r="A30" s="158" t="s">
        <v>132</v>
      </c>
      <c r="B30" s="158"/>
      <c r="C30" s="158"/>
      <c r="D30" s="158"/>
      <c r="E30" s="158"/>
      <c r="F30" s="158"/>
      <c r="G30" s="158"/>
      <c r="H30" s="158"/>
      <c r="I30" s="158"/>
      <c r="J30" s="158"/>
      <c r="K30" s="158"/>
      <c r="L30" s="158"/>
      <c r="M30" s="158"/>
      <c r="N30" s="158"/>
      <c r="O30" s="158"/>
      <c r="P30" s="158"/>
      <c r="Q30" s="158"/>
      <c r="R30" s="158"/>
      <c r="S30" s="158"/>
      <c r="T30" s="158"/>
      <c r="U30" s="158"/>
      <c r="V30" s="158"/>
    </row>
    <row r="31" spans="1:34" ht="15.75" customHeight="1" thickBot="1" x14ac:dyDescent="0.55000000000000004">
      <c r="A31" s="1"/>
      <c r="B31" s="221" t="s">
        <v>134</v>
      </c>
      <c r="C31" s="221"/>
      <c r="D31" s="221"/>
      <c r="E31" s="221"/>
      <c r="F31" s="221"/>
      <c r="G31" s="221"/>
      <c r="H31" s="221"/>
      <c r="I31" s="221"/>
      <c r="J31" s="221"/>
      <c r="K31" s="221"/>
      <c r="L31" s="221"/>
      <c r="M31" s="221"/>
      <c r="N31" s="221"/>
      <c r="O31" s="221"/>
      <c r="P31" s="221"/>
      <c r="Q31" s="221"/>
      <c r="R31" s="221"/>
      <c r="S31" s="221"/>
      <c r="T31" s="221"/>
      <c r="U31" s="221"/>
      <c r="V31" s="221"/>
    </row>
    <row r="32" spans="1:34" ht="15.75" customHeight="1" x14ac:dyDescent="0.5">
      <c r="A32" s="19"/>
      <c r="B32" s="231" t="s">
        <v>122</v>
      </c>
      <c r="C32" s="232"/>
      <c r="D32" s="232"/>
      <c r="E32" s="232"/>
      <c r="F32" s="232"/>
      <c r="G32" s="232"/>
      <c r="H32" s="232"/>
      <c r="I32" s="232"/>
      <c r="J32" s="232"/>
      <c r="K32" s="232"/>
      <c r="L32" s="232"/>
      <c r="M32" s="232"/>
      <c r="N32" s="232"/>
      <c r="O32" s="232"/>
      <c r="P32" s="232"/>
      <c r="Q32" s="232"/>
      <c r="R32" s="232"/>
      <c r="S32" s="232"/>
      <c r="T32" s="233"/>
      <c r="U32" s="20"/>
      <c r="V32" s="165" t="s">
        <v>0</v>
      </c>
    </row>
    <row r="33" spans="1:22" ht="15.75" customHeight="1" thickBot="1" x14ac:dyDescent="0.55000000000000004">
      <c r="B33" s="253" t="s">
        <v>150</v>
      </c>
      <c r="C33" s="254"/>
      <c r="D33" s="254"/>
      <c r="E33" s="254"/>
      <c r="F33" s="254"/>
      <c r="G33" s="254"/>
      <c r="H33" s="254"/>
      <c r="I33" s="254"/>
      <c r="J33" s="254"/>
      <c r="K33" s="254"/>
      <c r="L33" s="254"/>
      <c r="M33" s="254"/>
      <c r="N33" s="254"/>
      <c r="O33" s="254"/>
      <c r="P33" s="254"/>
      <c r="Q33" s="254"/>
      <c r="R33" s="254"/>
      <c r="S33" s="254"/>
      <c r="T33" s="255"/>
      <c r="U33" s="21"/>
      <c r="V33" s="166"/>
    </row>
    <row r="34" spans="1:22" ht="15.75" customHeight="1" thickBot="1" x14ac:dyDescent="0.55000000000000004">
      <c r="B34" s="225" t="s">
        <v>46</v>
      </c>
      <c r="C34" s="226"/>
      <c r="D34" s="226"/>
      <c r="E34" s="226"/>
      <c r="F34" s="226"/>
      <c r="G34" s="226"/>
      <c r="H34" s="226"/>
      <c r="I34" s="226"/>
      <c r="J34" s="226"/>
      <c r="K34" s="226"/>
      <c r="L34" s="226"/>
      <c r="M34" s="226"/>
      <c r="N34" s="226"/>
      <c r="O34" s="226"/>
      <c r="P34" s="226"/>
      <c r="Q34" s="226"/>
      <c r="R34" s="226"/>
      <c r="S34" s="226"/>
      <c r="T34" s="227"/>
      <c r="U34" s="22"/>
      <c r="V34" s="23"/>
    </row>
    <row r="35" spans="1:22" ht="15.75" customHeight="1" x14ac:dyDescent="0.5">
      <c r="A35" s="24"/>
      <c r="B35" s="231" t="s">
        <v>123</v>
      </c>
      <c r="C35" s="232"/>
      <c r="D35" s="232"/>
      <c r="E35" s="232"/>
      <c r="F35" s="232"/>
      <c r="G35" s="232"/>
      <c r="H35" s="232"/>
      <c r="I35" s="232"/>
      <c r="J35" s="232"/>
      <c r="K35" s="232"/>
      <c r="L35" s="232"/>
      <c r="M35" s="232"/>
      <c r="N35" s="232"/>
      <c r="O35" s="232"/>
      <c r="P35" s="232"/>
      <c r="Q35" s="232"/>
      <c r="R35" s="232"/>
      <c r="S35" s="232"/>
      <c r="T35" s="233"/>
      <c r="U35" s="236"/>
      <c r="V35" s="165" t="s">
        <v>0</v>
      </c>
    </row>
    <row r="36" spans="1:22" ht="15.75" customHeight="1" thickBot="1" x14ac:dyDescent="0.55000000000000004">
      <c r="B36" s="253" t="s">
        <v>136</v>
      </c>
      <c r="C36" s="254"/>
      <c r="D36" s="254"/>
      <c r="E36" s="254"/>
      <c r="F36" s="254"/>
      <c r="G36" s="254"/>
      <c r="H36" s="254"/>
      <c r="I36" s="254"/>
      <c r="J36" s="254"/>
      <c r="K36" s="254"/>
      <c r="L36" s="254"/>
      <c r="M36" s="254"/>
      <c r="N36" s="254"/>
      <c r="O36" s="254"/>
      <c r="P36" s="254"/>
      <c r="Q36" s="254"/>
      <c r="R36" s="254"/>
      <c r="S36" s="254"/>
      <c r="T36" s="255"/>
      <c r="U36" s="237"/>
      <c r="V36" s="166"/>
    </row>
    <row r="37" spans="1:22" ht="15.75" customHeight="1" thickBot="1" x14ac:dyDescent="0.55000000000000004">
      <c r="A37" s="4"/>
      <c r="B37" s="256" t="s">
        <v>46</v>
      </c>
      <c r="C37" s="257"/>
      <c r="D37" s="257"/>
      <c r="E37" s="257"/>
      <c r="F37" s="257"/>
      <c r="G37" s="257"/>
      <c r="H37" s="257"/>
      <c r="I37" s="257"/>
      <c r="J37" s="257"/>
      <c r="K37" s="257"/>
      <c r="L37" s="257"/>
      <c r="M37" s="257"/>
      <c r="N37" s="257"/>
      <c r="O37" s="257"/>
      <c r="P37" s="257"/>
      <c r="Q37" s="257"/>
      <c r="R37" s="257"/>
      <c r="S37" s="257"/>
      <c r="T37" s="258"/>
      <c r="U37" s="22"/>
      <c r="V37" s="23"/>
    </row>
    <row r="38" spans="1:22" ht="15.75" customHeight="1" x14ac:dyDescent="0.5">
      <c r="A38" s="24"/>
      <c r="B38" s="231" t="s">
        <v>124</v>
      </c>
      <c r="C38" s="232"/>
      <c r="D38" s="232"/>
      <c r="E38" s="232"/>
      <c r="F38" s="232"/>
      <c r="G38" s="232"/>
      <c r="H38" s="232"/>
      <c r="I38" s="232"/>
      <c r="J38" s="232"/>
      <c r="K38" s="232"/>
      <c r="L38" s="232"/>
      <c r="M38" s="232"/>
      <c r="N38" s="232"/>
      <c r="O38" s="232"/>
      <c r="P38" s="232"/>
      <c r="Q38" s="232"/>
      <c r="R38" s="232"/>
      <c r="S38" s="232"/>
      <c r="T38" s="233"/>
      <c r="U38" s="236"/>
      <c r="V38" s="165" t="s">
        <v>0</v>
      </c>
    </row>
    <row r="39" spans="1:22" ht="15.75" customHeight="1" thickBot="1" x14ac:dyDescent="0.55000000000000004">
      <c r="B39" s="253" t="s">
        <v>157</v>
      </c>
      <c r="C39" s="254"/>
      <c r="D39" s="254"/>
      <c r="E39" s="254"/>
      <c r="F39" s="254"/>
      <c r="G39" s="254"/>
      <c r="H39" s="254"/>
      <c r="I39" s="254"/>
      <c r="J39" s="254"/>
      <c r="K39" s="254"/>
      <c r="L39" s="254"/>
      <c r="M39" s="254"/>
      <c r="N39" s="254"/>
      <c r="O39" s="254"/>
      <c r="P39" s="254"/>
      <c r="Q39" s="254"/>
      <c r="R39" s="254"/>
      <c r="S39" s="254"/>
      <c r="T39" s="255"/>
      <c r="U39" s="237"/>
      <c r="V39" s="235"/>
    </row>
    <row r="40" spans="1:22" ht="17.25" customHeight="1" thickTop="1" thickBot="1" x14ac:dyDescent="0.55000000000000004">
      <c r="B40" s="224" t="s">
        <v>132</v>
      </c>
      <c r="C40" s="224"/>
      <c r="D40" s="224"/>
      <c r="E40" s="224"/>
      <c r="F40" s="224"/>
      <c r="G40" s="224"/>
      <c r="H40" s="224"/>
      <c r="I40" s="224"/>
      <c r="J40" s="224"/>
      <c r="K40" s="224"/>
      <c r="L40" s="224"/>
      <c r="M40" s="224"/>
      <c r="N40" s="224"/>
      <c r="O40" s="224"/>
      <c r="P40" s="224"/>
      <c r="Q40" s="224"/>
      <c r="R40" s="224"/>
      <c r="S40" s="224"/>
      <c r="T40" s="25"/>
      <c r="U40" s="26">
        <f>SUM(U32:U38)</f>
        <v>0</v>
      </c>
      <c r="V40" s="18" t="s">
        <v>0</v>
      </c>
    </row>
    <row r="41" spans="1:22" ht="10.5" customHeight="1" thickTop="1" x14ac:dyDescent="0.5">
      <c r="B41" s="25"/>
      <c r="C41" s="25"/>
      <c r="D41" s="25"/>
      <c r="E41" s="25"/>
      <c r="F41" s="25"/>
      <c r="G41" s="25"/>
      <c r="H41" s="25"/>
      <c r="I41" s="25"/>
      <c r="J41" s="25"/>
      <c r="K41" s="25"/>
      <c r="L41" s="25"/>
      <c r="M41" s="25"/>
      <c r="N41" s="25"/>
      <c r="O41" s="25"/>
      <c r="P41" s="25"/>
      <c r="Q41" s="25"/>
      <c r="R41" s="25"/>
      <c r="S41" s="25"/>
      <c r="T41" s="25"/>
      <c r="U41" s="27"/>
      <c r="V41" s="28"/>
    </row>
    <row r="42" spans="1:22" ht="17.25" customHeight="1" x14ac:dyDescent="0.5">
      <c r="B42" s="229" t="s">
        <v>3</v>
      </c>
      <c r="C42" s="229"/>
      <c r="D42" s="229"/>
      <c r="E42" s="229"/>
      <c r="F42" s="229"/>
      <c r="G42" s="229"/>
      <c r="H42" s="229"/>
      <c r="I42" s="229"/>
      <c r="J42" s="229"/>
      <c r="K42" s="229"/>
      <c r="L42" s="229"/>
      <c r="M42" s="229"/>
      <c r="N42" s="229"/>
      <c r="O42" s="229"/>
      <c r="P42" s="229"/>
      <c r="Q42" s="229"/>
      <c r="R42" s="229"/>
      <c r="S42" s="229"/>
      <c r="T42" s="229"/>
      <c r="U42" s="229"/>
      <c r="V42" s="229"/>
    </row>
    <row r="43" spans="1:22" ht="17.25" customHeight="1" x14ac:dyDescent="0.5">
      <c r="B43" s="229" t="s">
        <v>32</v>
      </c>
      <c r="C43" s="229"/>
      <c r="D43" s="229"/>
      <c r="E43" s="229"/>
      <c r="F43" s="229"/>
      <c r="G43" s="229"/>
      <c r="H43" s="229"/>
      <c r="I43" s="229"/>
      <c r="J43" s="229"/>
      <c r="K43" s="229"/>
      <c r="L43" s="229"/>
      <c r="M43" s="229"/>
      <c r="N43" s="229"/>
      <c r="O43" s="229"/>
      <c r="P43" s="229"/>
      <c r="Q43" s="229"/>
      <c r="R43" s="229"/>
      <c r="S43" s="229"/>
      <c r="T43" s="229"/>
      <c r="U43" s="229"/>
      <c r="V43" s="229"/>
    </row>
    <row r="44" spans="1:22" ht="17.25" customHeight="1" x14ac:dyDescent="0.5">
      <c r="B44" s="29"/>
      <c r="C44" s="211" t="s">
        <v>33</v>
      </c>
      <c r="D44" s="212"/>
      <c r="E44" s="212"/>
      <c r="F44" s="212"/>
      <c r="G44" s="212"/>
      <c r="H44" s="212"/>
      <c r="I44" s="212"/>
      <c r="J44" s="212"/>
      <c r="K44" s="212"/>
      <c r="L44" s="212"/>
      <c r="M44" s="212"/>
      <c r="N44" s="212"/>
      <c r="O44" s="212"/>
      <c r="P44" s="212"/>
      <c r="Q44" s="212"/>
      <c r="R44" s="212"/>
      <c r="S44" s="212"/>
      <c r="T44" s="234"/>
      <c r="U44" s="30">
        <f>IF(U28&gt;8000,8000,U28)</f>
        <v>0</v>
      </c>
      <c r="V44" s="31" t="s">
        <v>0</v>
      </c>
    </row>
    <row r="45" spans="1:22" ht="17.25" customHeight="1" x14ac:dyDescent="0.5">
      <c r="B45" s="29"/>
      <c r="C45" s="211" t="s">
        <v>6</v>
      </c>
      <c r="D45" s="212"/>
      <c r="E45" s="212"/>
      <c r="F45" s="212"/>
      <c r="G45" s="212"/>
      <c r="H45" s="212"/>
      <c r="I45" s="212"/>
      <c r="J45" s="212"/>
      <c r="K45" s="212"/>
      <c r="L45" s="212"/>
      <c r="M45" s="212"/>
      <c r="N45" s="212"/>
      <c r="O45" s="212"/>
      <c r="P45" s="212"/>
      <c r="Q45" s="212"/>
      <c r="R45" s="212"/>
      <c r="S45" s="212"/>
      <c r="T45" s="234"/>
      <c r="U45" s="32">
        <f>(U28-U44)*0.4</f>
        <v>0</v>
      </c>
      <c r="V45" s="31" t="s">
        <v>0</v>
      </c>
    </row>
    <row r="46" spans="1:22" ht="17.25" customHeight="1" thickBot="1" x14ac:dyDescent="0.55000000000000004">
      <c r="B46" s="29"/>
      <c r="C46" s="211" t="s">
        <v>133</v>
      </c>
      <c r="D46" s="212"/>
      <c r="E46" s="212"/>
      <c r="F46" s="212"/>
      <c r="G46" s="212"/>
      <c r="H46" s="212"/>
      <c r="I46" s="212"/>
      <c r="J46" s="212"/>
      <c r="K46" s="212"/>
      <c r="L46" s="212"/>
      <c r="M46" s="212"/>
      <c r="N46" s="212"/>
      <c r="O46" s="212"/>
      <c r="P46" s="212"/>
      <c r="Q46" s="212"/>
      <c r="R46" s="212"/>
      <c r="S46" s="212"/>
      <c r="T46" s="234"/>
      <c r="U46" s="33">
        <f>U40</f>
        <v>0</v>
      </c>
      <c r="V46" s="34" t="s">
        <v>0</v>
      </c>
    </row>
    <row r="47" spans="1:22" ht="17.25" customHeight="1" thickTop="1" thickBot="1" x14ac:dyDescent="0.55000000000000004">
      <c r="B47" s="25"/>
      <c r="C47" s="230" t="s">
        <v>14</v>
      </c>
      <c r="D47" s="230"/>
      <c r="E47" s="230"/>
      <c r="F47" s="230"/>
      <c r="G47" s="230"/>
      <c r="H47" s="230"/>
      <c r="I47" s="230"/>
      <c r="J47" s="230"/>
      <c r="K47" s="230"/>
      <c r="L47" s="230"/>
      <c r="M47" s="230"/>
      <c r="N47" s="230"/>
      <c r="O47" s="230"/>
      <c r="P47" s="230"/>
      <c r="Q47" s="230"/>
      <c r="R47" s="230"/>
      <c r="S47" s="230"/>
      <c r="T47" s="35"/>
      <c r="U47" s="26">
        <f>SUM(U44:U46)</f>
        <v>0</v>
      </c>
      <c r="V47" s="18" t="s">
        <v>0</v>
      </c>
    </row>
    <row r="48" spans="1:22" ht="12.75" customHeight="1" thickTop="1" x14ac:dyDescent="0.5">
      <c r="A48" s="228"/>
      <c r="B48" s="228"/>
      <c r="C48" s="228"/>
      <c r="D48" s="228"/>
      <c r="E48" s="228"/>
      <c r="F48" s="228"/>
      <c r="G48" s="228"/>
      <c r="H48" s="228"/>
      <c r="I48" s="228"/>
      <c r="J48" s="228"/>
      <c r="K48" s="228"/>
      <c r="L48" s="228"/>
      <c r="M48" s="228"/>
      <c r="N48" s="228"/>
      <c r="O48" s="228"/>
      <c r="P48" s="228"/>
      <c r="Q48" s="228"/>
      <c r="R48" s="228"/>
      <c r="S48" s="228"/>
      <c r="T48" s="228"/>
      <c r="U48" s="228"/>
      <c r="V48" s="228"/>
    </row>
    <row r="49" spans="1:22" ht="17.25" customHeight="1" thickBot="1" x14ac:dyDescent="0.55000000000000004">
      <c r="B49" s="241" t="s">
        <v>14</v>
      </c>
      <c r="C49" s="242"/>
      <c r="D49" s="242"/>
      <c r="E49" s="242"/>
      <c r="F49" s="242"/>
      <c r="G49" s="242"/>
      <c r="H49" s="243"/>
      <c r="I49" s="36" t="s">
        <v>19</v>
      </c>
      <c r="J49" s="241" t="s">
        <v>17</v>
      </c>
      <c r="K49" s="242"/>
      <c r="L49" s="242"/>
      <c r="M49" s="242"/>
      <c r="N49" s="243"/>
      <c r="O49" s="37" t="s">
        <v>13</v>
      </c>
      <c r="P49" s="249" t="s">
        <v>16</v>
      </c>
      <c r="Q49" s="250"/>
      <c r="R49" s="250"/>
      <c r="S49" s="250"/>
      <c r="T49" s="250"/>
      <c r="U49" s="250"/>
      <c r="V49" s="251"/>
    </row>
    <row r="50" spans="1:22" ht="17.25" customHeight="1" thickTop="1" thickBot="1" x14ac:dyDescent="0.55000000000000004">
      <c r="B50" s="252">
        <f>U47</f>
        <v>0</v>
      </c>
      <c r="C50" s="247"/>
      <c r="D50" s="247"/>
      <c r="E50" s="248"/>
      <c r="F50" s="252" t="s">
        <v>0</v>
      </c>
      <c r="G50" s="247"/>
      <c r="H50" s="248"/>
      <c r="I50" s="36" t="s">
        <v>19</v>
      </c>
      <c r="J50" s="191">
        <v>240</v>
      </c>
      <c r="K50" s="192"/>
      <c r="L50" s="247" t="s">
        <v>20</v>
      </c>
      <c r="M50" s="247"/>
      <c r="N50" s="248"/>
      <c r="O50" s="38" t="s">
        <v>13</v>
      </c>
      <c r="P50" s="189">
        <f>+B50/J50</f>
        <v>0</v>
      </c>
      <c r="Q50" s="190"/>
      <c r="R50" s="190"/>
      <c r="S50" s="190"/>
      <c r="T50" s="190"/>
      <c r="U50" s="190"/>
      <c r="V50" s="18" t="s">
        <v>21</v>
      </c>
    </row>
    <row r="51" spans="1:22" ht="17.25" customHeight="1" thickTop="1" x14ac:dyDescent="0.5">
      <c r="B51" s="3"/>
      <c r="C51" s="3"/>
      <c r="D51" s="3"/>
      <c r="E51" s="3"/>
      <c r="F51" s="3"/>
      <c r="G51" s="3"/>
      <c r="H51" s="3"/>
      <c r="I51" s="3"/>
      <c r="J51" s="3"/>
      <c r="K51" s="3"/>
      <c r="L51" s="5"/>
      <c r="M51" s="5"/>
      <c r="N51" s="5"/>
      <c r="O51" s="5"/>
      <c r="P51" s="5"/>
      <c r="Q51" s="5"/>
      <c r="R51" s="5"/>
      <c r="S51" s="5"/>
      <c r="T51" s="5"/>
      <c r="U51" s="27"/>
      <c r="V51" s="28"/>
    </row>
    <row r="52" spans="1:22" ht="17.25" customHeight="1" x14ac:dyDescent="0.5">
      <c r="B52" s="158"/>
      <c r="C52" s="158"/>
      <c r="D52" s="158"/>
      <c r="E52" s="158"/>
      <c r="F52" s="158"/>
      <c r="G52" s="158"/>
      <c r="H52" s="158"/>
      <c r="I52" s="39"/>
      <c r="J52" s="158"/>
      <c r="K52" s="158"/>
      <c r="L52" s="158"/>
      <c r="M52" s="158"/>
      <c r="N52" s="158"/>
      <c r="O52" s="39"/>
      <c r="P52" s="158"/>
      <c r="Q52" s="158"/>
      <c r="R52" s="158"/>
      <c r="S52" s="158"/>
      <c r="T52" s="158"/>
      <c r="U52" s="158"/>
      <c r="V52" s="158"/>
    </row>
    <row r="53" spans="1:22" ht="17.25" customHeight="1" x14ac:dyDescent="0.5">
      <c r="B53" s="239"/>
      <c r="C53" s="239"/>
      <c r="D53" s="239"/>
      <c r="E53" s="239"/>
      <c r="F53" s="239"/>
      <c r="G53" s="239"/>
      <c r="H53" s="239"/>
      <c r="I53" s="39"/>
      <c r="J53" s="139"/>
      <c r="K53" s="139"/>
      <c r="L53" s="139"/>
      <c r="M53" s="139"/>
      <c r="N53" s="139"/>
      <c r="O53" s="39"/>
      <c r="P53" s="238"/>
      <c r="Q53" s="238"/>
      <c r="R53" s="238"/>
      <c r="S53" s="238"/>
      <c r="T53" s="238"/>
      <c r="U53" s="238"/>
      <c r="V53" s="28"/>
    </row>
    <row r="54" spans="1:22" ht="17.25" customHeight="1" x14ac:dyDescent="0.5">
      <c r="B54" s="3"/>
      <c r="C54" s="3"/>
      <c r="D54" s="3"/>
      <c r="E54" s="3"/>
      <c r="F54" s="3"/>
      <c r="G54" s="3"/>
      <c r="H54" s="3"/>
      <c r="I54" s="3"/>
      <c r="J54" s="240"/>
      <c r="K54" s="240"/>
      <c r="L54" s="5"/>
      <c r="M54" s="5"/>
      <c r="N54" s="39"/>
      <c r="O54" s="6"/>
      <c r="P54" s="6"/>
      <c r="Q54" s="6"/>
      <c r="R54" s="5"/>
      <c r="S54" s="5"/>
      <c r="T54" s="5"/>
      <c r="U54" s="27"/>
      <c r="V54" s="28"/>
    </row>
    <row r="55" spans="1:22" ht="17.25" customHeight="1" x14ac:dyDescent="0.5">
      <c r="A55" s="228"/>
      <c r="B55" s="228"/>
      <c r="C55" s="228"/>
      <c r="D55" s="228"/>
      <c r="E55" s="228"/>
      <c r="F55" s="228"/>
      <c r="G55" s="228"/>
      <c r="H55" s="228"/>
      <c r="I55" s="228"/>
      <c r="J55" s="228"/>
      <c r="K55" s="228"/>
      <c r="L55" s="228"/>
      <c r="M55" s="228"/>
      <c r="N55" s="228"/>
      <c r="O55" s="228"/>
      <c r="P55" s="228"/>
      <c r="Q55" s="228"/>
      <c r="R55" s="228"/>
      <c r="S55" s="228"/>
      <c r="T55" s="228"/>
      <c r="U55" s="228"/>
      <c r="V55" s="228"/>
    </row>
    <row r="56" spans="1:22" ht="17.25" customHeight="1" x14ac:dyDescent="0.5">
      <c r="A56" s="1"/>
      <c r="B56" s="229"/>
      <c r="C56" s="229"/>
      <c r="D56" s="229"/>
      <c r="E56" s="229"/>
      <c r="F56" s="229"/>
      <c r="G56" s="229"/>
      <c r="H56" s="229"/>
      <c r="I56" s="229"/>
      <c r="J56" s="229"/>
      <c r="K56" s="229"/>
      <c r="L56" s="229"/>
      <c r="M56" s="229"/>
      <c r="N56" s="229"/>
      <c r="O56" s="229"/>
      <c r="P56" s="245"/>
      <c r="Q56" s="245"/>
      <c r="R56" s="245"/>
      <c r="S56" s="245"/>
      <c r="T56" s="245"/>
      <c r="U56" s="245"/>
      <c r="V56" s="28"/>
    </row>
    <row r="57" spans="1:22" ht="17.25" customHeight="1" x14ac:dyDescent="0.5">
      <c r="A57" s="1"/>
      <c r="B57" s="221"/>
      <c r="C57" s="221"/>
      <c r="D57" s="221"/>
      <c r="E57" s="221"/>
      <c r="F57" s="221"/>
      <c r="G57" s="221"/>
      <c r="H57" s="221"/>
      <c r="I57" s="221"/>
      <c r="J57" s="221"/>
      <c r="K57" s="221"/>
      <c r="L57" s="221"/>
      <c r="M57" s="221"/>
      <c r="N57" s="221"/>
      <c r="O57" s="221"/>
      <c r="P57" s="221"/>
      <c r="Q57" s="221"/>
      <c r="R57" s="221"/>
      <c r="S57" s="221"/>
      <c r="T57" s="221"/>
      <c r="U57" s="1"/>
      <c r="V57" s="1"/>
    </row>
    <row r="58" spans="1:22" ht="17.25" customHeight="1" x14ac:dyDescent="0.5">
      <c r="A58" s="1"/>
      <c r="B58" s="221"/>
      <c r="C58" s="221"/>
      <c r="D58" s="221"/>
      <c r="E58" s="221"/>
      <c r="F58" s="221"/>
      <c r="G58" s="221"/>
      <c r="H58" s="221"/>
      <c r="I58" s="221"/>
      <c r="J58" s="221"/>
      <c r="K58" s="221"/>
      <c r="L58" s="221"/>
      <c r="M58" s="221"/>
      <c r="N58" s="221"/>
      <c r="O58" s="221"/>
      <c r="P58" s="221"/>
      <c r="Q58" s="221"/>
      <c r="R58" s="221"/>
      <c r="S58" s="221"/>
      <c r="T58" s="5"/>
      <c r="U58" s="1"/>
      <c r="V58" s="1"/>
    </row>
    <row r="59" spans="1:22" ht="17.25" customHeight="1" x14ac:dyDescent="0.5">
      <c r="A59" s="1"/>
      <c r="B59" s="222"/>
      <c r="C59" s="222"/>
      <c r="D59" s="222"/>
      <c r="E59" s="222"/>
      <c r="F59" s="222"/>
      <c r="G59" s="222"/>
      <c r="H59" s="222"/>
      <c r="I59" s="222"/>
      <c r="J59" s="222"/>
      <c r="K59" s="222"/>
      <c r="L59" s="222"/>
      <c r="M59" s="222"/>
      <c r="N59" s="222"/>
      <c r="O59" s="222"/>
      <c r="P59" s="222"/>
      <c r="Q59" s="222"/>
      <c r="R59" s="222"/>
      <c r="S59" s="222"/>
      <c r="T59" s="222"/>
      <c r="U59" s="222"/>
      <c r="V59" s="222"/>
    </row>
    <row r="60" spans="1:22" ht="17.25" customHeight="1" x14ac:dyDescent="0.5">
      <c r="A60" s="1"/>
      <c r="B60" s="223"/>
      <c r="C60" s="223"/>
      <c r="D60" s="223"/>
      <c r="E60" s="223"/>
      <c r="F60" s="223"/>
      <c r="G60" s="223"/>
      <c r="H60" s="223"/>
      <c r="I60" s="223"/>
      <c r="J60" s="223"/>
      <c r="K60" s="223"/>
      <c r="L60" s="223"/>
      <c r="M60" s="223"/>
      <c r="N60" s="223"/>
      <c r="O60" s="223"/>
      <c r="P60" s="223"/>
      <c r="Q60" s="223"/>
      <c r="R60" s="223"/>
      <c r="S60" s="223"/>
      <c r="T60" s="223"/>
      <c r="U60" s="223"/>
      <c r="V60" s="223"/>
    </row>
    <row r="61" spans="1:22" ht="17.25" customHeight="1" x14ac:dyDescent="0.5">
      <c r="A61" s="1"/>
      <c r="B61" s="223"/>
      <c r="C61" s="223"/>
      <c r="D61" s="223"/>
      <c r="E61" s="223"/>
      <c r="F61" s="223"/>
      <c r="G61" s="223"/>
      <c r="H61" s="223"/>
      <c r="I61" s="223"/>
      <c r="J61" s="223"/>
      <c r="K61" s="223"/>
      <c r="L61" s="223"/>
      <c r="M61" s="223"/>
      <c r="N61" s="223"/>
      <c r="O61" s="223"/>
      <c r="P61" s="223"/>
      <c r="Q61" s="223"/>
      <c r="R61" s="223"/>
      <c r="S61" s="223"/>
      <c r="T61" s="223"/>
      <c r="U61" s="223"/>
      <c r="V61" s="223"/>
    </row>
    <row r="62" spans="1:22" ht="17.25" customHeight="1" x14ac:dyDescent="0.5">
      <c r="A62" s="1"/>
      <c r="B62" s="223"/>
      <c r="C62" s="223"/>
      <c r="D62" s="223"/>
      <c r="E62" s="223"/>
      <c r="F62" s="223"/>
      <c r="G62" s="223"/>
      <c r="H62" s="223"/>
      <c r="I62" s="223"/>
      <c r="J62" s="223"/>
      <c r="K62" s="223"/>
      <c r="L62" s="223"/>
      <c r="M62" s="223"/>
      <c r="N62" s="223"/>
      <c r="O62" s="223"/>
      <c r="P62" s="223"/>
      <c r="Q62" s="223"/>
      <c r="R62" s="223"/>
      <c r="S62" s="223"/>
      <c r="T62" s="223"/>
      <c r="U62" s="223"/>
      <c r="V62" s="223"/>
    </row>
    <row r="63" spans="1:22" ht="17.25" customHeight="1" x14ac:dyDescent="0.5">
      <c r="A63" s="1"/>
      <c r="B63" s="223"/>
      <c r="C63" s="223"/>
      <c r="D63" s="223"/>
      <c r="E63" s="223"/>
      <c r="F63" s="223"/>
      <c r="G63" s="223"/>
      <c r="H63" s="223"/>
      <c r="I63" s="223"/>
      <c r="J63" s="223"/>
      <c r="K63" s="223"/>
      <c r="L63" s="223"/>
      <c r="M63" s="223"/>
      <c r="N63" s="223"/>
      <c r="O63" s="223"/>
      <c r="P63" s="223"/>
      <c r="Q63" s="223"/>
      <c r="R63" s="223"/>
      <c r="S63" s="223"/>
      <c r="T63" s="223"/>
      <c r="U63" s="223"/>
      <c r="V63" s="223"/>
    </row>
    <row r="64" spans="1:22" ht="15.75" customHeight="1" x14ac:dyDescent="0.5">
      <c r="B64" s="27"/>
      <c r="C64" s="27"/>
      <c r="D64" s="27"/>
      <c r="E64" s="27"/>
      <c r="F64" s="27"/>
      <c r="G64" s="27"/>
      <c r="H64" s="27"/>
      <c r="I64" s="27"/>
      <c r="J64" s="27"/>
      <c r="K64" s="27"/>
      <c r="L64" s="3"/>
      <c r="M64" s="3"/>
      <c r="N64" s="3"/>
      <c r="O64" s="3"/>
      <c r="P64" s="3"/>
      <c r="Q64" s="3"/>
      <c r="R64" s="5"/>
      <c r="S64" s="5"/>
      <c r="T64" s="5"/>
    </row>
    <row r="65" spans="1:22" ht="15.75" x14ac:dyDescent="0.5">
      <c r="B65" s="246"/>
      <c r="C65" s="246"/>
      <c r="D65" s="246"/>
      <c r="E65" s="246"/>
      <c r="F65" s="246"/>
      <c r="G65" s="246"/>
      <c r="H65" s="246"/>
      <c r="I65" s="39"/>
      <c r="J65" s="158"/>
      <c r="K65" s="158"/>
      <c r="L65" s="158"/>
      <c r="M65" s="158"/>
      <c r="N65" s="158"/>
      <c r="O65" s="39"/>
      <c r="P65" s="158"/>
      <c r="Q65" s="158"/>
      <c r="R65" s="158"/>
      <c r="S65" s="158"/>
      <c r="T65" s="158"/>
      <c r="U65" s="158"/>
      <c r="V65" s="158"/>
    </row>
    <row r="66" spans="1:22" ht="15.75" x14ac:dyDescent="0.5">
      <c r="B66" s="244"/>
      <c r="C66" s="244"/>
      <c r="D66" s="244"/>
      <c r="E66" s="244"/>
      <c r="F66" s="239"/>
      <c r="G66" s="239"/>
      <c r="H66" s="239"/>
      <c r="I66" s="39"/>
      <c r="J66" s="244"/>
      <c r="K66" s="244"/>
      <c r="L66" s="244"/>
      <c r="M66" s="244"/>
      <c r="N66" s="244"/>
      <c r="O66" s="39"/>
      <c r="P66" s="238"/>
      <c r="Q66" s="238"/>
      <c r="R66" s="238"/>
      <c r="S66" s="238"/>
      <c r="T66" s="238"/>
      <c r="U66" s="238"/>
      <c r="V66" s="28"/>
    </row>
    <row r="67" spans="1:22" x14ac:dyDescent="0.4">
      <c r="B67" s="178"/>
      <c r="C67" s="178"/>
      <c r="D67" s="178"/>
      <c r="E67" s="178"/>
      <c r="F67" s="178"/>
      <c r="G67" s="178"/>
      <c r="H67" s="178"/>
      <c r="I67" s="178"/>
      <c r="J67" s="178"/>
      <c r="K67" s="178"/>
      <c r="L67" s="178"/>
      <c r="M67" s="178"/>
      <c r="N67" s="178"/>
      <c r="O67" s="178"/>
      <c r="P67" s="178"/>
      <c r="Q67" s="178"/>
      <c r="R67" s="178"/>
      <c r="S67" s="178"/>
      <c r="T67" s="178"/>
      <c r="U67" s="178"/>
      <c r="V67" s="178"/>
    </row>
    <row r="68" spans="1:22" ht="17.25" customHeight="1" x14ac:dyDescent="0.5">
      <c r="B68" s="176"/>
      <c r="C68" s="176"/>
      <c r="D68" s="176"/>
      <c r="E68" s="176"/>
      <c r="F68" s="176"/>
      <c r="G68" s="176"/>
      <c r="H68" s="176"/>
      <c r="I68" s="176"/>
      <c r="J68" s="176"/>
      <c r="K68" s="176"/>
      <c r="L68" s="176"/>
      <c r="M68" s="176"/>
      <c r="N68" s="176"/>
      <c r="O68" s="176"/>
      <c r="P68" s="176"/>
      <c r="Q68" s="176"/>
      <c r="R68" s="39"/>
      <c r="S68" s="39"/>
      <c r="T68" s="238"/>
      <c r="U68" s="238"/>
      <c r="V68" s="40"/>
    </row>
    <row r="70" spans="1:22" ht="15.75" customHeight="1" x14ac:dyDescent="0.5">
      <c r="A70" s="228"/>
      <c r="B70" s="228"/>
      <c r="C70" s="228"/>
      <c r="D70" s="228"/>
      <c r="E70" s="228"/>
      <c r="F70" s="228"/>
      <c r="G70" s="228"/>
      <c r="H70" s="228"/>
      <c r="I70" s="228"/>
      <c r="J70" s="228"/>
      <c r="K70" s="228"/>
      <c r="L70" s="228"/>
      <c r="M70" s="228"/>
      <c r="N70" s="228"/>
      <c r="O70" s="228"/>
      <c r="P70" s="228"/>
      <c r="Q70" s="228"/>
      <c r="R70" s="228"/>
      <c r="S70" s="228"/>
      <c r="T70" s="228"/>
      <c r="U70" s="228"/>
      <c r="V70" s="228"/>
    </row>
  </sheetData>
  <mergeCells count="91">
    <mergeCell ref="C27:S27"/>
    <mergeCell ref="L50:N50"/>
    <mergeCell ref="P49:V49"/>
    <mergeCell ref="P50:U50"/>
    <mergeCell ref="J49:N49"/>
    <mergeCell ref="J50:K50"/>
    <mergeCell ref="F50:H50"/>
    <mergeCell ref="B50:E50"/>
    <mergeCell ref="C45:T45"/>
    <mergeCell ref="B38:T38"/>
    <mergeCell ref="B35:T35"/>
    <mergeCell ref="B36:T36"/>
    <mergeCell ref="U35:U36"/>
    <mergeCell ref="B39:T39"/>
    <mergeCell ref="B37:T37"/>
    <mergeCell ref="B33:T33"/>
    <mergeCell ref="A70:V70"/>
    <mergeCell ref="A55:V55"/>
    <mergeCell ref="B68:Q68"/>
    <mergeCell ref="T68:U68"/>
    <mergeCell ref="B67:V67"/>
    <mergeCell ref="F66:H66"/>
    <mergeCell ref="B66:E66"/>
    <mergeCell ref="P65:V65"/>
    <mergeCell ref="J66:N66"/>
    <mergeCell ref="J65:N65"/>
    <mergeCell ref="P56:U56"/>
    <mergeCell ref="P66:U66"/>
    <mergeCell ref="B57:T57"/>
    <mergeCell ref="B65:H65"/>
    <mergeCell ref="B63:V63"/>
    <mergeCell ref="B61:V61"/>
    <mergeCell ref="P53:U53"/>
    <mergeCell ref="B56:O56"/>
    <mergeCell ref="B53:E53"/>
    <mergeCell ref="J54:K54"/>
    <mergeCell ref="C46:T46"/>
    <mergeCell ref="B49:H49"/>
    <mergeCell ref="J52:N52"/>
    <mergeCell ref="J53:N53"/>
    <mergeCell ref="B52:H52"/>
    <mergeCell ref="F53:H53"/>
    <mergeCell ref="V35:V36"/>
    <mergeCell ref="B42:V42"/>
    <mergeCell ref="C44:T44"/>
    <mergeCell ref="V38:V39"/>
    <mergeCell ref="U38:U39"/>
    <mergeCell ref="B58:S58"/>
    <mergeCell ref="B59:V59"/>
    <mergeCell ref="B60:V60"/>
    <mergeCell ref="B62:V62"/>
    <mergeCell ref="C28:S28"/>
    <mergeCell ref="B40:S40"/>
    <mergeCell ref="B29:V29"/>
    <mergeCell ref="B31:V31"/>
    <mergeCell ref="B34:T34"/>
    <mergeCell ref="P52:V52"/>
    <mergeCell ref="A48:V48"/>
    <mergeCell ref="B43:V43"/>
    <mergeCell ref="A30:V30"/>
    <mergeCell ref="C47:S47"/>
    <mergeCell ref="B32:T32"/>
    <mergeCell ref="V32:V33"/>
    <mergeCell ref="B4:V4"/>
    <mergeCell ref="B6:V6"/>
    <mergeCell ref="C16:S16"/>
    <mergeCell ref="C24:S24"/>
    <mergeCell ref="A1:S1"/>
    <mergeCell ref="A2:S2"/>
    <mergeCell ref="U1:V1"/>
    <mergeCell ref="U2:V2"/>
    <mergeCell ref="A3:S3"/>
    <mergeCell ref="A7:V7"/>
    <mergeCell ref="C10:S10"/>
    <mergeCell ref="C9:S9"/>
    <mergeCell ref="B5:V5"/>
    <mergeCell ref="C26:S26"/>
    <mergeCell ref="C22:S22"/>
    <mergeCell ref="C8:S8"/>
    <mergeCell ref="C23:S23"/>
    <mergeCell ref="C15:S15"/>
    <mergeCell ref="C18:S18"/>
    <mergeCell ref="C19:S19"/>
    <mergeCell ref="C17:S17"/>
    <mergeCell ref="C11:S11"/>
    <mergeCell ref="C12:S12"/>
    <mergeCell ref="C14:S14"/>
    <mergeCell ref="C25:S25"/>
    <mergeCell ref="C20:S20"/>
    <mergeCell ref="C21:S21"/>
    <mergeCell ref="C13:S13"/>
  </mergeCells>
  <phoneticPr fontId="0" type="noConversion"/>
  <pageMargins left="0.25" right="0.25" top="0" bottom="0" header="0" footer="0"/>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9220" r:id="rId4" name="Option Button 4">
              <controlPr locked="0" defaultSize="0" autoFill="0" autoLine="0" autoPict="0" macro="[0]!OptionButton43_Click">
                <anchor moveWithCells="1">
                  <from>
                    <xdr:col>0</xdr:col>
                    <xdr:colOff>100013</xdr:colOff>
                    <xdr:row>31</xdr:row>
                    <xdr:rowOff>0</xdr:rowOff>
                  </from>
                  <to>
                    <xdr:col>0</xdr:col>
                    <xdr:colOff>428625</xdr:colOff>
                    <xdr:row>32</xdr:row>
                    <xdr:rowOff>19050</xdr:rowOff>
                  </to>
                </anchor>
              </controlPr>
            </control>
          </mc:Choice>
        </mc:AlternateContent>
        <mc:AlternateContent xmlns:mc="http://schemas.openxmlformats.org/markup-compatibility/2006">
          <mc:Choice Requires="x14">
            <control shapeId="9221" r:id="rId5" name="Option Button 5">
              <controlPr defaultSize="0" autoFill="0" autoLine="0" autoPict="0">
                <anchor moveWithCells="1">
                  <from>
                    <xdr:col>0</xdr:col>
                    <xdr:colOff>100013</xdr:colOff>
                    <xdr:row>33</xdr:row>
                    <xdr:rowOff>238125</xdr:rowOff>
                  </from>
                  <to>
                    <xdr:col>1</xdr:col>
                    <xdr:colOff>0</xdr:colOff>
                    <xdr:row>35</xdr:row>
                    <xdr:rowOff>19050</xdr:rowOff>
                  </to>
                </anchor>
              </controlPr>
            </control>
          </mc:Choice>
        </mc:AlternateContent>
        <mc:AlternateContent xmlns:mc="http://schemas.openxmlformats.org/markup-compatibility/2006">
          <mc:Choice Requires="x14">
            <control shapeId="9222" r:id="rId6" name="Option Button 6">
              <controlPr locked="0" defaultSize="0" autoFill="0" autoLine="0" autoPict="0">
                <anchor moveWithCells="1">
                  <from>
                    <xdr:col>0</xdr:col>
                    <xdr:colOff>90488</xdr:colOff>
                    <xdr:row>36</xdr:row>
                    <xdr:rowOff>228600</xdr:rowOff>
                  </from>
                  <to>
                    <xdr:col>0</xdr:col>
                    <xdr:colOff>419100</xdr:colOff>
                    <xdr:row>38</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AN137"/>
  <sheetViews>
    <sheetView workbookViewId="0">
      <selection sqref="A1:S1"/>
    </sheetView>
  </sheetViews>
  <sheetFormatPr defaultRowHeight="13.15" x14ac:dyDescent="0.4"/>
  <cols>
    <col min="1" max="1" width="6.59765625" style="2" customWidth="1"/>
    <col min="2" max="2" width="8" style="2" customWidth="1"/>
    <col min="3" max="19" width="4" style="2" customWidth="1"/>
    <col min="20" max="20" width="1.265625" style="2" customWidth="1"/>
    <col min="21" max="21" width="11.3984375" style="2" bestFit="1" customWidth="1"/>
    <col min="22" max="22" width="8.3984375" style="2" customWidth="1"/>
    <col min="23" max="23" width="9.06640625" style="2"/>
    <col min="24" max="24" width="10" style="2" bestFit="1" customWidth="1"/>
    <col min="25" max="16384" width="9.06640625" style="2"/>
  </cols>
  <sheetData>
    <row r="1" spans="1:40" s="47" customFormat="1" ht="18" x14ac:dyDescent="0.55000000000000004">
      <c r="A1" s="208" t="s">
        <v>169</v>
      </c>
      <c r="B1" s="208"/>
      <c r="C1" s="208"/>
      <c r="D1" s="208"/>
      <c r="E1" s="208"/>
      <c r="F1" s="208"/>
      <c r="G1" s="208"/>
      <c r="H1" s="208"/>
      <c r="I1" s="208"/>
      <c r="J1" s="208"/>
      <c r="K1" s="208"/>
      <c r="L1" s="208"/>
      <c r="M1" s="208"/>
      <c r="N1" s="208"/>
      <c r="O1" s="208"/>
      <c r="P1" s="208"/>
      <c r="Q1" s="208"/>
      <c r="R1" s="208"/>
      <c r="S1" s="208"/>
      <c r="T1" s="50"/>
      <c r="U1" s="140" t="s">
        <v>142</v>
      </c>
      <c r="V1" s="141"/>
    </row>
    <row r="2" spans="1:40" s="47" customFormat="1" ht="15.75" customHeight="1" x14ac:dyDescent="0.5">
      <c r="A2" s="215" t="s">
        <v>195</v>
      </c>
      <c r="B2" s="215"/>
      <c r="C2" s="215"/>
      <c r="D2" s="215"/>
      <c r="E2" s="215"/>
      <c r="F2" s="215"/>
      <c r="G2" s="215"/>
      <c r="H2" s="215"/>
      <c r="I2" s="215"/>
      <c r="J2" s="215"/>
      <c r="K2" s="215"/>
      <c r="L2" s="215"/>
      <c r="M2" s="215"/>
      <c r="N2" s="215"/>
      <c r="O2" s="215"/>
      <c r="P2" s="215"/>
      <c r="Q2" s="215"/>
      <c r="R2" s="215"/>
      <c r="S2" s="215"/>
      <c r="T2" s="50"/>
      <c r="U2" s="142"/>
      <c r="V2" s="143"/>
    </row>
    <row r="3" spans="1:40" ht="15.75" customHeight="1" x14ac:dyDescent="0.5">
      <c r="A3" s="178"/>
      <c r="B3" s="178"/>
      <c r="C3" s="178"/>
      <c r="D3" s="178"/>
      <c r="E3" s="178"/>
      <c r="F3" s="178"/>
      <c r="G3" s="178"/>
      <c r="H3" s="178"/>
      <c r="I3" s="178"/>
      <c r="J3" s="178"/>
      <c r="K3" s="178"/>
      <c r="L3" s="178"/>
      <c r="M3" s="178"/>
      <c r="N3" s="178"/>
      <c r="O3" s="178"/>
      <c r="P3" s="178"/>
      <c r="Q3" s="178"/>
      <c r="R3" s="178"/>
      <c r="S3" s="178"/>
      <c r="T3" s="6"/>
      <c r="U3" s="6"/>
      <c r="V3" s="6"/>
    </row>
    <row r="4" spans="1:40" x14ac:dyDescent="0.4">
      <c r="A4" s="351" t="s">
        <v>184</v>
      </c>
      <c r="B4" s="351"/>
      <c r="C4" s="351"/>
      <c r="D4" s="351"/>
      <c r="E4" s="351"/>
      <c r="F4" s="351"/>
      <c r="G4" s="351"/>
      <c r="H4" s="351"/>
      <c r="I4" s="351"/>
      <c r="J4" s="351"/>
      <c r="K4" s="351"/>
      <c r="L4" s="351"/>
      <c r="M4" s="351"/>
      <c r="N4" s="351"/>
      <c r="O4" s="351"/>
      <c r="P4" s="351"/>
      <c r="Q4" s="351"/>
      <c r="R4" s="351"/>
      <c r="S4" s="351"/>
      <c r="T4" s="135"/>
      <c r="U4" s="135"/>
      <c r="V4" s="135"/>
    </row>
    <row r="5" spans="1:40" x14ac:dyDescent="0.4">
      <c r="A5" s="215"/>
      <c r="B5" s="215"/>
      <c r="C5" s="215"/>
      <c r="D5" s="215"/>
      <c r="E5" s="215"/>
      <c r="F5" s="215"/>
      <c r="G5" s="215"/>
      <c r="H5" s="215"/>
      <c r="I5" s="215"/>
      <c r="J5" s="215"/>
      <c r="K5" s="215"/>
      <c r="L5" s="215"/>
      <c r="M5" s="215"/>
      <c r="N5" s="215"/>
      <c r="O5" s="215"/>
      <c r="P5" s="215"/>
      <c r="Q5" s="215"/>
      <c r="R5" s="215"/>
      <c r="S5" s="215"/>
      <c r="T5" s="215"/>
      <c r="U5" s="215"/>
      <c r="V5" s="215"/>
    </row>
    <row r="6" spans="1:40" x14ac:dyDescent="0.4">
      <c r="A6" s="215" t="s">
        <v>149</v>
      </c>
      <c r="B6" s="215"/>
      <c r="C6" s="215"/>
      <c r="D6" s="215"/>
      <c r="E6" s="215"/>
      <c r="F6" s="215"/>
      <c r="G6" s="215"/>
      <c r="H6" s="215"/>
      <c r="I6" s="215"/>
      <c r="J6" s="215"/>
      <c r="K6" s="215"/>
      <c r="L6" s="215"/>
      <c r="M6" s="215"/>
      <c r="N6" s="215"/>
      <c r="O6" s="215"/>
      <c r="P6" s="215"/>
      <c r="Q6" s="215"/>
      <c r="R6" s="215"/>
      <c r="S6" s="215"/>
      <c r="T6" s="215"/>
      <c r="U6" s="215"/>
      <c r="V6" s="215"/>
    </row>
    <row r="7" spans="1:40" x14ac:dyDescent="0.4">
      <c r="A7" s="215" t="s">
        <v>82</v>
      </c>
      <c r="B7" s="215"/>
      <c r="C7" s="215"/>
      <c r="D7" s="215"/>
      <c r="E7" s="215"/>
      <c r="F7" s="215"/>
      <c r="G7" s="215"/>
      <c r="H7" s="215"/>
      <c r="I7" s="215"/>
      <c r="J7" s="215"/>
      <c r="K7" s="215"/>
      <c r="L7" s="215"/>
      <c r="M7" s="215"/>
      <c r="N7" s="215"/>
      <c r="O7" s="215"/>
      <c r="P7" s="215"/>
      <c r="Q7" s="215"/>
      <c r="R7" s="215"/>
      <c r="S7" s="215"/>
      <c r="T7" s="215"/>
      <c r="U7" s="215"/>
      <c r="V7" s="215"/>
    </row>
    <row r="8" spans="1:40" ht="15.75" customHeight="1" x14ac:dyDescent="0.4">
      <c r="A8" s="178"/>
      <c r="B8" s="178"/>
      <c r="C8" s="178"/>
      <c r="D8" s="178"/>
      <c r="E8" s="178"/>
      <c r="F8" s="178"/>
      <c r="G8" s="178"/>
      <c r="H8" s="178"/>
      <c r="I8" s="178"/>
      <c r="J8" s="178"/>
      <c r="K8" s="178"/>
      <c r="L8" s="178"/>
      <c r="M8" s="178"/>
      <c r="N8" s="178"/>
      <c r="O8" s="178"/>
      <c r="P8" s="178"/>
      <c r="Q8" s="178"/>
      <c r="R8" s="178"/>
      <c r="S8" s="178"/>
      <c r="T8" s="178"/>
      <c r="U8" s="178"/>
      <c r="V8" s="178"/>
    </row>
    <row r="9" spans="1:40" ht="16.5" customHeight="1" x14ac:dyDescent="0.5">
      <c r="A9" s="295" t="s">
        <v>181</v>
      </c>
      <c r="B9" s="295"/>
      <c r="C9" s="295"/>
      <c r="D9" s="295"/>
      <c r="E9" s="295"/>
      <c r="F9" s="295"/>
      <c r="G9" s="295"/>
      <c r="H9" s="295"/>
      <c r="I9" s="295"/>
      <c r="J9" s="295"/>
      <c r="K9" s="295"/>
      <c r="L9" s="295"/>
      <c r="M9" s="295"/>
      <c r="N9" s="295"/>
      <c r="O9" s="295"/>
      <c r="P9" s="295"/>
      <c r="Q9" s="295"/>
      <c r="R9" s="295"/>
      <c r="S9" s="295"/>
      <c r="T9" s="295"/>
      <c r="U9" s="295"/>
      <c r="V9" s="295"/>
      <c r="W9" s="229"/>
      <c r="X9" s="229"/>
      <c r="Y9" s="229"/>
      <c r="Z9" s="229"/>
      <c r="AA9" s="229"/>
      <c r="AB9" s="229"/>
      <c r="AC9" s="229"/>
      <c r="AD9" s="229"/>
      <c r="AE9" s="229"/>
      <c r="AF9" s="229"/>
      <c r="AG9" s="229"/>
    </row>
    <row r="10" spans="1:40" ht="15.75" x14ac:dyDescent="0.5">
      <c r="A10" s="228"/>
      <c r="B10" s="228"/>
      <c r="C10" s="228"/>
      <c r="D10" s="228"/>
      <c r="E10" s="228"/>
      <c r="F10" s="228"/>
      <c r="G10" s="228"/>
      <c r="H10" s="228"/>
      <c r="I10" s="228"/>
      <c r="J10" s="228"/>
      <c r="K10" s="228"/>
      <c r="L10" s="228"/>
      <c r="M10" s="228"/>
      <c r="N10" s="228"/>
      <c r="O10" s="228"/>
      <c r="P10" s="228"/>
      <c r="Q10" s="228"/>
      <c r="R10" s="228"/>
      <c r="S10" s="228"/>
      <c r="T10" s="228"/>
      <c r="U10" s="228"/>
      <c r="V10" s="228"/>
    </row>
    <row r="11" spans="1:40" ht="16.149999999999999" thickBot="1" x14ac:dyDescent="0.55000000000000004">
      <c r="B11" s="354" t="s">
        <v>75</v>
      </c>
      <c r="C11" s="354"/>
      <c r="D11" s="354"/>
      <c r="E11" s="354"/>
      <c r="F11" s="354"/>
      <c r="G11" s="354"/>
      <c r="H11" s="354"/>
      <c r="I11" s="354"/>
      <c r="J11" s="354"/>
      <c r="K11" s="354"/>
      <c r="L11" s="354"/>
      <c r="M11" s="354"/>
      <c r="N11" s="354"/>
      <c r="O11" s="354"/>
      <c r="P11" s="354"/>
      <c r="Q11" s="354"/>
      <c r="R11" s="354"/>
      <c r="S11" s="354"/>
      <c r="T11" s="354"/>
      <c r="U11" s="354"/>
      <c r="V11" s="354"/>
    </row>
    <row r="12" spans="1:40" ht="16.5" thickTop="1" thickBot="1" x14ac:dyDescent="0.55000000000000004">
      <c r="A12" s="59">
        <v>1</v>
      </c>
      <c r="B12" s="60"/>
      <c r="C12" s="220" t="s">
        <v>170</v>
      </c>
      <c r="D12" s="220"/>
      <c r="E12" s="220"/>
      <c r="F12" s="220"/>
      <c r="G12" s="220"/>
      <c r="H12" s="220"/>
      <c r="I12" s="220"/>
      <c r="J12" s="220"/>
      <c r="K12" s="220"/>
      <c r="L12" s="220"/>
      <c r="M12" s="220"/>
      <c r="N12" s="220"/>
      <c r="O12" s="220"/>
      <c r="P12" s="220"/>
      <c r="Q12" s="220"/>
      <c r="R12" s="220"/>
      <c r="S12" s="220"/>
      <c r="T12" s="61"/>
      <c r="U12" s="9">
        <f>B12*3</f>
        <v>0</v>
      </c>
      <c r="V12" s="10" t="s">
        <v>0</v>
      </c>
    </row>
    <row r="13" spans="1:40" ht="16.149999999999999" thickTop="1" x14ac:dyDescent="0.5">
      <c r="A13" s="320">
        <v>2</v>
      </c>
      <c r="B13" s="236"/>
      <c r="C13" s="220" t="s">
        <v>15</v>
      </c>
      <c r="D13" s="220"/>
      <c r="E13" s="220"/>
      <c r="F13" s="220"/>
      <c r="G13" s="220"/>
      <c r="H13" s="220"/>
      <c r="I13" s="220"/>
      <c r="J13" s="220"/>
      <c r="K13" s="220"/>
      <c r="L13" s="220"/>
      <c r="M13" s="220"/>
      <c r="N13" s="220"/>
      <c r="O13" s="220"/>
      <c r="P13" s="220"/>
      <c r="Q13" s="220"/>
      <c r="R13" s="220"/>
      <c r="S13" s="220"/>
      <c r="T13" s="62"/>
      <c r="U13" s="369">
        <f>B13*1500</f>
        <v>0</v>
      </c>
      <c r="V13" s="165" t="s">
        <v>0</v>
      </c>
      <c r="X13" s="63"/>
      <c r="Y13" s="63"/>
      <c r="Z13" s="63"/>
      <c r="AA13" s="63"/>
      <c r="AB13" s="63"/>
      <c r="AC13" s="63"/>
      <c r="AD13" s="63"/>
      <c r="AE13" s="63"/>
      <c r="AF13" s="63"/>
      <c r="AG13" s="64"/>
      <c r="AH13" s="4"/>
    </row>
    <row r="14" spans="1:40" ht="16.149999999999999" thickBot="1" x14ac:dyDescent="0.55000000000000004">
      <c r="A14" s="321"/>
      <c r="B14" s="237"/>
      <c r="C14" s="361" t="s">
        <v>42</v>
      </c>
      <c r="D14" s="361"/>
      <c r="E14" s="361"/>
      <c r="F14" s="361"/>
      <c r="G14" s="361"/>
      <c r="H14" s="361"/>
      <c r="I14" s="361"/>
      <c r="J14" s="361"/>
      <c r="K14" s="361"/>
      <c r="L14" s="361"/>
      <c r="M14" s="361"/>
      <c r="N14" s="361"/>
      <c r="O14" s="361"/>
      <c r="P14" s="361"/>
      <c r="Q14" s="361"/>
      <c r="R14" s="361"/>
      <c r="S14" s="361"/>
      <c r="T14" s="65"/>
      <c r="U14" s="370"/>
      <c r="V14" s="166"/>
      <c r="X14" s="63"/>
      <c r="Y14" s="63"/>
      <c r="Z14" s="63"/>
      <c r="AA14" s="63"/>
      <c r="AB14" s="63"/>
      <c r="AC14" s="63"/>
      <c r="AD14" s="63"/>
      <c r="AE14" s="63"/>
      <c r="AF14" s="63"/>
      <c r="AG14" s="66"/>
      <c r="AH14" s="67"/>
    </row>
    <row r="15" spans="1:40" ht="16.5" thickTop="1" thickBot="1" x14ac:dyDescent="0.55000000000000004">
      <c r="A15" s="68">
        <v>3</v>
      </c>
      <c r="B15" s="69"/>
      <c r="C15" s="212" t="s">
        <v>171</v>
      </c>
      <c r="D15" s="212"/>
      <c r="E15" s="212"/>
      <c r="F15" s="212"/>
      <c r="G15" s="212"/>
      <c r="H15" s="212"/>
      <c r="I15" s="212"/>
      <c r="J15" s="212"/>
      <c r="K15" s="212"/>
      <c r="L15" s="212"/>
      <c r="M15" s="212"/>
      <c r="N15" s="212"/>
      <c r="O15" s="212"/>
      <c r="P15" s="212"/>
      <c r="Q15" s="212"/>
      <c r="R15" s="212"/>
      <c r="S15" s="212"/>
      <c r="T15" s="13"/>
      <c r="U15" s="42">
        <f>B15*1500</f>
        <v>0</v>
      </c>
      <c r="V15" s="14" t="s">
        <v>0</v>
      </c>
      <c r="Y15" s="25"/>
      <c r="Z15" s="25"/>
      <c r="AA15" s="25"/>
      <c r="AB15" s="25"/>
      <c r="AC15" s="25"/>
      <c r="AD15" s="25"/>
      <c r="AE15" s="25"/>
      <c r="AF15" s="25"/>
      <c r="AG15" s="70"/>
      <c r="AH15" s="28"/>
    </row>
    <row r="16" spans="1:40" ht="16.5" thickTop="1" thickBot="1" x14ac:dyDescent="0.55000000000000004">
      <c r="A16" s="68">
        <v>4</v>
      </c>
      <c r="B16" s="365"/>
      <c r="C16" s="371" t="s">
        <v>76</v>
      </c>
      <c r="D16" s="360"/>
      <c r="E16" s="360"/>
      <c r="F16" s="360"/>
      <c r="G16" s="360"/>
      <c r="H16" s="360"/>
      <c r="I16" s="360"/>
      <c r="J16" s="360"/>
      <c r="K16" s="360"/>
      <c r="L16" s="360"/>
      <c r="M16" s="360"/>
      <c r="N16" s="360"/>
      <c r="O16" s="360"/>
      <c r="P16" s="360"/>
      <c r="Q16" s="360"/>
      <c r="R16" s="360"/>
      <c r="S16" s="360"/>
      <c r="T16" s="71"/>
      <c r="U16" s="32">
        <f>SUM(U12:U15)</f>
        <v>0</v>
      </c>
      <c r="V16" s="31" t="s">
        <v>0</v>
      </c>
      <c r="X16" s="72"/>
      <c r="Y16" s="72"/>
      <c r="Z16" s="72"/>
      <c r="AA16" s="72"/>
      <c r="AB16" s="72"/>
      <c r="AC16" s="72"/>
      <c r="AD16" s="72"/>
      <c r="AE16" s="72"/>
      <c r="AF16" s="72"/>
      <c r="AG16" s="72"/>
      <c r="AH16" s="72"/>
      <c r="AI16" s="72"/>
      <c r="AJ16" s="72"/>
      <c r="AK16" s="72"/>
      <c r="AL16" s="72"/>
      <c r="AM16" s="72"/>
      <c r="AN16" s="72"/>
    </row>
    <row r="17" spans="1:22" ht="16.5" thickTop="1" thickBot="1" x14ac:dyDescent="0.55000000000000004">
      <c r="A17" s="68">
        <v>5</v>
      </c>
      <c r="B17" s="366"/>
      <c r="C17" s="211" t="s">
        <v>77</v>
      </c>
      <c r="D17" s="212"/>
      <c r="E17" s="212"/>
      <c r="F17" s="212"/>
      <c r="G17" s="212"/>
      <c r="H17" s="212"/>
      <c r="I17" s="212"/>
      <c r="J17" s="212"/>
      <c r="K17" s="212"/>
      <c r="L17" s="212"/>
      <c r="M17" s="212"/>
      <c r="N17" s="212"/>
      <c r="O17" s="212"/>
      <c r="P17" s="212"/>
      <c r="Q17" s="212"/>
      <c r="R17" s="212"/>
      <c r="S17" s="212"/>
      <c r="T17" s="71"/>
      <c r="U17" s="73">
        <f>IF(U16&gt;3000,3000,U13)</f>
        <v>0</v>
      </c>
      <c r="V17" s="74" t="s">
        <v>0</v>
      </c>
    </row>
    <row r="18" spans="1:22" ht="16.5" thickTop="1" thickBot="1" x14ac:dyDescent="0.55000000000000004">
      <c r="A18" s="68">
        <v>6</v>
      </c>
      <c r="B18" s="366"/>
      <c r="C18" s="371" t="s">
        <v>78</v>
      </c>
      <c r="D18" s="360"/>
      <c r="E18" s="360"/>
      <c r="F18" s="360"/>
      <c r="G18" s="360"/>
      <c r="H18" s="360"/>
      <c r="I18" s="360"/>
      <c r="J18" s="360"/>
      <c r="K18" s="360"/>
      <c r="L18" s="360"/>
      <c r="M18" s="360"/>
      <c r="N18" s="360"/>
      <c r="O18" s="360"/>
      <c r="P18" s="360"/>
      <c r="Q18" s="360"/>
      <c r="R18" s="360"/>
      <c r="S18" s="360"/>
      <c r="T18" s="71"/>
      <c r="U18" s="75">
        <f>U16-U17</f>
        <v>0</v>
      </c>
      <c r="V18" s="74" t="s">
        <v>0</v>
      </c>
    </row>
    <row r="19" spans="1:22" ht="17.25" customHeight="1" thickTop="1" thickBot="1" x14ac:dyDescent="0.55000000000000004">
      <c r="A19" s="68">
        <v>7</v>
      </c>
      <c r="B19" s="366"/>
      <c r="C19" s="359" t="s">
        <v>79</v>
      </c>
      <c r="D19" s="359"/>
      <c r="E19" s="359"/>
      <c r="F19" s="359"/>
      <c r="G19" s="359"/>
      <c r="H19" s="359"/>
      <c r="I19" s="359"/>
      <c r="J19" s="359"/>
      <c r="K19" s="359"/>
      <c r="L19" s="359"/>
      <c r="M19" s="359"/>
      <c r="N19" s="359"/>
      <c r="O19" s="359"/>
      <c r="P19" s="359"/>
      <c r="Q19" s="359"/>
      <c r="R19" s="359"/>
      <c r="S19" s="359"/>
      <c r="T19" s="76"/>
      <c r="U19" s="42">
        <f>U18*0.35</f>
        <v>0</v>
      </c>
      <c r="V19" s="43" t="s">
        <v>0</v>
      </c>
    </row>
    <row r="20" spans="1:22" ht="17.25" customHeight="1" thickTop="1" thickBot="1" x14ac:dyDescent="0.55000000000000004">
      <c r="A20" s="68">
        <v>8</v>
      </c>
      <c r="B20" s="367"/>
      <c r="C20" s="360" t="s">
        <v>80</v>
      </c>
      <c r="D20" s="360"/>
      <c r="E20" s="360"/>
      <c r="F20" s="360"/>
      <c r="G20" s="360"/>
      <c r="H20" s="360"/>
      <c r="I20" s="360"/>
      <c r="J20" s="268" t="s">
        <v>81</v>
      </c>
      <c r="K20" s="268"/>
      <c r="L20" s="268"/>
      <c r="M20" s="268"/>
      <c r="N20" s="268"/>
      <c r="O20" s="268"/>
      <c r="P20" s="268"/>
      <c r="Q20" s="268"/>
      <c r="R20" s="268"/>
      <c r="S20" s="268"/>
      <c r="T20" s="77"/>
      <c r="U20" s="17">
        <f>U17+U19</f>
        <v>0</v>
      </c>
      <c r="V20" s="18" t="s">
        <v>0</v>
      </c>
    </row>
    <row r="21" spans="1:22" ht="16.149999999999999" thickTop="1" x14ac:dyDescent="0.5">
      <c r="C21" s="5"/>
      <c r="D21" s="5"/>
      <c r="E21" s="5"/>
      <c r="F21" s="5"/>
      <c r="G21" s="5"/>
      <c r="H21" s="5"/>
      <c r="I21" s="5"/>
      <c r="J21" s="5"/>
      <c r="K21" s="5"/>
      <c r="L21" s="5"/>
      <c r="M21" s="5"/>
      <c r="N21" s="5"/>
      <c r="O21" s="5"/>
      <c r="P21" s="5"/>
      <c r="Q21" s="5"/>
      <c r="R21" s="5"/>
      <c r="S21" s="5"/>
      <c r="T21" s="1"/>
      <c r="U21" s="64"/>
      <c r="V21" s="4"/>
    </row>
    <row r="22" spans="1:22" ht="15.75" x14ac:dyDescent="0.5">
      <c r="B22" s="325" t="s">
        <v>74</v>
      </c>
      <c r="C22" s="325"/>
      <c r="D22" s="325"/>
      <c r="E22" s="325"/>
      <c r="F22" s="325"/>
      <c r="G22" s="325"/>
      <c r="H22" s="325"/>
      <c r="I22" s="325"/>
      <c r="J22" s="325"/>
      <c r="K22" s="325"/>
      <c r="L22" s="325"/>
      <c r="M22" s="325"/>
      <c r="N22" s="325"/>
      <c r="O22" s="325"/>
      <c r="P22" s="325"/>
      <c r="Q22" s="325"/>
      <c r="R22" s="325"/>
      <c r="S22" s="325"/>
      <c r="T22" s="325"/>
      <c r="U22" s="325"/>
      <c r="V22" s="325"/>
    </row>
    <row r="23" spans="1:22" ht="31.5" customHeight="1" x14ac:dyDescent="0.4">
      <c r="A23" s="134"/>
      <c r="B23" s="304" t="s">
        <v>182</v>
      </c>
      <c r="C23" s="368"/>
      <c r="D23" s="368"/>
      <c r="E23" s="368"/>
      <c r="F23" s="368"/>
      <c r="G23" s="368"/>
      <c r="H23" s="368"/>
      <c r="I23" s="368"/>
      <c r="J23" s="368"/>
      <c r="K23" s="368"/>
      <c r="L23" s="368"/>
      <c r="M23" s="368"/>
      <c r="N23" s="368"/>
      <c r="O23" s="368"/>
      <c r="P23" s="368"/>
      <c r="Q23" s="368"/>
      <c r="R23" s="368"/>
      <c r="S23" s="368"/>
      <c r="T23" s="368"/>
      <c r="U23" s="368"/>
      <c r="V23" s="368"/>
    </row>
    <row r="24" spans="1:22" ht="15.75" customHeight="1" x14ac:dyDescent="0.5">
      <c r="A24" s="362"/>
      <c r="B24" s="301" t="s">
        <v>127</v>
      </c>
      <c r="C24" s="309" t="s">
        <v>172</v>
      </c>
      <c r="D24" s="309"/>
      <c r="E24" s="309"/>
      <c r="F24" s="309"/>
      <c r="G24" s="309"/>
      <c r="H24" s="309"/>
      <c r="I24" s="309"/>
      <c r="J24" s="309"/>
      <c r="K24" s="309"/>
      <c r="L24" s="309"/>
      <c r="M24" s="309"/>
      <c r="N24" s="309"/>
      <c r="O24" s="309"/>
      <c r="P24" s="309"/>
      <c r="Q24" s="309"/>
      <c r="R24" s="309"/>
      <c r="S24" s="309"/>
      <c r="T24" s="78"/>
      <c r="U24" s="79"/>
      <c r="V24" s="80" t="s">
        <v>0</v>
      </c>
    </row>
    <row r="25" spans="1:22" ht="33.75" customHeight="1" x14ac:dyDescent="0.5">
      <c r="A25" s="363"/>
      <c r="B25" s="302"/>
      <c r="C25" s="309" t="s">
        <v>173</v>
      </c>
      <c r="D25" s="309"/>
      <c r="E25" s="309"/>
      <c r="F25" s="309"/>
      <c r="G25" s="309"/>
      <c r="H25" s="309"/>
      <c r="I25" s="309"/>
      <c r="J25" s="309"/>
      <c r="K25" s="309"/>
      <c r="L25" s="309"/>
      <c r="M25" s="309"/>
      <c r="N25" s="309"/>
      <c r="O25" s="309"/>
      <c r="P25" s="309"/>
      <c r="Q25" s="309"/>
      <c r="R25" s="309"/>
      <c r="S25" s="309"/>
      <c r="T25" s="78"/>
      <c r="U25" s="81"/>
      <c r="V25" s="82" t="s">
        <v>0</v>
      </c>
    </row>
    <row r="26" spans="1:22" ht="31.5" customHeight="1" x14ac:dyDescent="0.5">
      <c r="A26" s="363"/>
      <c r="B26" s="301" t="s">
        <v>114</v>
      </c>
      <c r="C26" s="313" t="s">
        <v>174</v>
      </c>
      <c r="D26" s="309"/>
      <c r="E26" s="309"/>
      <c r="F26" s="309"/>
      <c r="G26" s="309"/>
      <c r="H26" s="309"/>
      <c r="I26" s="309"/>
      <c r="J26" s="309"/>
      <c r="K26" s="309"/>
      <c r="L26" s="309"/>
      <c r="M26" s="309"/>
      <c r="N26" s="309"/>
      <c r="O26" s="309"/>
      <c r="P26" s="309"/>
      <c r="Q26" s="309"/>
      <c r="R26" s="309"/>
      <c r="S26" s="309"/>
      <c r="T26" s="83"/>
      <c r="U26" s="79"/>
      <c r="V26" s="80" t="s">
        <v>0</v>
      </c>
    </row>
    <row r="27" spans="1:22" ht="33" customHeight="1" x14ac:dyDescent="0.5">
      <c r="A27" s="363"/>
      <c r="B27" s="302"/>
      <c r="C27" s="309" t="s">
        <v>175</v>
      </c>
      <c r="D27" s="309"/>
      <c r="E27" s="309"/>
      <c r="F27" s="309"/>
      <c r="G27" s="309"/>
      <c r="H27" s="309"/>
      <c r="I27" s="309"/>
      <c r="J27" s="309"/>
      <c r="K27" s="309"/>
      <c r="L27" s="309"/>
      <c r="M27" s="309"/>
      <c r="N27" s="309"/>
      <c r="O27" s="309"/>
      <c r="P27" s="309"/>
      <c r="Q27" s="309"/>
      <c r="R27" s="309"/>
      <c r="S27" s="309"/>
      <c r="T27" s="78"/>
      <c r="U27" s="81"/>
      <c r="V27" s="82" t="s">
        <v>0</v>
      </c>
    </row>
    <row r="28" spans="1:22" ht="33" customHeight="1" x14ac:dyDescent="0.5">
      <c r="A28" s="363"/>
      <c r="B28" s="301" t="s">
        <v>113</v>
      </c>
      <c r="C28" s="309" t="s">
        <v>176</v>
      </c>
      <c r="D28" s="309"/>
      <c r="E28" s="309"/>
      <c r="F28" s="309"/>
      <c r="G28" s="309"/>
      <c r="H28" s="309"/>
      <c r="I28" s="309"/>
      <c r="J28" s="309"/>
      <c r="K28" s="309"/>
      <c r="L28" s="309"/>
      <c r="M28" s="309"/>
      <c r="N28" s="309"/>
      <c r="O28" s="309"/>
      <c r="P28" s="309"/>
      <c r="Q28" s="309"/>
      <c r="R28" s="309"/>
      <c r="S28" s="309"/>
      <c r="T28" s="78"/>
      <c r="U28" s="79"/>
      <c r="V28" s="80" t="s">
        <v>0</v>
      </c>
    </row>
    <row r="29" spans="1:22" ht="31.5" customHeight="1" x14ac:dyDescent="0.5">
      <c r="A29" s="363"/>
      <c r="B29" s="302"/>
      <c r="C29" s="309" t="s">
        <v>177</v>
      </c>
      <c r="D29" s="309"/>
      <c r="E29" s="309"/>
      <c r="F29" s="309"/>
      <c r="G29" s="309"/>
      <c r="H29" s="309"/>
      <c r="I29" s="309"/>
      <c r="J29" s="309"/>
      <c r="K29" s="309"/>
      <c r="L29" s="309"/>
      <c r="M29" s="309"/>
      <c r="N29" s="309"/>
      <c r="O29" s="309"/>
      <c r="P29" s="309"/>
      <c r="Q29" s="309"/>
      <c r="R29" s="309"/>
      <c r="S29" s="309"/>
      <c r="T29" s="78"/>
      <c r="U29" s="81"/>
      <c r="V29" s="82" t="s">
        <v>0</v>
      </c>
    </row>
    <row r="30" spans="1:22" ht="48" customHeight="1" thickBot="1" x14ac:dyDescent="0.45">
      <c r="A30" s="364"/>
      <c r="B30" s="303" t="s">
        <v>183</v>
      </c>
      <c r="C30" s="304"/>
      <c r="D30" s="304"/>
      <c r="E30" s="304"/>
      <c r="F30" s="304"/>
      <c r="G30" s="304"/>
      <c r="H30" s="304"/>
      <c r="I30" s="304"/>
      <c r="J30" s="304"/>
      <c r="K30" s="304"/>
      <c r="L30" s="304"/>
      <c r="M30" s="304"/>
      <c r="N30" s="304"/>
      <c r="O30" s="304"/>
      <c r="P30" s="304"/>
      <c r="Q30" s="304"/>
      <c r="R30" s="304"/>
      <c r="S30" s="304"/>
      <c r="T30" s="304"/>
      <c r="U30" s="304"/>
      <c r="V30" s="305"/>
    </row>
    <row r="31" spans="1:22" ht="17.25" customHeight="1" thickTop="1" x14ac:dyDescent="0.5">
      <c r="A31" s="320">
        <v>9</v>
      </c>
      <c r="B31" s="306" t="s">
        <v>119</v>
      </c>
      <c r="C31" s="307"/>
      <c r="D31" s="307"/>
      <c r="E31" s="307"/>
      <c r="F31" s="307"/>
      <c r="G31" s="307"/>
      <c r="H31" s="307"/>
      <c r="I31" s="307"/>
      <c r="J31" s="307"/>
      <c r="K31" s="307"/>
      <c r="L31" s="307"/>
      <c r="M31" s="307"/>
      <c r="N31" s="307"/>
      <c r="O31" s="307"/>
      <c r="P31" s="307"/>
      <c r="Q31" s="307"/>
      <c r="R31" s="307"/>
      <c r="S31" s="307"/>
      <c r="T31" s="307"/>
      <c r="U31" s="307"/>
      <c r="V31" s="308"/>
    </row>
    <row r="32" spans="1:22" ht="17.25" customHeight="1" thickBot="1" x14ac:dyDescent="0.55000000000000004">
      <c r="A32" s="321"/>
      <c r="B32" s="310"/>
      <c r="C32" s="311"/>
      <c r="D32" s="311"/>
      <c r="E32" s="311"/>
      <c r="F32" s="311"/>
      <c r="G32" s="311"/>
      <c r="H32" s="311"/>
      <c r="I32" s="311"/>
      <c r="J32" s="311"/>
      <c r="K32" s="311"/>
      <c r="L32" s="311"/>
      <c r="M32" s="311"/>
      <c r="N32" s="311"/>
      <c r="O32" s="311"/>
      <c r="P32" s="311"/>
      <c r="Q32" s="311"/>
      <c r="R32" s="311"/>
      <c r="S32" s="311"/>
      <c r="T32" s="311"/>
      <c r="U32" s="311"/>
      <c r="V32" s="312"/>
    </row>
    <row r="33" spans="1:23" ht="17.25" customHeight="1" thickTop="1" thickBot="1" x14ac:dyDescent="0.55000000000000004">
      <c r="A33" s="68">
        <v>10</v>
      </c>
      <c r="B33" s="326" t="s">
        <v>83</v>
      </c>
      <c r="C33" s="324"/>
      <c r="D33" s="324"/>
      <c r="E33" s="324"/>
      <c r="F33" s="324"/>
      <c r="G33" s="324"/>
      <c r="H33" s="324"/>
      <c r="I33" s="324"/>
      <c r="J33" s="324"/>
      <c r="K33" s="324"/>
      <c r="L33" s="324"/>
      <c r="M33" s="324"/>
      <c r="N33" s="324"/>
      <c r="O33" s="324"/>
      <c r="P33" s="324"/>
      <c r="Q33" s="324"/>
      <c r="R33" s="324"/>
      <c r="S33" s="324"/>
      <c r="T33" s="84"/>
      <c r="U33" s="17">
        <f>SUM(U24:U32)</f>
        <v>0</v>
      </c>
      <c r="V33" s="85" t="s">
        <v>0</v>
      </c>
    </row>
    <row r="34" spans="1:23" ht="33.75" customHeight="1" thickTop="1" x14ac:dyDescent="0.4">
      <c r="A34" s="86"/>
      <c r="B34" s="322" t="s">
        <v>84</v>
      </c>
      <c r="C34" s="323"/>
      <c r="D34" s="323"/>
      <c r="E34" s="323"/>
      <c r="F34" s="323"/>
      <c r="G34" s="323"/>
      <c r="H34" s="323"/>
      <c r="I34" s="323"/>
      <c r="J34" s="323"/>
      <c r="K34" s="323"/>
      <c r="L34" s="323"/>
      <c r="M34" s="323"/>
      <c r="N34" s="323"/>
      <c r="O34" s="323"/>
      <c r="P34" s="323"/>
      <c r="Q34" s="323"/>
      <c r="R34" s="323"/>
      <c r="S34" s="323"/>
      <c r="T34" s="323"/>
      <c r="U34" s="304"/>
      <c r="V34" s="305"/>
    </row>
    <row r="35" spans="1:23" ht="15.75" customHeight="1" x14ac:dyDescent="0.5">
      <c r="A35" s="87"/>
      <c r="B35" s="88"/>
      <c r="C35" s="313" t="s">
        <v>110</v>
      </c>
      <c r="D35" s="309"/>
      <c r="E35" s="309"/>
      <c r="F35" s="309"/>
      <c r="G35" s="309"/>
      <c r="H35" s="309"/>
      <c r="I35" s="309"/>
      <c r="J35" s="309"/>
      <c r="K35" s="309"/>
      <c r="L35" s="309"/>
      <c r="M35" s="309"/>
      <c r="N35" s="309"/>
      <c r="O35" s="309"/>
      <c r="P35" s="309"/>
      <c r="Q35" s="309"/>
      <c r="R35" s="309"/>
      <c r="S35" s="309"/>
      <c r="T35" s="78"/>
      <c r="U35" s="79"/>
      <c r="V35" s="80" t="s">
        <v>0</v>
      </c>
    </row>
    <row r="36" spans="1:23" ht="15.75" customHeight="1" x14ac:dyDescent="0.5">
      <c r="A36" s="87"/>
      <c r="B36" s="88"/>
      <c r="C36" s="313" t="s">
        <v>111</v>
      </c>
      <c r="D36" s="309"/>
      <c r="E36" s="309"/>
      <c r="F36" s="309"/>
      <c r="G36" s="309"/>
      <c r="H36" s="309"/>
      <c r="I36" s="309"/>
      <c r="J36" s="309"/>
      <c r="K36" s="309"/>
      <c r="L36" s="309"/>
      <c r="M36" s="309"/>
      <c r="N36" s="309"/>
      <c r="O36" s="309"/>
      <c r="P36" s="309"/>
      <c r="Q36" s="309"/>
      <c r="R36" s="309"/>
      <c r="S36" s="309"/>
      <c r="T36" s="78"/>
      <c r="U36" s="79"/>
      <c r="V36" s="80" t="s">
        <v>0</v>
      </c>
    </row>
    <row r="37" spans="1:23" ht="15.75" customHeight="1" thickBot="1" x14ac:dyDescent="0.55000000000000004">
      <c r="A37" s="89"/>
      <c r="B37" s="90"/>
      <c r="C37" s="313" t="s">
        <v>112</v>
      </c>
      <c r="D37" s="309"/>
      <c r="E37" s="309"/>
      <c r="F37" s="309"/>
      <c r="G37" s="309"/>
      <c r="H37" s="309"/>
      <c r="I37" s="309"/>
      <c r="J37" s="309"/>
      <c r="K37" s="309"/>
      <c r="L37" s="309"/>
      <c r="M37" s="309"/>
      <c r="N37" s="309"/>
      <c r="O37" s="309"/>
      <c r="P37" s="309"/>
      <c r="Q37" s="309"/>
      <c r="R37" s="309"/>
      <c r="S37" s="309"/>
      <c r="T37" s="78"/>
      <c r="U37" s="79"/>
      <c r="V37" s="91" t="s">
        <v>0</v>
      </c>
    </row>
    <row r="38" spans="1:23" ht="17.25" customHeight="1" thickTop="1" thickBot="1" x14ac:dyDescent="0.55000000000000004">
      <c r="A38" s="92">
        <v>11</v>
      </c>
      <c r="B38" s="93"/>
      <c r="C38" s="324" t="s">
        <v>85</v>
      </c>
      <c r="D38" s="324"/>
      <c r="E38" s="324"/>
      <c r="F38" s="324"/>
      <c r="G38" s="324"/>
      <c r="H38" s="324"/>
      <c r="I38" s="324"/>
      <c r="J38" s="324"/>
      <c r="K38" s="324"/>
      <c r="L38" s="324"/>
      <c r="M38" s="324"/>
      <c r="N38" s="324"/>
      <c r="O38" s="324"/>
      <c r="P38" s="324"/>
      <c r="Q38" s="324"/>
      <c r="R38" s="324"/>
      <c r="S38" s="324"/>
      <c r="T38" s="84"/>
      <c r="U38" s="17">
        <f>SUM(U35:U37)</f>
        <v>0</v>
      </c>
      <c r="V38" s="85" t="s">
        <v>0</v>
      </c>
    </row>
    <row r="39" spans="1:23" ht="17.25" customHeight="1" thickTop="1" thickBot="1" x14ac:dyDescent="0.55000000000000004">
      <c r="A39" s="92">
        <v>12</v>
      </c>
      <c r="B39" s="93"/>
      <c r="C39" s="324" t="s">
        <v>86</v>
      </c>
      <c r="D39" s="324"/>
      <c r="E39" s="324"/>
      <c r="F39" s="324"/>
      <c r="G39" s="324"/>
      <c r="H39" s="324"/>
      <c r="I39" s="324"/>
      <c r="J39" s="324"/>
      <c r="K39" s="324"/>
      <c r="L39" s="324"/>
      <c r="M39" s="324"/>
      <c r="N39" s="324"/>
      <c r="O39" s="324"/>
      <c r="P39" s="324"/>
      <c r="Q39" s="324"/>
      <c r="R39" s="324"/>
      <c r="S39" s="324"/>
      <c r="T39" s="84"/>
      <c r="U39" s="94">
        <f>U33+U38</f>
        <v>0</v>
      </c>
      <c r="V39" s="95" t="s">
        <v>0</v>
      </c>
    </row>
    <row r="40" spans="1:23" ht="17.25" customHeight="1" thickTop="1" x14ac:dyDescent="0.5">
      <c r="A40" s="228"/>
      <c r="B40" s="228"/>
      <c r="C40" s="228"/>
      <c r="D40" s="228"/>
      <c r="E40" s="228"/>
      <c r="F40" s="228"/>
      <c r="G40" s="228"/>
      <c r="H40" s="228"/>
      <c r="I40" s="228"/>
      <c r="J40" s="228"/>
      <c r="K40" s="228"/>
      <c r="L40" s="228"/>
      <c r="M40" s="228"/>
      <c r="N40" s="228"/>
      <c r="O40" s="228"/>
      <c r="P40" s="228"/>
      <c r="Q40" s="228"/>
      <c r="R40" s="228"/>
      <c r="S40" s="228"/>
      <c r="T40" s="1"/>
      <c r="U40" s="216" t="s">
        <v>142</v>
      </c>
      <c r="V40" s="217"/>
    </row>
    <row r="41" spans="1:23" ht="17.25" customHeight="1" x14ac:dyDescent="0.5">
      <c r="A41" s="228"/>
      <c r="B41" s="228"/>
      <c r="C41" s="228"/>
      <c r="D41" s="228"/>
      <c r="E41" s="228"/>
      <c r="F41" s="228"/>
      <c r="G41" s="228"/>
      <c r="H41" s="228"/>
      <c r="I41" s="228"/>
      <c r="J41" s="228"/>
      <c r="K41" s="228"/>
      <c r="L41" s="228"/>
      <c r="M41" s="228"/>
      <c r="N41" s="228"/>
      <c r="O41" s="228"/>
      <c r="P41" s="228"/>
      <c r="Q41" s="228"/>
      <c r="R41" s="228"/>
      <c r="S41" s="228"/>
      <c r="T41" s="1"/>
      <c r="U41" s="264"/>
      <c r="V41" s="265"/>
    </row>
    <row r="42" spans="1:23" ht="15.75" x14ac:dyDescent="0.5">
      <c r="A42" s="178"/>
      <c r="B42" s="178"/>
      <c r="C42" s="178"/>
      <c r="D42" s="178"/>
      <c r="E42" s="178"/>
      <c r="F42" s="178"/>
      <c r="G42" s="178"/>
      <c r="H42" s="178"/>
      <c r="I42" s="178"/>
      <c r="J42" s="178"/>
      <c r="K42" s="178"/>
      <c r="L42" s="178"/>
      <c r="M42" s="178"/>
      <c r="N42" s="178"/>
      <c r="O42" s="178"/>
      <c r="P42" s="178"/>
      <c r="Q42" s="178"/>
      <c r="R42" s="178"/>
      <c r="S42" s="178"/>
      <c r="T42" s="39"/>
      <c r="U42" s="39"/>
      <c r="V42" s="39"/>
    </row>
    <row r="43" spans="1:23" ht="15.75" x14ac:dyDescent="0.5">
      <c r="B43" s="325" t="s">
        <v>87</v>
      </c>
      <c r="C43" s="325"/>
      <c r="D43" s="325"/>
      <c r="E43" s="325"/>
      <c r="F43" s="325"/>
      <c r="G43" s="325"/>
      <c r="H43" s="325"/>
      <c r="I43" s="325"/>
      <c r="J43" s="325"/>
      <c r="K43" s="325"/>
      <c r="L43" s="325"/>
      <c r="M43" s="325"/>
      <c r="N43" s="325"/>
      <c r="O43" s="325"/>
      <c r="P43" s="325"/>
      <c r="Q43" s="325"/>
      <c r="R43" s="325"/>
      <c r="S43" s="325"/>
      <c r="T43" s="325"/>
      <c r="U43" s="325"/>
      <c r="V43" s="325"/>
      <c r="W43" s="1"/>
    </row>
    <row r="44" spans="1:23" ht="15.75" customHeight="1" x14ac:dyDescent="0.5">
      <c r="B44" s="139" t="s">
        <v>88</v>
      </c>
      <c r="C44" s="139"/>
      <c r="D44" s="139"/>
      <c r="E44" s="139"/>
      <c r="F44" s="139"/>
      <c r="G44" s="139"/>
      <c r="H44" s="139"/>
      <c r="I44" s="139"/>
      <c r="J44" s="139"/>
      <c r="K44" s="139"/>
      <c r="L44" s="139"/>
      <c r="M44" s="139"/>
      <c r="N44" s="139"/>
      <c r="O44" s="139"/>
      <c r="P44" s="139"/>
      <c r="Q44" s="139"/>
      <c r="R44" s="139"/>
      <c r="S44" s="139"/>
      <c r="T44" s="139"/>
      <c r="U44" s="139"/>
      <c r="V44" s="139"/>
    </row>
    <row r="45" spans="1:23" ht="15.75" x14ac:dyDescent="0.5">
      <c r="C45" s="221" t="s">
        <v>89</v>
      </c>
      <c r="D45" s="221"/>
      <c r="E45" s="221"/>
      <c r="F45" s="221"/>
      <c r="G45" s="221"/>
      <c r="H45" s="221"/>
      <c r="I45" s="221"/>
      <c r="J45" s="221"/>
      <c r="K45" s="221"/>
      <c r="L45" s="221"/>
      <c r="M45" s="221"/>
      <c r="N45" s="221"/>
      <c r="O45" s="221"/>
      <c r="P45" s="221"/>
      <c r="Q45" s="221"/>
      <c r="R45" s="221"/>
      <c r="S45" s="221"/>
      <c r="T45" s="221"/>
      <c r="U45" s="221"/>
      <c r="V45" s="221"/>
    </row>
    <row r="46" spans="1:23" ht="15.75" x14ac:dyDescent="0.5">
      <c r="C46" s="221" t="s">
        <v>90</v>
      </c>
      <c r="D46" s="221"/>
      <c r="E46" s="221"/>
      <c r="F46" s="221"/>
      <c r="G46" s="221"/>
      <c r="H46" s="221"/>
      <c r="I46" s="221"/>
      <c r="J46" s="221"/>
      <c r="K46" s="221"/>
      <c r="L46" s="221"/>
      <c r="M46" s="221"/>
      <c r="N46" s="221"/>
      <c r="O46" s="221"/>
      <c r="P46" s="221"/>
      <c r="Q46" s="221"/>
      <c r="R46" s="221"/>
      <c r="S46" s="221"/>
      <c r="T46" s="221"/>
      <c r="U46" s="221"/>
      <c r="V46" s="221"/>
    </row>
    <row r="47" spans="1:23" ht="32.25" customHeight="1" x14ac:dyDescent="0.5">
      <c r="B47" s="96" t="s">
        <v>93</v>
      </c>
      <c r="C47" s="266" t="s">
        <v>178</v>
      </c>
      <c r="D47" s="266"/>
      <c r="E47" s="266"/>
      <c r="F47" s="266"/>
      <c r="G47" s="266"/>
      <c r="H47" s="266"/>
      <c r="I47" s="266"/>
      <c r="J47" s="266"/>
      <c r="K47" s="266"/>
      <c r="L47" s="266"/>
      <c r="M47" s="266"/>
      <c r="N47" s="266"/>
      <c r="O47" s="266"/>
      <c r="P47" s="266"/>
      <c r="Q47" s="266"/>
      <c r="R47" s="266"/>
      <c r="S47" s="266"/>
      <c r="T47" s="266"/>
      <c r="U47" s="266"/>
      <c r="V47" s="266"/>
    </row>
    <row r="48" spans="1:23" ht="15.75" x14ac:dyDescent="0.5">
      <c r="A48" s="317"/>
      <c r="B48" s="11"/>
      <c r="C48" s="209" t="s">
        <v>98</v>
      </c>
      <c r="D48" s="210"/>
      <c r="E48" s="210"/>
      <c r="F48" s="210"/>
      <c r="G48" s="210"/>
      <c r="H48" s="210"/>
      <c r="I48" s="210"/>
      <c r="J48" s="210"/>
      <c r="K48" s="210"/>
      <c r="L48" s="210"/>
      <c r="M48" s="210"/>
      <c r="N48" s="268" t="s">
        <v>179</v>
      </c>
      <c r="O48" s="269"/>
      <c r="P48" s="269"/>
      <c r="Q48" s="269"/>
      <c r="R48" s="269"/>
      <c r="S48" s="269"/>
      <c r="T48" s="12"/>
      <c r="U48" s="97">
        <f>+E49+K49+Q49</f>
        <v>0</v>
      </c>
      <c r="V48" s="14" t="s">
        <v>0</v>
      </c>
    </row>
    <row r="49" spans="1:22" ht="15.75" x14ac:dyDescent="0.5">
      <c r="A49" s="318"/>
      <c r="B49" s="98"/>
      <c r="C49" s="279" t="s">
        <v>59</v>
      </c>
      <c r="D49" s="280"/>
      <c r="E49" s="281"/>
      <c r="F49" s="282"/>
      <c r="G49" s="283"/>
      <c r="H49" s="99"/>
      <c r="I49" s="279" t="s">
        <v>60</v>
      </c>
      <c r="J49" s="280"/>
      <c r="K49" s="281"/>
      <c r="L49" s="282"/>
      <c r="M49" s="283"/>
      <c r="N49" s="99"/>
      <c r="O49" s="252" t="s">
        <v>61</v>
      </c>
      <c r="P49" s="248"/>
      <c r="Q49" s="281"/>
      <c r="R49" s="282"/>
      <c r="S49" s="282"/>
      <c r="T49" s="12"/>
      <c r="U49" s="277"/>
      <c r="V49" s="278"/>
    </row>
    <row r="50" spans="1:22" ht="15.75" x14ac:dyDescent="0.5">
      <c r="A50" s="318"/>
      <c r="B50" s="11"/>
      <c r="C50" s="209" t="s">
        <v>98</v>
      </c>
      <c r="D50" s="210"/>
      <c r="E50" s="210"/>
      <c r="F50" s="210"/>
      <c r="G50" s="210"/>
      <c r="H50" s="210"/>
      <c r="I50" s="210"/>
      <c r="J50" s="210"/>
      <c r="K50" s="210"/>
      <c r="L50" s="210"/>
      <c r="M50" s="210"/>
      <c r="N50" s="268" t="s">
        <v>179</v>
      </c>
      <c r="O50" s="269"/>
      <c r="P50" s="269"/>
      <c r="Q50" s="269"/>
      <c r="R50" s="269"/>
      <c r="S50" s="269"/>
      <c r="T50" s="12"/>
      <c r="U50" s="97">
        <f>+E51+K51+Q51</f>
        <v>0</v>
      </c>
      <c r="V50" s="14" t="s">
        <v>0</v>
      </c>
    </row>
    <row r="51" spans="1:22" ht="15.75" x14ac:dyDescent="0.5">
      <c r="A51" s="318"/>
      <c r="B51" s="98"/>
      <c r="C51" s="279" t="s">
        <v>59</v>
      </c>
      <c r="D51" s="280"/>
      <c r="E51" s="281"/>
      <c r="F51" s="282"/>
      <c r="G51" s="283"/>
      <c r="H51" s="99"/>
      <c r="I51" s="279" t="s">
        <v>60</v>
      </c>
      <c r="J51" s="280"/>
      <c r="K51" s="281"/>
      <c r="L51" s="282"/>
      <c r="M51" s="283"/>
      <c r="N51" s="99"/>
      <c r="O51" s="252" t="s">
        <v>61</v>
      </c>
      <c r="P51" s="248"/>
      <c r="Q51" s="281"/>
      <c r="R51" s="282"/>
      <c r="S51" s="282"/>
      <c r="T51" s="12"/>
      <c r="U51" s="277"/>
      <c r="V51" s="278"/>
    </row>
    <row r="52" spans="1:22" ht="15.75" x14ac:dyDescent="0.5">
      <c r="A52" s="318"/>
      <c r="B52" s="11"/>
      <c r="C52" s="209" t="s">
        <v>98</v>
      </c>
      <c r="D52" s="210"/>
      <c r="E52" s="210"/>
      <c r="F52" s="210"/>
      <c r="G52" s="210"/>
      <c r="H52" s="210"/>
      <c r="I52" s="210"/>
      <c r="J52" s="210"/>
      <c r="K52" s="210"/>
      <c r="L52" s="210"/>
      <c r="M52" s="210"/>
      <c r="N52" s="268" t="s">
        <v>179</v>
      </c>
      <c r="O52" s="269"/>
      <c r="P52" s="269"/>
      <c r="Q52" s="269"/>
      <c r="R52" s="269"/>
      <c r="S52" s="269"/>
      <c r="T52" s="12"/>
      <c r="U52" s="97">
        <f>+E53+K53+Q53</f>
        <v>0</v>
      </c>
      <c r="V52" s="14" t="s">
        <v>0</v>
      </c>
    </row>
    <row r="53" spans="1:22" ht="15.75" x14ac:dyDescent="0.5">
      <c r="A53" s="318"/>
      <c r="B53" s="98"/>
      <c r="C53" s="279" t="s">
        <v>59</v>
      </c>
      <c r="D53" s="280"/>
      <c r="E53" s="281"/>
      <c r="F53" s="282"/>
      <c r="G53" s="283"/>
      <c r="H53" s="99"/>
      <c r="I53" s="279" t="s">
        <v>60</v>
      </c>
      <c r="J53" s="280"/>
      <c r="K53" s="281"/>
      <c r="L53" s="282"/>
      <c r="M53" s="283"/>
      <c r="N53" s="99"/>
      <c r="O53" s="252" t="s">
        <v>61</v>
      </c>
      <c r="P53" s="248"/>
      <c r="Q53" s="281"/>
      <c r="R53" s="282"/>
      <c r="S53" s="282"/>
      <c r="T53" s="12"/>
      <c r="U53" s="277"/>
      <c r="V53" s="278"/>
    </row>
    <row r="54" spans="1:22" ht="15.75" x14ac:dyDescent="0.5">
      <c r="A54" s="318"/>
      <c r="B54" s="11"/>
      <c r="C54" s="209" t="s">
        <v>98</v>
      </c>
      <c r="D54" s="210"/>
      <c r="E54" s="210"/>
      <c r="F54" s="210"/>
      <c r="G54" s="210"/>
      <c r="H54" s="210"/>
      <c r="I54" s="210"/>
      <c r="J54" s="210"/>
      <c r="K54" s="210"/>
      <c r="L54" s="210"/>
      <c r="M54" s="210"/>
      <c r="N54" s="268" t="s">
        <v>179</v>
      </c>
      <c r="O54" s="269"/>
      <c r="P54" s="269"/>
      <c r="Q54" s="269"/>
      <c r="R54" s="269"/>
      <c r="S54" s="269"/>
      <c r="T54" s="12"/>
      <c r="U54" s="97">
        <f>+E55+K55+Q55</f>
        <v>0</v>
      </c>
      <c r="V54" s="14" t="s">
        <v>0</v>
      </c>
    </row>
    <row r="55" spans="1:22" ht="15.75" x14ac:dyDescent="0.5">
      <c r="A55" s="318"/>
      <c r="B55" s="98"/>
      <c r="C55" s="279" t="s">
        <v>59</v>
      </c>
      <c r="D55" s="280"/>
      <c r="E55" s="281"/>
      <c r="F55" s="282"/>
      <c r="G55" s="283"/>
      <c r="H55" s="99"/>
      <c r="I55" s="279" t="s">
        <v>60</v>
      </c>
      <c r="J55" s="280"/>
      <c r="K55" s="281"/>
      <c r="L55" s="282"/>
      <c r="M55" s="283"/>
      <c r="N55" s="99"/>
      <c r="O55" s="252" t="s">
        <v>61</v>
      </c>
      <c r="P55" s="248"/>
      <c r="Q55" s="281"/>
      <c r="R55" s="282"/>
      <c r="S55" s="282"/>
      <c r="T55" s="12"/>
      <c r="U55" s="277"/>
      <c r="V55" s="278"/>
    </row>
    <row r="56" spans="1:22" ht="15.75" x14ac:dyDescent="0.5">
      <c r="A56" s="318"/>
      <c r="B56" s="11"/>
      <c r="C56" s="209" t="s">
        <v>98</v>
      </c>
      <c r="D56" s="210"/>
      <c r="E56" s="210"/>
      <c r="F56" s="210"/>
      <c r="G56" s="210"/>
      <c r="H56" s="210"/>
      <c r="I56" s="210"/>
      <c r="J56" s="210"/>
      <c r="K56" s="210"/>
      <c r="L56" s="210"/>
      <c r="M56" s="210"/>
      <c r="N56" s="268" t="s">
        <v>179</v>
      </c>
      <c r="O56" s="269"/>
      <c r="P56" s="269"/>
      <c r="Q56" s="269"/>
      <c r="R56" s="269"/>
      <c r="S56" s="269"/>
      <c r="T56" s="12"/>
      <c r="U56" s="97">
        <f>+E57+K57+Q57</f>
        <v>0</v>
      </c>
      <c r="V56" s="14" t="s">
        <v>0</v>
      </c>
    </row>
    <row r="57" spans="1:22" ht="15.75" x14ac:dyDescent="0.5">
      <c r="A57" s="318"/>
      <c r="B57" s="98"/>
      <c r="C57" s="279" t="s">
        <v>59</v>
      </c>
      <c r="D57" s="280"/>
      <c r="E57" s="281"/>
      <c r="F57" s="282"/>
      <c r="G57" s="283"/>
      <c r="H57" s="99"/>
      <c r="I57" s="279" t="s">
        <v>60</v>
      </c>
      <c r="J57" s="280"/>
      <c r="K57" s="281"/>
      <c r="L57" s="282"/>
      <c r="M57" s="283"/>
      <c r="N57" s="99"/>
      <c r="O57" s="252" t="s">
        <v>61</v>
      </c>
      <c r="P57" s="248"/>
      <c r="Q57" s="281"/>
      <c r="R57" s="282"/>
      <c r="S57" s="282"/>
      <c r="T57" s="12"/>
      <c r="U57" s="277"/>
      <c r="V57" s="278"/>
    </row>
    <row r="58" spans="1:22" ht="15.75" x14ac:dyDescent="0.5">
      <c r="A58" s="318"/>
      <c r="B58" s="11"/>
      <c r="C58" s="209" t="s">
        <v>98</v>
      </c>
      <c r="D58" s="210"/>
      <c r="E58" s="210"/>
      <c r="F58" s="210"/>
      <c r="G58" s="210"/>
      <c r="H58" s="210"/>
      <c r="I58" s="210"/>
      <c r="J58" s="210"/>
      <c r="K58" s="210"/>
      <c r="L58" s="210"/>
      <c r="M58" s="210"/>
      <c r="N58" s="268" t="s">
        <v>179</v>
      </c>
      <c r="O58" s="269"/>
      <c r="P58" s="269"/>
      <c r="Q58" s="269"/>
      <c r="R58" s="269"/>
      <c r="S58" s="269"/>
      <c r="T58" s="12"/>
      <c r="U58" s="97">
        <f>+E59+K59+Q59</f>
        <v>0</v>
      </c>
      <c r="V58" s="14" t="s">
        <v>0</v>
      </c>
    </row>
    <row r="59" spans="1:22" ht="15.75" x14ac:dyDescent="0.5">
      <c r="A59" s="318"/>
      <c r="B59" s="98"/>
      <c r="C59" s="279" t="s">
        <v>59</v>
      </c>
      <c r="D59" s="280"/>
      <c r="E59" s="281"/>
      <c r="F59" s="282"/>
      <c r="G59" s="283"/>
      <c r="H59" s="99"/>
      <c r="I59" s="279" t="s">
        <v>60</v>
      </c>
      <c r="J59" s="280"/>
      <c r="K59" s="281"/>
      <c r="L59" s="282"/>
      <c r="M59" s="283"/>
      <c r="N59" s="99"/>
      <c r="O59" s="252" t="s">
        <v>61</v>
      </c>
      <c r="P59" s="248"/>
      <c r="Q59" s="281"/>
      <c r="R59" s="282"/>
      <c r="S59" s="282"/>
      <c r="T59" s="12"/>
      <c r="U59" s="277"/>
      <c r="V59" s="278"/>
    </row>
    <row r="60" spans="1:22" ht="15.75" x14ac:dyDescent="0.5">
      <c r="A60" s="318"/>
      <c r="B60" s="11"/>
      <c r="C60" s="209" t="s">
        <v>98</v>
      </c>
      <c r="D60" s="210"/>
      <c r="E60" s="210"/>
      <c r="F60" s="210"/>
      <c r="G60" s="210"/>
      <c r="H60" s="210"/>
      <c r="I60" s="210"/>
      <c r="J60" s="210"/>
      <c r="K60" s="210"/>
      <c r="L60" s="210"/>
      <c r="M60" s="210"/>
      <c r="N60" s="268" t="s">
        <v>179</v>
      </c>
      <c r="O60" s="269"/>
      <c r="P60" s="269"/>
      <c r="Q60" s="269"/>
      <c r="R60" s="269"/>
      <c r="S60" s="269"/>
      <c r="T60" s="12"/>
      <c r="U60" s="97">
        <f>+E61+K61+Q61</f>
        <v>0</v>
      </c>
      <c r="V60" s="14" t="s">
        <v>0</v>
      </c>
    </row>
    <row r="61" spans="1:22" ht="15.75" x14ac:dyDescent="0.5">
      <c r="A61" s="318"/>
      <c r="B61" s="98"/>
      <c r="C61" s="279" t="s">
        <v>59</v>
      </c>
      <c r="D61" s="280"/>
      <c r="E61" s="281"/>
      <c r="F61" s="282"/>
      <c r="G61" s="283"/>
      <c r="H61" s="99"/>
      <c r="I61" s="279" t="s">
        <v>60</v>
      </c>
      <c r="J61" s="280"/>
      <c r="K61" s="281"/>
      <c r="L61" s="282"/>
      <c r="M61" s="283"/>
      <c r="N61" s="99"/>
      <c r="O61" s="252" t="s">
        <v>61</v>
      </c>
      <c r="P61" s="248"/>
      <c r="Q61" s="281"/>
      <c r="R61" s="282"/>
      <c r="S61" s="282"/>
      <c r="T61" s="12"/>
      <c r="U61" s="277"/>
      <c r="V61" s="278"/>
    </row>
    <row r="62" spans="1:22" ht="15.75" x14ac:dyDescent="0.5">
      <c r="A62" s="318"/>
      <c r="B62" s="11"/>
      <c r="C62" s="209" t="s">
        <v>98</v>
      </c>
      <c r="D62" s="210"/>
      <c r="E62" s="210"/>
      <c r="F62" s="210"/>
      <c r="G62" s="210"/>
      <c r="H62" s="210"/>
      <c r="I62" s="210"/>
      <c r="J62" s="210"/>
      <c r="K62" s="210"/>
      <c r="L62" s="210"/>
      <c r="M62" s="210"/>
      <c r="N62" s="268" t="s">
        <v>179</v>
      </c>
      <c r="O62" s="269"/>
      <c r="P62" s="269"/>
      <c r="Q62" s="269"/>
      <c r="R62" s="269"/>
      <c r="S62" s="269"/>
      <c r="T62" s="12"/>
      <c r="U62" s="97">
        <f>+E63+K63+Q63</f>
        <v>0</v>
      </c>
      <c r="V62" s="14" t="s">
        <v>0</v>
      </c>
    </row>
    <row r="63" spans="1:22" ht="16.149999999999999" thickBot="1" x14ac:dyDescent="0.55000000000000004">
      <c r="A63" s="318"/>
      <c r="B63" s="261"/>
      <c r="C63" s="279" t="s">
        <v>59</v>
      </c>
      <c r="D63" s="280"/>
      <c r="E63" s="281"/>
      <c r="F63" s="282"/>
      <c r="G63" s="283"/>
      <c r="H63" s="99"/>
      <c r="I63" s="279" t="s">
        <v>60</v>
      </c>
      <c r="J63" s="280"/>
      <c r="K63" s="281"/>
      <c r="L63" s="282"/>
      <c r="M63" s="283"/>
      <c r="N63" s="99"/>
      <c r="O63" s="252" t="s">
        <v>61</v>
      </c>
      <c r="P63" s="248"/>
      <c r="Q63" s="281"/>
      <c r="R63" s="282"/>
      <c r="S63" s="282"/>
      <c r="U63" s="277"/>
      <c r="V63" s="278"/>
    </row>
    <row r="64" spans="1:22" ht="16.5" thickTop="1" thickBot="1" x14ac:dyDescent="0.55000000000000004">
      <c r="A64" s="318"/>
      <c r="B64" s="262"/>
      <c r="C64" s="300" t="s">
        <v>95</v>
      </c>
      <c r="D64" s="300"/>
      <c r="E64" s="300"/>
      <c r="F64" s="300"/>
      <c r="G64" s="300"/>
      <c r="H64" s="300"/>
      <c r="I64" s="300"/>
      <c r="J64" s="300"/>
      <c r="K64" s="300"/>
      <c r="L64" s="300"/>
      <c r="M64" s="300"/>
      <c r="N64" s="300"/>
      <c r="O64" s="300"/>
      <c r="P64" s="300"/>
      <c r="Q64" s="300"/>
      <c r="R64" s="300"/>
      <c r="S64" s="300"/>
      <c r="T64" s="100"/>
      <c r="U64" s="17">
        <f>SUM(U48:U63)</f>
        <v>0</v>
      </c>
      <c r="V64" s="18" t="s">
        <v>0</v>
      </c>
    </row>
    <row r="65" spans="1:24" ht="16.5" customHeight="1" thickTop="1" x14ac:dyDescent="0.5">
      <c r="A65" s="318"/>
      <c r="B65" s="262"/>
      <c r="C65" s="266" t="s">
        <v>92</v>
      </c>
      <c r="D65" s="266"/>
      <c r="E65" s="266"/>
      <c r="F65" s="266"/>
      <c r="G65" s="266"/>
      <c r="H65" s="266"/>
      <c r="I65" s="266"/>
      <c r="J65" s="266"/>
      <c r="K65" s="266"/>
      <c r="L65" s="266"/>
      <c r="M65" s="266"/>
      <c r="N65" s="266"/>
      <c r="O65" s="266"/>
      <c r="P65" s="266"/>
      <c r="Q65" s="266"/>
      <c r="R65" s="266"/>
      <c r="S65" s="266"/>
      <c r="T65" s="101"/>
      <c r="U65" s="259"/>
      <c r="V65" s="260"/>
    </row>
    <row r="66" spans="1:24" ht="15.75" x14ac:dyDescent="0.5">
      <c r="A66" s="318"/>
      <c r="B66" s="262"/>
      <c r="C66" s="319" t="s">
        <v>96</v>
      </c>
      <c r="D66" s="221"/>
      <c r="E66" s="221"/>
      <c r="F66" s="221"/>
      <c r="G66" s="221"/>
      <c r="H66" s="221"/>
      <c r="I66" s="221"/>
      <c r="J66" s="221"/>
      <c r="K66" s="221"/>
      <c r="L66" s="221"/>
      <c r="M66" s="221"/>
      <c r="N66" s="221"/>
      <c r="O66" s="221"/>
      <c r="P66" s="221"/>
      <c r="Q66" s="221"/>
      <c r="R66" s="221"/>
      <c r="S66" s="221"/>
      <c r="T66" s="102"/>
      <c r="U66" s="103"/>
      <c r="V66" s="104"/>
    </row>
    <row r="67" spans="1:24" ht="15.75" customHeight="1" x14ac:dyDescent="0.5">
      <c r="A67" s="318"/>
      <c r="B67" s="262"/>
      <c r="C67" s="266" t="s">
        <v>94</v>
      </c>
      <c r="D67" s="266"/>
      <c r="E67" s="266"/>
      <c r="F67" s="266"/>
      <c r="G67" s="266"/>
      <c r="H67" s="266"/>
      <c r="I67" s="266"/>
      <c r="J67" s="266"/>
      <c r="K67" s="266"/>
      <c r="L67" s="266"/>
      <c r="M67" s="266"/>
      <c r="N67" s="266"/>
      <c r="O67" s="266"/>
      <c r="P67" s="266"/>
      <c r="Q67" s="266"/>
      <c r="R67" s="266"/>
      <c r="S67" s="266"/>
      <c r="T67" s="101"/>
      <c r="U67" s="327"/>
      <c r="V67" s="328"/>
    </row>
    <row r="68" spans="1:24" ht="16.149999999999999" thickBot="1" x14ac:dyDescent="0.55000000000000004">
      <c r="A68" s="318"/>
      <c r="B68" s="262"/>
      <c r="C68" s="319" t="s">
        <v>126</v>
      </c>
      <c r="D68" s="221"/>
      <c r="E68" s="221"/>
      <c r="F68" s="221"/>
      <c r="G68" s="221"/>
      <c r="H68" s="221"/>
      <c r="I68" s="221"/>
      <c r="J68" s="221"/>
      <c r="K68" s="221"/>
      <c r="L68" s="221"/>
      <c r="M68" s="221"/>
      <c r="N68" s="221"/>
      <c r="O68" s="221"/>
      <c r="P68" s="221"/>
      <c r="Q68" s="221"/>
      <c r="R68" s="221"/>
      <c r="S68" s="221"/>
      <c r="T68" s="102"/>
      <c r="U68" s="103"/>
      <c r="V68" s="104"/>
    </row>
    <row r="69" spans="1:24" ht="16.149999999999999" thickBot="1" x14ac:dyDescent="0.55000000000000004">
      <c r="A69" s="105"/>
      <c r="B69" s="263"/>
      <c r="C69" s="270"/>
      <c r="D69" s="271"/>
      <c r="E69" s="271"/>
      <c r="F69" s="271"/>
      <c r="G69" s="271"/>
      <c r="H69" s="272"/>
      <c r="I69" s="106" t="s">
        <v>73</v>
      </c>
      <c r="J69" s="276">
        <v>0.75</v>
      </c>
      <c r="K69" s="276"/>
      <c r="L69" s="276"/>
      <c r="M69" s="107" t="s">
        <v>13</v>
      </c>
      <c r="N69" s="273">
        <f>C69*0.75</f>
        <v>0</v>
      </c>
      <c r="O69" s="274"/>
      <c r="P69" s="274"/>
      <c r="Q69" s="274"/>
      <c r="R69" s="274"/>
      <c r="S69" s="275"/>
      <c r="T69" s="102"/>
      <c r="U69" s="108"/>
      <c r="V69" s="109"/>
    </row>
    <row r="70" spans="1:24" ht="15.75" customHeight="1" thickTop="1" thickBot="1" x14ac:dyDescent="0.55000000000000004">
      <c r="A70" s="92">
        <v>13</v>
      </c>
      <c r="B70" s="110"/>
      <c r="C70" s="300" t="s">
        <v>91</v>
      </c>
      <c r="D70" s="300"/>
      <c r="E70" s="300"/>
      <c r="F70" s="300"/>
      <c r="G70" s="300"/>
      <c r="H70" s="300"/>
      <c r="I70" s="300"/>
      <c r="J70" s="300"/>
      <c r="K70" s="300"/>
      <c r="L70" s="300"/>
      <c r="M70" s="300"/>
      <c r="N70" s="300"/>
      <c r="O70" s="300"/>
      <c r="P70" s="300"/>
      <c r="Q70" s="300"/>
      <c r="R70" s="300"/>
      <c r="S70" s="300"/>
      <c r="T70" s="102"/>
      <c r="U70" s="111"/>
      <c r="V70" s="18" t="s">
        <v>0</v>
      </c>
      <c r="X70" s="112"/>
    </row>
    <row r="71" spans="1:24" ht="16.149999999999999" thickTop="1" x14ac:dyDescent="0.5">
      <c r="B71" s="5"/>
      <c r="C71" s="5"/>
      <c r="D71" s="5"/>
      <c r="E71" s="5"/>
      <c r="F71" s="5"/>
      <c r="G71" s="5"/>
      <c r="H71" s="5"/>
      <c r="I71" s="5"/>
      <c r="J71" s="5"/>
      <c r="K71" s="5"/>
      <c r="L71" s="5"/>
      <c r="M71" s="5"/>
      <c r="N71" s="5"/>
      <c r="O71" s="5"/>
      <c r="P71" s="5"/>
      <c r="Q71" s="5"/>
      <c r="R71" s="5"/>
      <c r="S71" s="5"/>
      <c r="T71" s="5"/>
      <c r="U71" s="5"/>
      <c r="V71" s="5"/>
    </row>
    <row r="72" spans="1:24" ht="15.75" customHeight="1" x14ac:dyDescent="0.5">
      <c r="A72" s="133"/>
      <c r="B72" s="354" t="s">
        <v>97</v>
      </c>
      <c r="C72" s="354"/>
      <c r="D72" s="354"/>
      <c r="E72" s="354"/>
      <c r="F72" s="354"/>
      <c r="G72" s="354"/>
      <c r="H72" s="354"/>
      <c r="I72" s="354"/>
      <c r="J72" s="354"/>
      <c r="K72" s="354"/>
      <c r="L72" s="354"/>
      <c r="M72" s="354"/>
      <c r="N72" s="354"/>
      <c r="O72" s="354"/>
      <c r="P72" s="354"/>
      <c r="Q72" s="354"/>
      <c r="R72" s="354"/>
      <c r="S72" s="354"/>
      <c r="T72" s="354"/>
      <c r="U72" s="354"/>
      <c r="V72" s="354"/>
    </row>
    <row r="73" spans="1:24" ht="15.75" customHeight="1" x14ac:dyDescent="0.4">
      <c r="A73" s="314"/>
      <c r="B73" s="286" t="s">
        <v>115</v>
      </c>
      <c r="C73" s="288" t="s">
        <v>99</v>
      </c>
      <c r="D73" s="289"/>
      <c r="E73" s="289"/>
      <c r="F73" s="289"/>
      <c r="G73" s="289"/>
      <c r="H73" s="289"/>
      <c r="I73" s="289"/>
      <c r="J73" s="289"/>
      <c r="K73" s="289"/>
      <c r="L73" s="289"/>
      <c r="M73" s="289"/>
      <c r="N73" s="289"/>
      <c r="O73" s="289"/>
      <c r="P73" s="289"/>
      <c r="Q73" s="289"/>
      <c r="R73" s="289"/>
      <c r="S73" s="289"/>
      <c r="T73" s="289"/>
      <c r="U73" s="289"/>
      <c r="V73" s="290"/>
    </row>
    <row r="74" spans="1:24" ht="15.75" customHeight="1" x14ac:dyDescent="0.4">
      <c r="A74" s="315"/>
      <c r="B74" s="287"/>
      <c r="C74" s="291"/>
      <c r="D74" s="292"/>
      <c r="E74" s="292"/>
      <c r="F74" s="292"/>
      <c r="G74" s="292"/>
      <c r="H74" s="292"/>
      <c r="I74" s="292"/>
      <c r="J74" s="292"/>
      <c r="K74" s="292"/>
      <c r="L74" s="292"/>
      <c r="M74" s="292"/>
      <c r="N74" s="292"/>
      <c r="O74" s="292"/>
      <c r="P74" s="292"/>
      <c r="Q74" s="292"/>
      <c r="R74" s="292"/>
      <c r="S74" s="292"/>
      <c r="T74" s="292"/>
      <c r="U74" s="292"/>
      <c r="V74" s="293"/>
    </row>
    <row r="75" spans="1:24" ht="15.75" x14ac:dyDescent="0.5">
      <c r="A75" s="315"/>
      <c r="B75" s="113"/>
      <c r="C75" s="211" t="s">
        <v>105</v>
      </c>
      <c r="D75" s="212"/>
      <c r="E75" s="212"/>
      <c r="F75" s="212"/>
      <c r="G75" s="212"/>
      <c r="H75" s="212"/>
      <c r="I75" s="212"/>
      <c r="J75" s="212"/>
      <c r="K75" s="212"/>
      <c r="L75" s="212"/>
      <c r="M75" s="212"/>
      <c r="N75" s="268" t="s">
        <v>179</v>
      </c>
      <c r="O75" s="269"/>
      <c r="P75" s="269"/>
      <c r="Q75" s="269"/>
      <c r="R75" s="269"/>
      <c r="S75" s="269"/>
      <c r="T75" s="114"/>
      <c r="U75" s="30">
        <f>E76+K76+Q76</f>
        <v>0</v>
      </c>
      <c r="V75" s="14" t="s">
        <v>0</v>
      </c>
    </row>
    <row r="76" spans="1:24" ht="15.75" x14ac:dyDescent="0.5">
      <c r="A76" s="315"/>
      <c r="B76" s="98"/>
      <c r="C76" s="279" t="s">
        <v>59</v>
      </c>
      <c r="D76" s="280"/>
      <c r="E76" s="281"/>
      <c r="F76" s="282"/>
      <c r="G76" s="283"/>
      <c r="H76" s="99"/>
      <c r="I76" s="279" t="s">
        <v>60</v>
      </c>
      <c r="J76" s="280"/>
      <c r="K76" s="281"/>
      <c r="L76" s="282"/>
      <c r="M76" s="283"/>
      <c r="N76" s="99"/>
      <c r="O76" s="252" t="s">
        <v>61</v>
      </c>
      <c r="P76" s="248"/>
      <c r="Q76" s="281"/>
      <c r="R76" s="282"/>
      <c r="S76" s="282"/>
      <c r="T76" s="114"/>
      <c r="U76" s="277"/>
      <c r="V76" s="278"/>
    </row>
    <row r="77" spans="1:24" ht="15.75" x14ac:dyDescent="0.5">
      <c r="A77" s="315"/>
      <c r="B77" s="11"/>
      <c r="C77" s="211" t="s">
        <v>106</v>
      </c>
      <c r="D77" s="212"/>
      <c r="E77" s="212"/>
      <c r="F77" s="212"/>
      <c r="G77" s="212"/>
      <c r="H77" s="212"/>
      <c r="I77" s="212"/>
      <c r="J77" s="212"/>
      <c r="K77" s="212"/>
      <c r="L77" s="212"/>
      <c r="M77" s="212"/>
      <c r="N77" s="268" t="s">
        <v>179</v>
      </c>
      <c r="O77" s="269"/>
      <c r="P77" s="269"/>
      <c r="Q77" s="269"/>
      <c r="R77" s="269"/>
      <c r="S77" s="269"/>
      <c r="T77" s="114"/>
      <c r="U77" s="30">
        <f>E78+K78+Q78</f>
        <v>0</v>
      </c>
      <c r="V77" s="14" t="s">
        <v>0</v>
      </c>
    </row>
    <row r="78" spans="1:24" ht="15.75" x14ac:dyDescent="0.5">
      <c r="A78" s="315"/>
      <c r="B78" s="98"/>
      <c r="C78" s="279" t="s">
        <v>59</v>
      </c>
      <c r="D78" s="280"/>
      <c r="E78" s="281"/>
      <c r="F78" s="282"/>
      <c r="G78" s="283"/>
      <c r="H78" s="99"/>
      <c r="I78" s="279" t="s">
        <v>60</v>
      </c>
      <c r="J78" s="280"/>
      <c r="K78" s="281"/>
      <c r="L78" s="282"/>
      <c r="M78" s="283"/>
      <c r="N78" s="99"/>
      <c r="O78" s="252" t="s">
        <v>61</v>
      </c>
      <c r="P78" s="248"/>
      <c r="Q78" s="281"/>
      <c r="R78" s="282"/>
      <c r="S78" s="282"/>
      <c r="T78" s="114"/>
      <c r="U78" s="277"/>
      <c r="V78" s="278"/>
    </row>
    <row r="79" spans="1:24" ht="15.75" x14ac:dyDescent="0.5">
      <c r="A79" s="315"/>
      <c r="B79" s="11"/>
      <c r="C79" s="211" t="s">
        <v>129</v>
      </c>
      <c r="D79" s="212"/>
      <c r="E79" s="212"/>
      <c r="F79" s="212"/>
      <c r="G79" s="212"/>
      <c r="H79" s="212"/>
      <c r="I79" s="212"/>
      <c r="J79" s="212"/>
      <c r="K79" s="212"/>
      <c r="L79" s="212"/>
      <c r="M79" s="212"/>
      <c r="N79" s="268" t="s">
        <v>179</v>
      </c>
      <c r="O79" s="269"/>
      <c r="P79" s="269"/>
      <c r="Q79" s="269"/>
      <c r="R79" s="269"/>
      <c r="S79" s="269"/>
      <c r="T79" s="114"/>
      <c r="U79" s="30">
        <f>E80+K80+Q80</f>
        <v>0</v>
      </c>
      <c r="V79" s="14" t="s">
        <v>0</v>
      </c>
    </row>
    <row r="80" spans="1:24" ht="15.75" x14ac:dyDescent="0.5">
      <c r="A80" s="315"/>
      <c r="B80" s="98"/>
      <c r="C80" s="279" t="s">
        <v>59</v>
      </c>
      <c r="D80" s="280"/>
      <c r="E80" s="281"/>
      <c r="F80" s="282"/>
      <c r="G80" s="283"/>
      <c r="H80" s="99"/>
      <c r="I80" s="279" t="s">
        <v>60</v>
      </c>
      <c r="J80" s="280"/>
      <c r="K80" s="281"/>
      <c r="L80" s="282"/>
      <c r="M80" s="283"/>
      <c r="N80" s="99"/>
      <c r="O80" s="252" t="s">
        <v>61</v>
      </c>
      <c r="P80" s="248"/>
      <c r="Q80" s="281"/>
      <c r="R80" s="282"/>
      <c r="S80" s="282"/>
      <c r="T80" s="114"/>
      <c r="U80" s="277"/>
      <c r="V80" s="278"/>
    </row>
    <row r="81" spans="1:22" ht="15.75" x14ac:dyDescent="0.5">
      <c r="A81" s="315"/>
      <c r="B81" s="11"/>
      <c r="C81" s="211" t="s">
        <v>107</v>
      </c>
      <c r="D81" s="212"/>
      <c r="E81" s="212"/>
      <c r="F81" s="212"/>
      <c r="G81" s="212"/>
      <c r="H81" s="212"/>
      <c r="I81" s="212"/>
      <c r="J81" s="212"/>
      <c r="K81" s="212"/>
      <c r="L81" s="212"/>
      <c r="M81" s="212"/>
      <c r="N81" s="268" t="s">
        <v>179</v>
      </c>
      <c r="O81" s="269"/>
      <c r="P81" s="269"/>
      <c r="Q81" s="269"/>
      <c r="R81" s="269"/>
      <c r="S81" s="269"/>
      <c r="T81" s="114"/>
      <c r="U81" s="30">
        <f>E82+K82+Q82</f>
        <v>0</v>
      </c>
      <c r="V81" s="14" t="s">
        <v>0</v>
      </c>
    </row>
    <row r="82" spans="1:22" ht="16.149999999999999" thickBot="1" x14ac:dyDescent="0.55000000000000004">
      <c r="A82" s="316"/>
      <c r="B82" s="115"/>
      <c r="C82" s="279" t="s">
        <v>59</v>
      </c>
      <c r="D82" s="280"/>
      <c r="E82" s="281"/>
      <c r="F82" s="282"/>
      <c r="G82" s="283"/>
      <c r="H82" s="99"/>
      <c r="I82" s="279" t="s">
        <v>60</v>
      </c>
      <c r="J82" s="280"/>
      <c r="K82" s="281"/>
      <c r="L82" s="282"/>
      <c r="M82" s="283"/>
      <c r="N82" s="99"/>
      <c r="O82" s="252" t="s">
        <v>61</v>
      </c>
      <c r="P82" s="248"/>
      <c r="Q82" s="281"/>
      <c r="R82" s="282"/>
      <c r="S82" s="282"/>
      <c r="T82" s="114"/>
      <c r="U82" s="259"/>
      <c r="V82" s="260"/>
    </row>
    <row r="83" spans="1:22" ht="16.5" thickTop="1" thickBot="1" x14ac:dyDescent="0.55000000000000004">
      <c r="A83" s="92">
        <v>14</v>
      </c>
      <c r="B83" s="116"/>
      <c r="C83" s="300" t="s">
        <v>102</v>
      </c>
      <c r="D83" s="300"/>
      <c r="E83" s="300"/>
      <c r="F83" s="300"/>
      <c r="G83" s="300"/>
      <c r="H83" s="300"/>
      <c r="I83" s="300"/>
      <c r="J83" s="300"/>
      <c r="K83" s="300"/>
      <c r="L83" s="300"/>
      <c r="M83" s="300"/>
      <c r="N83" s="300"/>
      <c r="O83" s="300"/>
      <c r="P83" s="300"/>
      <c r="Q83" s="300"/>
      <c r="R83" s="300"/>
      <c r="S83" s="300"/>
      <c r="T83" s="117"/>
      <c r="U83" s="17">
        <f>SUM(U75:U81)</f>
        <v>0</v>
      </c>
      <c r="V83" s="18" t="s">
        <v>0</v>
      </c>
    </row>
    <row r="84" spans="1:22" ht="16.149999999999999" thickTop="1" x14ac:dyDescent="0.5">
      <c r="A84" s="337"/>
      <c r="B84" s="352"/>
      <c r="C84" s="294"/>
      <c r="D84" s="295"/>
      <c r="E84" s="295"/>
      <c r="F84" s="295"/>
      <c r="G84" s="295"/>
      <c r="H84" s="295"/>
      <c r="I84" s="295"/>
      <c r="J84" s="295"/>
      <c r="K84" s="295"/>
      <c r="L84" s="295"/>
      <c r="M84" s="295"/>
      <c r="N84" s="295"/>
      <c r="O84" s="295"/>
      <c r="P84" s="295"/>
      <c r="Q84" s="295"/>
      <c r="R84" s="295"/>
      <c r="S84" s="295"/>
      <c r="T84" s="117"/>
      <c r="U84" s="70"/>
      <c r="V84" s="118"/>
    </row>
    <row r="85" spans="1:22" ht="48.75" customHeight="1" x14ac:dyDescent="0.4">
      <c r="A85" s="338"/>
      <c r="B85" s="353"/>
      <c r="C85" s="297" t="s">
        <v>185</v>
      </c>
      <c r="D85" s="298"/>
      <c r="E85" s="298"/>
      <c r="F85" s="298"/>
      <c r="G85" s="298"/>
      <c r="H85" s="298"/>
      <c r="I85" s="298"/>
      <c r="J85" s="298"/>
      <c r="K85" s="298"/>
      <c r="L85" s="298"/>
      <c r="M85" s="298"/>
      <c r="N85" s="298"/>
      <c r="O85" s="298"/>
      <c r="P85" s="298"/>
      <c r="Q85" s="298"/>
      <c r="R85" s="298"/>
      <c r="S85" s="298"/>
      <c r="T85" s="298"/>
      <c r="U85" s="298"/>
      <c r="V85" s="299"/>
    </row>
    <row r="86" spans="1:22" ht="15.75" customHeight="1" x14ac:dyDescent="0.5">
      <c r="A86" s="335"/>
      <c r="B86" s="335"/>
      <c r="C86" s="335"/>
      <c r="D86" s="335"/>
      <c r="E86" s="335"/>
      <c r="F86" s="335"/>
      <c r="G86" s="335"/>
      <c r="H86" s="335"/>
      <c r="I86" s="335"/>
      <c r="J86" s="335"/>
      <c r="K86" s="335"/>
      <c r="L86" s="335"/>
      <c r="M86" s="335"/>
      <c r="N86" s="335"/>
      <c r="O86" s="335"/>
      <c r="P86" s="335"/>
      <c r="Q86" s="335"/>
      <c r="R86" s="335"/>
      <c r="S86" s="335"/>
      <c r="T86" s="1"/>
      <c r="U86" s="216" t="s">
        <v>142</v>
      </c>
      <c r="V86" s="217"/>
    </row>
    <row r="87" spans="1:22" ht="15.75" customHeight="1" x14ac:dyDescent="0.5">
      <c r="A87" s="228"/>
      <c r="B87" s="228"/>
      <c r="C87" s="228"/>
      <c r="D87" s="228"/>
      <c r="E87" s="228"/>
      <c r="F87" s="228"/>
      <c r="G87" s="228"/>
      <c r="H87" s="228"/>
      <c r="I87" s="228"/>
      <c r="J87" s="228"/>
      <c r="K87" s="228"/>
      <c r="L87" s="228"/>
      <c r="M87" s="228"/>
      <c r="N87" s="228"/>
      <c r="O87" s="228"/>
      <c r="P87" s="228"/>
      <c r="Q87" s="228"/>
      <c r="R87" s="228"/>
      <c r="S87" s="228"/>
      <c r="T87" s="1"/>
      <c r="U87" s="264"/>
      <c r="V87" s="265"/>
    </row>
    <row r="88" spans="1:22" ht="15.75" customHeight="1" x14ac:dyDescent="0.5">
      <c r="A88" s="336"/>
      <c r="B88" s="336"/>
      <c r="C88" s="336"/>
      <c r="D88" s="336"/>
      <c r="E88" s="336"/>
      <c r="F88" s="336"/>
      <c r="G88" s="336"/>
      <c r="H88" s="336"/>
      <c r="I88" s="336"/>
      <c r="J88" s="336"/>
      <c r="K88" s="336"/>
      <c r="L88" s="336"/>
      <c r="M88" s="336"/>
      <c r="N88" s="336"/>
      <c r="O88" s="336"/>
      <c r="P88" s="336"/>
      <c r="Q88" s="336"/>
      <c r="R88" s="336"/>
      <c r="S88" s="336"/>
      <c r="T88" s="119"/>
      <c r="U88" s="119"/>
      <c r="V88" s="119"/>
    </row>
    <row r="89" spans="1:22" ht="15.75" customHeight="1" x14ac:dyDescent="0.5">
      <c r="A89" s="120"/>
      <c r="B89" s="339" t="s">
        <v>100</v>
      </c>
      <c r="C89" s="340"/>
      <c r="D89" s="340"/>
      <c r="E89" s="340"/>
      <c r="F89" s="340"/>
      <c r="G89" s="340"/>
      <c r="H89" s="340"/>
      <c r="I89" s="340"/>
      <c r="J89" s="340"/>
      <c r="K89" s="340"/>
      <c r="L89" s="340"/>
      <c r="M89" s="340"/>
      <c r="N89" s="340"/>
      <c r="O89" s="340"/>
      <c r="P89" s="340"/>
      <c r="Q89" s="340"/>
      <c r="R89" s="340"/>
      <c r="S89" s="340"/>
      <c r="T89" s="340"/>
      <c r="U89" s="340"/>
      <c r="V89" s="341"/>
    </row>
    <row r="90" spans="1:22" ht="30" customHeight="1" x14ac:dyDescent="0.5">
      <c r="A90" s="121"/>
      <c r="B90" s="98"/>
      <c r="C90" s="266" t="s">
        <v>101</v>
      </c>
      <c r="D90" s="266"/>
      <c r="E90" s="266"/>
      <c r="F90" s="266"/>
      <c r="G90" s="266"/>
      <c r="H90" s="266"/>
      <c r="I90" s="266"/>
      <c r="J90" s="266"/>
      <c r="K90" s="266"/>
      <c r="L90" s="266"/>
      <c r="M90" s="266"/>
      <c r="N90" s="266"/>
      <c r="O90" s="266"/>
      <c r="P90" s="266"/>
      <c r="Q90" s="266"/>
      <c r="R90" s="266"/>
      <c r="S90" s="266"/>
      <c r="T90" s="266"/>
      <c r="U90" s="266"/>
      <c r="V90" s="267"/>
    </row>
    <row r="91" spans="1:22" ht="32.25" customHeight="1" x14ac:dyDescent="0.5">
      <c r="A91" s="122"/>
      <c r="B91" s="123" t="s">
        <v>93</v>
      </c>
      <c r="C91" s="266" t="s">
        <v>180</v>
      </c>
      <c r="D91" s="266"/>
      <c r="E91" s="266"/>
      <c r="F91" s="266"/>
      <c r="G91" s="266"/>
      <c r="H91" s="266"/>
      <c r="I91" s="266"/>
      <c r="J91" s="266"/>
      <c r="K91" s="266"/>
      <c r="L91" s="266"/>
      <c r="M91" s="266"/>
      <c r="N91" s="266"/>
      <c r="O91" s="266"/>
      <c r="P91" s="266"/>
      <c r="Q91" s="266"/>
      <c r="R91" s="266"/>
      <c r="S91" s="266"/>
      <c r="T91" s="266"/>
      <c r="U91" s="266"/>
      <c r="V91" s="267"/>
    </row>
    <row r="92" spans="1:22" ht="15.75" x14ac:dyDescent="0.5">
      <c r="A92" s="284"/>
      <c r="B92" s="11"/>
      <c r="C92" s="209" t="s">
        <v>69</v>
      </c>
      <c r="D92" s="210"/>
      <c r="E92" s="210"/>
      <c r="F92" s="210"/>
      <c r="G92" s="210"/>
      <c r="H92" s="210"/>
      <c r="I92" s="210"/>
      <c r="J92" s="210"/>
      <c r="K92" s="210"/>
      <c r="L92" s="210"/>
      <c r="M92" s="210"/>
      <c r="N92" s="268" t="s">
        <v>179</v>
      </c>
      <c r="O92" s="269"/>
      <c r="P92" s="269"/>
      <c r="Q92" s="269"/>
      <c r="R92" s="269"/>
      <c r="S92" s="269"/>
      <c r="T92" s="114"/>
      <c r="U92" s="30">
        <f>E93+K93+Q93</f>
        <v>0</v>
      </c>
      <c r="V92" s="14" t="s">
        <v>0</v>
      </c>
    </row>
    <row r="93" spans="1:22" ht="15.75" x14ac:dyDescent="0.5">
      <c r="A93" s="285"/>
      <c r="B93" s="98"/>
      <c r="C93" s="279" t="s">
        <v>59</v>
      </c>
      <c r="D93" s="280"/>
      <c r="E93" s="281"/>
      <c r="F93" s="282"/>
      <c r="G93" s="283"/>
      <c r="H93" s="99"/>
      <c r="I93" s="279" t="s">
        <v>60</v>
      </c>
      <c r="J93" s="280"/>
      <c r="K93" s="281"/>
      <c r="L93" s="282"/>
      <c r="M93" s="283"/>
      <c r="N93" s="99"/>
      <c r="O93" s="252" t="s">
        <v>61</v>
      </c>
      <c r="P93" s="248"/>
      <c r="Q93" s="281"/>
      <c r="R93" s="282"/>
      <c r="S93" s="282"/>
      <c r="T93" s="114"/>
      <c r="U93" s="277"/>
      <c r="V93" s="278"/>
    </row>
    <row r="94" spans="1:22" ht="15.75" x14ac:dyDescent="0.5">
      <c r="A94" s="285"/>
      <c r="B94" s="11"/>
      <c r="C94" s="209" t="s">
        <v>69</v>
      </c>
      <c r="D94" s="210"/>
      <c r="E94" s="210"/>
      <c r="F94" s="210"/>
      <c r="G94" s="210"/>
      <c r="H94" s="210"/>
      <c r="I94" s="210"/>
      <c r="J94" s="210"/>
      <c r="K94" s="210"/>
      <c r="L94" s="210"/>
      <c r="M94" s="210"/>
      <c r="N94" s="268" t="s">
        <v>179</v>
      </c>
      <c r="O94" s="269"/>
      <c r="P94" s="269"/>
      <c r="Q94" s="269"/>
      <c r="R94" s="269"/>
      <c r="S94" s="269"/>
      <c r="T94" s="114"/>
      <c r="U94" s="30">
        <f>E95+K95+Q95</f>
        <v>0</v>
      </c>
      <c r="V94" s="14" t="s">
        <v>0</v>
      </c>
    </row>
    <row r="95" spans="1:22" ht="15.75" x14ac:dyDescent="0.5">
      <c r="A95" s="285"/>
      <c r="B95" s="98"/>
      <c r="C95" s="279" t="s">
        <v>59</v>
      </c>
      <c r="D95" s="280"/>
      <c r="E95" s="281"/>
      <c r="F95" s="282"/>
      <c r="G95" s="283"/>
      <c r="H95" s="99"/>
      <c r="I95" s="279" t="s">
        <v>60</v>
      </c>
      <c r="J95" s="280"/>
      <c r="K95" s="281"/>
      <c r="L95" s="282"/>
      <c r="M95" s="283"/>
      <c r="N95" s="99"/>
      <c r="O95" s="252" t="s">
        <v>61</v>
      </c>
      <c r="P95" s="248"/>
      <c r="Q95" s="281"/>
      <c r="R95" s="282"/>
      <c r="S95" s="282"/>
      <c r="T95" s="114"/>
      <c r="U95" s="277"/>
      <c r="V95" s="278"/>
    </row>
    <row r="96" spans="1:22" ht="15.75" x14ac:dyDescent="0.5">
      <c r="A96" s="285"/>
      <c r="B96" s="11"/>
      <c r="C96" s="209" t="s">
        <v>69</v>
      </c>
      <c r="D96" s="210"/>
      <c r="E96" s="210"/>
      <c r="F96" s="210"/>
      <c r="G96" s="210"/>
      <c r="H96" s="210"/>
      <c r="I96" s="210"/>
      <c r="J96" s="210"/>
      <c r="K96" s="210"/>
      <c r="L96" s="210"/>
      <c r="M96" s="210"/>
      <c r="N96" s="268" t="s">
        <v>179</v>
      </c>
      <c r="O96" s="269"/>
      <c r="P96" s="269"/>
      <c r="Q96" s="269"/>
      <c r="R96" s="269"/>
      <c r="S96" s="269"/>
      <c r="T96" s="114"/>
      <c r="U96" s="30">
        <f>E97+K97+Q97</f>
        <v>0</v>
      </c>
      <c r="V96" s="14" t="s">
        <v>0</v>
      </c>
    </row>
    <row r="97" spans="1:22" ht="15.75" x14ac:dyDescent="0.5">
      <c r="A97" s="285"/>
      <c r="B97" s="98"/>
      <c r="C97" s="279" t="s">
        <v>59</v>
      </c>
      <c r="D97" s="280"/>
      <c r="E97" s="281"/>
      <c r="F97" s="282"/>
      <c r="G97" s="283"/>
      <c r="H97" s="99"/>
      <c r="I97" s="279" t="s">
        <v>60</v>
      </c>
      <c r="J97" s="280"/>
      <c r="K97" s="281"/>
      <c r="L97" s="282"/>
      <c r="M97" s="283"/>
      <c r="N97" s="99"/>
      <c r="O97" s="252" t="s">
        <v>61</v>
      </c>
      <c r="P97" s="248"/>
      <c r="Q97" s="281"/>
      <c r="R97" s="282"/>
      <c r="S97" s="282"/>
      <c r="T97" s="114"/>
      <c r="U97" s="277"/>
      <c r="V97" s="278"/>
    </row>
    <row r="98" spans="1:22" ht="15.75" x14ac:dyDescent="0.5">
      <c r="A98" s="285"/>
      <c r="B98" s="11"/>
      <c r="C98" s="209" t="s">
        <v>69</v>
      </c>
      <c r="D98" s="210"/>
      <c r="E98" s="210"/>
      <c r="F98" s="210"/>
      <c r="G98" s="210"/>
      <c r="H98" s="210"/>
      <c r="I98" s="210"/>
      <c r="J98" s="210"/>
      <c r="K98" s="210"/>
      <c r="L98" s="210"/>
      <c r="M98" s="210"/>
      <c r="N98" s="268" t="s">
        <v>179</v>
      </c>
      <c r="O98" s="269"/>
      <c r="P98" s="269"/>
      <c r="Q98" s="269"/>
      <c r="R98" s="269"/>
      <c r="S98" s="269"/>
      <c r="T98" s="114"/>
      <c r="U98" s="30">
        <f>E99+K99+Q99</f>
        <v>0</v>
      </c>
      <c r="V98" s="14" t="s">
        <v>0</v>
      </c>
    </row>
    <row r="99" spans="1:22" ht="15.75" x14ac:dyDescent="0.5">
      <c r="A99" s="285"/>
      <c r="B99" s="98"/>
      <c r="C99" s="279" t="s">
        <v>59</v>
      </c>
      <c r="D99" s="280"/>
      <c r="E99" s="281"/>
      <c r="F99" s="282"/>
      <c r="G99" s="283"/>
      <c r="H99" s="99"/>
      <c r="I99" s="279" t="s">
        <v>60</v>
      </c>
      <c r="J99" s="280"/>
      <c r="K99" s="281"/>
      <c r="L99" s="282"/>
      <c r="M99" s="283"/>
      <c r="N99" s="99"/>
      <c r="O99" s="252" t="s">
        <v>61</v>
      </c>
      <c r="P99" s="248"/>
      <c r="Q99" s="281"/>
      <c r="R99" s="282"/>
      <c r="S99" s="282"/>
      <c r="T99" s="114"/>
      <c r="U99" s="277"/>
      <c r="V99" s="278"/>
    </row>
    <row r="100" spans="1:22" ht="15.75" x14ac:dyDescent="0.5">
      <c r="A100" s="285"/>
      <c r="B100" s="11"/>
      <c r="C100" s="209" t="s">
        <v>69</v>
      </c>
      <c r="D100" s="210"/>
      <c r="E100" s="210"/>
      <c r="F100" s="210"/>
      <c r="G100" s="210"/>
      <c r="H100" s="210"/>
      <c r="I100" s="210"/>
      <c r="J100" s="210"/>
      <c r="K100" s="210"/>
      <c r="L100" s="210"/>
      <c r="M100" s="210"/>
      <c r="N100" s="268" t="s">
        <v>179</v>
      </c>
      <c r="O100" s="269"/>
      <c r="P100" s="269"/>
      <c r="Q100" s="269"/>
      <c r="R100" s="269"/>
      <c r="S100" s="269"/>
      <c r="T100" s="114"/>
      <c r="U100" s="30">
        <f>E101+K101+Q101</f>
        <v>0</v>
      </c>
      <c r="V100" s="14" t="s">
        <v>0</v>
      </c>
    </row>
    <row r="101" spans="1:22" ht="15.75" x14ac:dyDescent="0.5">
      <c r="A101" s="285"/>
      <c r="B101" s="98"/>
      <c r="C101" s="279" t="s">
        <v>59</v>
      </c>
      <c r="D101" s="280"/>
      <c r="E101" s="281"/>
      <c r="F101" s="282"/>
      <c r="G101" s="283"/>
      <c r="H101" s="99"/>
      <c r="I101" s="279" t="s">
        <v>60</v>
      </c>
      <c r="J101" s="280"/>
      <c r="K101" s="281"/>
      <c r="L101" s="282"/>
      <c r="M101" s="283"/>
      <c r="N101" s="99"/>
      <c r="O101" s="252" t="s">
        <v>61</v>
      </c>
      <c r="P101" s="248"/>
      <c r="Q101" s="281"/>
      <c r="R101" s="282"/>
      <c r="S101" s="282"/>
      <c r="T101" s="114"/>
      <c r="U101" s="277"/>
      <c r="V101" s="278"/>
    </row>
    <row r="102" spans="1:22" ht="15.75" x14ac:dyDescent="0.5">
      <c r="A102" s="285"/>
      <c r="B102" s="11"/>
      <c r="C102" s="209" t="s">
        <v>69</v>
      </c>
      <c r="D102" s="210"/>
      <c r="E102" s="210"/>
      <c r="F102" s="210"/>
      <c r="G102" s="210"/>
      <c r="H102" s="210"/>
      <c r="I102" s="210"/>
      <c r="J102" s="210"/>
      <c r="K102" s="210"/>
      <c r="L102" s="210"/>
      <c r="M102" s="210"/>
      <c r="N102" s="268" t="s">
        <v>179</v>
      </c>
      <c r="O102" s="269"/>
      <c r="P102" s="269"/>
      <c r="Q102" s="269"/>
      <c r="R102" s="269"/>
      <c r="S102" s="269"/>
      <c r="T102" s="114"/>
      <c r="U102" s="30">
        <f>E103+K103+Q103</f>
        <v>0</v>
      </c>
      <c r="V102" s="14" t="s">
        <v>0</v>
      </c>
    </row>
    <row r="103" spans="1:22" ht="15.75" x14ac:dyDescent="0.5">
      <c r="A103" s="285"/>
      <c r="B103" s="98"/>
      <c r="C103" s="279" t="s">
        <v>59</v>
      </c>
      <c r="D103" s="280"/>
      <c r="E103" s="281"/>
      <c r="F103" s="282"/>
      <c r="G103" s="283"/>
      <c r="H103" s="99"/>
      <c r="I103" s="279" t="s">
        <v>60</v>
      </c>
      <c r="J103" s="280"/>
      <c r="K103" s="281"/>
      <c r="L103" s="282"/>
      <c r="M103" s="283"/>
      <c r="N103" s="99"/>
      <c r="O103" s="252" t="s">
        <v>61</v>
      </c>
      <c r="P103" s="248"/>
      <c r="Q103" s="281"/>
      <c r="R103" s="282"/>
      <c r="S103" s="282"/>
      <c r="T103" s="114"/>
      <c r="U103" s="277"/>
      <c r="V103" s="278"/>
    </row>
    <row r="104" spans="1:22" ht="15.75" x14ac:dyDescent="0.5">
      <c r="A104" s="285"/>
      <c r="B104" s="11"/>
      <c r="C104" s="209" t="s">
        <v>69</v>
      </c>
      <c r="D104" s="210"/>
      <c r="E104" s="210"/>
      <c r="F104" s="210"/>
      <c r="G104" s="210"/>
      <c r="H104" s="210"/>
      <c r="I104" s="210"/>
      <c r="J104" s="210"/>
      <c r="K104" s="210"/>
      <c r="L104" s="210"/>
      <c r="M104" s="210"/>
      <c r="N104" s="268" t="s">
        <v>179</v>
      </c>
      <c r="O104" s="269"/>
      <c r="P104" s="269"/>
      <c r="Q104" s="269"/>
      <c r="R104" s="269"/>
      <c r="S104" s="269"/>
      <c r="T104" s="114"/>
      <c r="U104" s="30">
        <f>E105+K105+Q105</f>
        <v>0</v>
      </c>
      <c r="V104" s="14" t="s">
        <v>0</v>
      </c>
    </row>
    <row r="105" spans="1:22" ht="15.75" x14ac:dyDescent="0.5">
      <c r="A105" s="285"/>
      <c r="B105" s="98"/>
      <c r="C105" s="279" t="s">
        <v>59</v>
      </c>
      <c r="D105" s="280"/>
      <c r="E105" s="281"/>
      <c r="F105" s="282"/>
      <c r="G105" s="283"/>
      <c r="H105" s="99"/>
      <c r="I105" s="279" t="s">
        <v>60</v>
      </c>
      <c r="J105" s="280"/>
      <c r="K105" s="281"/>
      <c r="L105" s="282"/>
      <c r="M105" s="283"/>
      <c r="N105" s="99"/>
      <c r="O105" s="252" t="s">
        <v>61</v>
      </c>
      <c r="P105" s="248"/>
      <c r="Q105" s="281"/>
      <c r="R105" s="282"/>
      <c r="S105" s="282"/>
      <c r="T105" s="114"/>
      <c r="U105" s="277"/>
      <c r="V105" s="278"/>
    </row>
    <row r="106" spans="1:22" ht="15.75" x14ac:dyDescent="0.5">
      <c r="A106" s="285"/>
      <c r="B106" s="11"/>
      <c r="C106" s="209" t="s">
        <v>69</v>
      </c>
      <c r="D106" s="210"/>
      <c r="E106" s="210"/>
      <c r="F106" s="210"/>
      <c r="G106" s="210"/>
      <c r="H106" s="210"/>
      <c r="I106" s="210"/>
      <c r="J106" s="210"/>
      <c r="K106" s="210"/>
      <c r="L106" s="210"/>
      <c r="M106" s="210"/>
      <c r="N106" s="268" t="s">
        <v>179</v>
      </c>
      <c r="O106" s="269"/>
      <c r="P106" s="269"/>
      <c r="Q106" s="269"/>
      <c r="R106" s="269"/>
      <c r="S106" s="269"/>
      <c r="T106" s="114"/>
      <c r="U106" s="30">
        <f>E107+K107+Q107</f>
        <v>0</v>
      </c>
      <c r="V106" s="10" t="s">
        <v>0</v>
      </c>
    </row>
    <row r="107" spans="1:22" ht="16.149999999999999" thickBot="1" x14ac:dyDescent="0.55000000000000004">
      <c r="A107" s="285"/>
      <c r="B107" s="98"/>
      <c r="C107" s="279" t="s">
        <v>59</v>
      </c>
      <c r="D107" s="280"/>
      <c r="E107" s="281"/>
      <c r="F107" s="282"/>
      <c r="G107" s="283"/>
      <c r="H107" s="99"/>
      <c r="I107" s="279" t="s">
        <v>60</v>
      </c>
      <c r="J107" s="280"/>
      <c r="K107" s="281"/>
      <c r="L107" s="282"/>
      <c r="M107" s="283"/>
      <c r="N107" s="99"/>
      <c r="O107" s="252" t="s">
        <v>61</v>
      </c>
      <c r="P107" s="248"/>
      <c r="Q107" s="281"/>
      <c r="R107" s="282"/>
      <c r="S107" s="282"/>
      <c r="T107" s="124"/>
      <c r="U107" s="277"/>
      <c r="V107" s="278"/>
    </row>
    <row r="108" spans="1:22" ht="16.5" thickTop="1" thickBot="1" x14ac:dyDescent="0.55000000000000004">
      <c r="A108" s="92">
        <v>15</v>
      </c>
      <c r="B108" s="125"/>
      <c r="C108" s="300" t="s">
        <v>103</v>
      </c>
      <c r="D108" s="300"/>
      <c r="E108" s="300"/>
      <c r="F108" s="300"/>
      <c r="G108" s="300"/>
      <c r="H108" s="300"/>
      <c r="I108" s="300"/>
      <c r="J108" s="300"/>
      <c r="K108" s="300"/>
      <c r="L108" s="300"/>
      <c r="M108" s="300"/>
      <c r="N108" s="300"/>
      <c r="O108" s="300"/>
      <c r="P108" s="300"/>
      <c r="Q108" s="300"/>
      <c r="R108" s="300"/>
      <c r="S108" s="300"/>
      <c r="T108" s="126"/>
      <c r="U108" s="17">
        <f>SUM(U91:U106)</f>
        <v>0</v>
      </c>
      <c r="V108" s="18" t="s">
        <v>0</v>
      </c>
    </row>
    <row r="109" spans="1:22" ht="16.5" thickTop="1" thickBot="1" x14ac:dyDescent="0.55000000000000004">
      <c r="A109" s="68">
        <v>16</v>
      </c>
      <c r="B109" s="125"/>
      <c r="C109" s="296" t="s">
        <v>104</v>
      </c>
      <c r="D109" s="296"/>
      <c r="E109" s="296"/>
      <c r="F109" s="296"/>
      <c r="G109" s="296"/>
      <c r="H109" s="296"/>
      <c r="I109" s="296"/>
      <c r="J109" s="296"/>
      <c r="K109" s="296"/>
      <c r="L109" s="296"/>
      <c r="M109" s="296"/>
      <c r="N109" s="296"/>
      <c r="O109" s="296"/>
      <c r="P109" s="296"/>
      <c r="Q109" s="296"/>
      <c r="R109" s="296"/>
      <c r="S109" s="296"/>
      <c r="T109" s="127"/>
      <c r="U109" s="17">
        <f>U83+U108</f>
        <v>0</v>
      </c>
      <c r="V109" s="18" t="s">
        <v>0</v>
      </c>
    </row>
    <row r="110" spans="1:22" ht="9" customHeight="1" thickTop="1" x14ac:dyDescent="0.5">
      <c r="A110" s="158"/>
      <c r="B110" s="158"/>
      <c r="C110" s="158"/>
      <c r="D110" s="158"/>
      <c r="E110" s="158"/>
      <c r="F110" s="158"/>
      <c r="G110" s="158"/>
      <c r="H110" s="158"/>
      <c r="I110" s="158"/>
      <c r="J110" s="158"/>
      <c r="K110" s="158"/>
      <c r="L110" s="158"/>
      <c r="M110" s="158"/>
      <c r="N110" s="158"/>
      <c r="O110" s="158"/>
      <c r="P110" s="158"/>
      <c r="Q110" s="158"/>
      <c r="R110" s="158"/>
      <c r="S110" s="158"/>
      <c r="T110" s="158"/>
      <c r="U110" s="158"/>
      <c r="V110" s="158"/>
    </row>
    <row r="111" spans="1:22" ht="15.75" x14ac:dyDescent="0.5">
      <c r="A111" s="158"/>
      <c r="B111" s="158"/>
      <c r="C111" s="158"/>
      <c r="D111" s="158"/>
      <c r="E111" s="158"/>
      <c r="F111" s="158"/>
      <c r="G111" s="158"/>
      <c r="H111" s="158"/>
      <c r="I111" s="158"/>
      <c r="J111" s="158"/>
      <c r="K111" s="158"/>
      <c r="L111" s="158"/>
      <c r="M111" s="158"/>
      <c r="N111" s="158"/>
      <c r="O111" s="158"/>
      <c r="P111" s="158"/>
      <c r="Q111" s="158"/>
      <c r="R111" s="158"/>
      <c r="S111" s="158"/>
      <c r="T111" s="158"/>
      <c r="U111" s="158"/>
      <c r="V111" s="158"/>
    </row>
    <row r="112" spans="1:22" ht="18" x14ac:dyDescent="0.55000000000000004">
      <c r="A112" s="355" t="s">
        <v>109</v>
      </c>
      <c r="B112" s="355"/>
      <c r="C112" s="355"/>
      <c r="D112" s="355"/>
      <c r="E112" s="355"/>
      <c r="F112" s="355"/>
      <c r="G112" s="355"/>
      <c r="H112" s="355"/>
      <c r="I112" s="355"/>
      <c r="J112" s="355"/>
      <c r="K112" s="355"/>
      <c r="L112" s="355"/>
      <c r="M112" s="355"/>
      <c r="N112" s="355"/>
      <c r="O112" s="355"/>
      <c r="P112" s="355"/>
      <c r="Q112" s="355"/>
      <c r="R112" s="355"/>
      <c r="S112" s="355"/>
      <c r="T112" s="355"/>
      <c r="U112" s="355"/>
      <c r="V112" s="355"/>
    </row>
    <row r="113" spans="1:22" ht="15.75" customHeight="1" thickBot="1" x14ac:dyDescent="0.55000000000000004">
      <c r="A113" s="228"/>
      <c r="B113" s="228"/>
      <c r="C113" s="228"/>
      <c r="D113" s="228"/>
      <c r="E113" s="228"/>
      <c r="F113" s="228"/>
      <c r="G113" s="228"/>
      <c r="H113" s="228"/>
      <c r="I113" s="228"/>
      <c r="J113" s="228"/>
      <c r="K113" s="228"/>
      <c r="L113" s="228"/>
      <c r="M113" s="228"/>
      <c r="N113" s="228"/>
      <c r="O113" s="228"/>
      <c r="P113" s="228"/>
      <c r="Q113" s="228"/>
      <c r="R113" s="228"/>
      <c r="S113" s="228"/>
      <c r="T113" s="228"/>
      <c r="U113" s="228"/>
      <c r="V113" s="228"/>
    </row>
    <row r="114" spans="1:22" ht="17.25" customHeight="1" thickTop="1" thickBot="1" x14ac:dyDescent="0.55000000000000004">
      <c r="B114" s="230" t="s">
        <v>81</v>
      </c>
      <c r="C114" s="230"/>
      <c r="D114" s="230"/>
      <c r="E114" s="230"/>
      <c r="F114" s="230"/>
      <c r="G114" s="230"/>
      <c r="H114" s="230"/>
      <c r="I114" s="230"/>
      <c r="J114" s="230"/>
      <c r="K114" s="230"/>
      <c r="L114" s="230"/>
      <c r="M114" s="230"/>
      <c r="N114" s="230"/>
      <c r="O114" s="230"/>
      <c r="P114" s="230">
        <f>U20</f>
        <v>0</v>
      </c>
      <c r="Q114" s="230"/>
      <c r="R114" s="230"/>
      <c r="S114" s="230"/>
      <c r="T114" s="230"/>
      <c r="U114" s="230"/>
      <c r="V114" s="128" t="s">
        <v>0</v>
      </c>
    </row>
    <row r="115" spans="1:22" ht="17.25" customHeight="1" thickTop="1" thickBot="1" x14ac:dyDescent="0.55000000000000004">
      <c r="B115" s="230" t="s">
        <v>86</v>
      </c>
      <c r="C115" s="230"/>
      <c r="D115" s="230"/>
      <c r="E115" s="230"/>
      <c r="F115" s="230"/>
      <c r="G115" s="230"/>
      <c r="H115" s="230"/>
      <c r="I115" s="230"/>
      <c r="J115" s="230"/>
      <c r="K115" s="230"/>
      <c r="L115" s="230"/>
      <c r="M115" s="230"/>
      <c r="N115" s="230"/>
      <c r="O115" s="230"/>
      <c r="P115" s="230">
        <f>U39</f>
        <v>0</v>
      </c>
      <c r="Q115" s="230"/>
      <c r="R115" s="230"/>
      <c r="S115" s="230"/>
      <c r="T115" s="230"/>
      <c r="U115" s="230"/>
      <c r="V115" s="128" t="s">
        <v>0</v>
      </c>
    </row>
    <row r="116" spans="1:22" ht="17.25" customHeight="1" thickTop="1" thickBot="1" x14ac:dyDescent="0.55000000000000004">
      <c r="B116" s="230" t="s">
        <v>91</v>
      </c>
      <c r="C116" s="230"/>
      <c r="D116" s="230"/>
      <c r="E116" s="230"/>
      <c r="F116" s="230"/>
      <c r="G116" s="230"/>
      <c r="H116" s="230"/>
      <c r="I116" s="230"/>
      <c r="J116" s="230"/>
      <c r="K116" s="230"/>
      <c r="L116" s="230"/>
      <c r="M116" s="230"/>
      <c r="N116" s="230"/>
      <c r="O116" s="230"/>
      <c r="P116" s="230">
        <f>U70</f>
        <v>0</v>
      </c>
      <c r="Q116" s="230"/>
      <c r="R116" s="230"/>
      <c r="S116" s="230"/>
      <c r="T116" s="230"/>
      <c r="U116" s="230"/>
      <c r="V116" s="128" t="s">
        <v>0</v>
      </c>
    </row>
    <row r="117" spans="1:22" ht="17.25" customHeight="1" thickTop="1" thickBot="1" x14ac:dyDescent="0.55000000000000004">
      <c r="B117" s="230" t="s">
        <v>116</v>
      </c>
      <c r="C117" s="230"/>
      <c r="D117" s="230"/>
      <c r="E117" s="230"/>
      <c r="F117" s="230"/>
      <c r="G117" s="230"/>
      <c r="H117" s="230"/>
      <c r="I117" s="230"/>
      <c r="J117" s="230"/>
      <c r="K117" s="230"/>
      <c r="L117" s="230"/>
      <c r="M117" s="230"/>
      <c r="N117" s="230"/>
      <c r="O117" s="230"/>
      <c r="P117" s="176">
        <f>U109</f>
        <v>0</v>
      </c>
      <c r="Q117" s="176"/>
      <c r="R117" s="176"/>
      <c r="S117" s="176"/>
      <c r="T117" s="176"/>
      <c r="U117" s="176"/>
      <c r="V117" s="128" t="s">
        <v>0</v>
      </c>
    </row>
    <row r="118" spans="1:22" ht="20.25" customHeight="1" thickTop="1" thickBot="1" x14ac:dyDescent="0.6">
      <c r="B118" s="347" t="s">
        <v>108</v>
      </c>
      <c r="C118" s="347"/>
      <c r="D118" s="347"/>
      <c r="E118" s="347"/>
      <c r="F118" s="347"/>
      <c r="G118" s="347"/>
      <c r="H118" s="347"/>
      <c r="I118" s="347"/>
      <c r="J118" s="347"/>
      <c r="K118" s="347"/>
      <c r="L118" s="347"/>
      <c r="M118" s="347"/>
      <c r="N118" s="347"/>
      <c r="O118" s="347"/>
      <c r="P118" s="357">
        <f>SUM(P114:P117)</f>
        <v>0</v>
      </c>
      <c r="Q118" s="357"/>
      <c r="R118" s="357"/>
      <c r="S118" s="357"/>
      <c r="T118" s="357"/>
      <c r="U118" s="358"/>
      <c r="V118" s="129" t="s">
        <v>0</v>
      </c>
    </row>
    <row r="119" spans="1:22" ht="17.25" customHeight="1" thickTop="1" x14ac:dyDescent="0.5">
      <c r="B119" s="334"/>
      <c r="C119" s="334"/>
      <c r="D119" s="334"/>
      <c r="E119" s="334"/>
      <c r="F119" s="334"/>
      <c r="G119" s="334"/>
      <c r="H119" s="334"/>
      <c r="I119" s="334"/>
      <c r="J119" s="334"/>
      <c r="K119" s="334"/>
      <c r="L119" s="334"/>
      <c r="M119" s="334"/>
      <c r="N119" s="334"/>
      <c r="O119" s="334"/>
      <c r="P119" s="334"/>
      <c r="Q119" s="334"/>
      <c r="R119" s="334"/>
      <c r="S119" s="334"/>
      <c r="T119" s="334"/>
      <c r="U119" s="334"/>
      <c r="V119" s="334"/>
    </row>
    <row r="120" spans="1:22" ht="17.25" customHeight="1" thickBot="1" x14ac:dyDescent="0.55000000000000004">
      <c r="B120" s="241" t="s">
        <v>108</v>
      </c>
      <c r="C120" s="242"/>
      <c r="D120" s="242"/>
      <c r="E120" s="242"/>
      <c r="F120" s="242"/>
      <c r="G120" s="242"/>
      <c r="H120" s="243"/>
      <c r="I120" s="36" t="s">
        <v>19</v>
      </c>
      <c r="J120" s="241" t="s">
        <v>17</v>
      </c>
      <c r="K120" s="242"/>
      <c r="L120" s="242"/>
      <c r="M120" s="242"/>
      <c r="N120" s="242"/>
      <c r="O120" s="130" t="s">
        <v>13</v>
      </c>
      <c r="P120" s="342" t="s">
        <v>16</v>
      </c>
      <c r="Q120" s="343"/>
      <c r="R120" s="343"/>
      <c r="S120" s="343"/>
      <c r="T120" s="343"/>
      <c r="U120" s="343"/>
      <c r="V120" s="344"/>
    </row>
    <row r="121" spans="1:22" ht="22.5" customHeight="1" thickTop="1" thickBot="1" x14ac:dyDescent="0.55000000000000004">
      <c r="B121" s="331">
        <f>P118</f>
        <v>0</v>
      </c>
      <c r="C121" s="332"/>
      <c r="D121" s="332"/>
      <c r="E121" s="333"/>
      <c r="F121" s="194" t="s">
        <v>0</v>
      </c>
      <c r="G121" s="195"/>
      <c r="H121" s="196"/>
      <c r="I121" s="36" t="s">
        <v>19</v>
      </c>
      <c r="J121" s="345">
        <v>240</v>
      </c>
      <c r="K121" s="346"/>
      <c r="L121" s="348" t="s">
        <v>20</v>
      </c>
      <c r="M121" s="349"/>
      <c r="N121" s="350"/>
      <c r="O121" s="131" t="s">
        <v>13</v>
      </c>
      <c r="P121" s="329">
        <f>B121/J121</f>
        <v>0</v>
      </c>
      <c r="Q121" s="330"/>
      <c r="R121" s="330"/>
      <c r="S121" s="330"/>
      <c r="T121" s="330"/>
      <c r="U121" s="330"/>
      <c r="V121" s="129" t="s">
        <v>21</v>
      </c>
    </row>
    <row r="122" spans="1:22" ht="17.25" customHeight="1" thickTop="1" x14ac:dyDescent="0.5">
      <c r="A122" s="228"/>
      <c r="B122" s="228"/>
      <c r="C122" s="228"/>
      <c r="D122" s="228"/>
      <c r="E122" s="228"/>
      <c r="F122" s="228"/>
      <c r="G122" s="228"/>
      <c r="H122" s="228"/>
      <c r="I122" s="228"/>
      <c r="J122" s="228"/>
      <c r="K122" s="228"/>
      <c r="L122" s="228"/>
      <c r="M122" s="228"/>
      <c r="N122" s="228"/>
      <c r="O122" s="228"/>
      <c r="P122" s="228"/>
      <c r="Q122" s="228"/>
      <c r="R122" s="228"/>
      <c r="S122" s="228"/>
      <c r="T122" s="228"/>
      <c r="U122" s="228"/>
      <c r="V122" s="228"/>
    </row>
    <row r="123" spans="1:22" ht="17.25" customHeight="1" x14ac:dyDescent="0.5">
      <c r="B123" s="230"/>
      <c r="C123" s="230"/>
      <c r="D123" s="230"/>
      <c r="E123" s="230"/>
      <c r="F123" s="230"/>
      <c r="G123" s="230"/>
      <c r="H123" s="230"/>
      <c r="I123" s="230"/>
      <c r="J123" s="230"/>
      <c r="K123" s="230"/>
      <c r="L123" s="230"/>
      <c r="M123" s="230"/>
      <c r="N123" s="230"/>
      <c r="O123" s="230"/>
      <c r="P123" s="230"/>
      <c r="Q123" s="230"/>
      <c r="R123" s="230"/>
      <c r="S123" s="230"/>
      <c r="T123" s="25"/>
      <c r="U123" s="132"/>
      <c r="V123" s="28"/>
    </row>
    <row r="124" spans="1:22" ht="17.25" customHeight="1" x14ac:dyDescent="0.5">
      <c r="B124" s="230"/>
      <c r="C124" s="230"/>
      <c r="D124" s="230"/>
      <c r="E124" s="230"/>
      <c r="F124" s="230"/>
      <c r="G124" s="230"/>
      <c r="H124" s="230"/>
      <c r="I124" s="230"/>
      <c r="J124" s="230"/>
      <c r="K124" s="230"/>
      <c r="L124" s="230"/>
      <c r="M124" s="230"/>
      <c r="N124" s="230"/>
      <c r="O124" s="230"/>
      <c r="P124" s="230"/>
      <c r="Q124" s="230"/>
      <c r="R124" s="230"/>
      <c r="S124" s="230"/>
      <c r="T124" s="5"/>
      <c r="U124" s="132"/>
      <c r="V124" s="28"/>
    </row>
    <row r="125" spans="1:22" ht="17.25" customHeight="1" x14ac:dyDescent="0.5">
      <c r="B125" s="158"/>
      <c r="C125" s="158"/>
      <c r="D125" s="158"/>
      <c r="E125" s="158"/>
      <c r="F125" s="158"/>
      <c r="G125" s="158"/>
      <c r="H125" s="158"/>
      <c r="I125" s="39"/>
      <c r="J125" s="158"/>
      <c r="K125" s="158"/>
      <c r="L125" s="158"/>
      <c r="M125" s="158"/>
      <c r="N125" s="158"/>
      <c r="O125" s="39"/>
      <c r="P125" s="158"/>
      <c r="Q125" s="158"/>
      <c r="R125" s="158"/>
      <c r="S125" s="158"/>
      <c r="T125" s="158"/>
      <c r="U125" s="158"/>
      <c r="V125" s="158"/>
    </row>
    <row r="126" spans="1:22" ht="17.25" customHeight="1" x14ac:dyDescent="0.5">
      <c r="B126" s="239"/>
      <c r="C126" s="239"/>
      <c r="D126" s="239"/>
      <c r="E126" s="239"/>
      <c r="F126" s="239"/>
      <c r="G126" s="239"/>
      <c r="H126" s="239"/>
      <c r="I126" s="39"/>
      <c r="J126" s="139"/>
      <c r="K126" s="139"/>
      <c r="L126" s="139"/>
      <c r="M126" s="139"/>
      <c r="N126" s="139"/>
      <c r="O126" s="39"/>
      <c r="P126" s="238"/>
      <c r="Q126" s="238"/>
      <c r="R126" s="238"/>
      <c r="S126" s="238"/>
      <c r="T126" s="238"/>
      <c r="U126" s="238"/>
      <c r="V126" s="28"/>
    </row>
    <row r="127" spans="1:22" ht="17.25" customHeight="1" x14ac:dyDescent="0.5">
      <c r="B127" s="3"/>
      <c r="C127" s="3"/>
      <c r="D127" s="3"/>
      <c r="E127" s="3"/>
      <c r="F127" s="3"/>
      <c r="G127" s="3"/>
      <c r="H127" s="3"/>
      <c r="I127" s="3"/>
      <c r="J127" s="3"/>
      <c r="K127" s="3"/>
      <c r="L127" s="5"/>
      <c r="M127" s="5"/>
      <c r="N127" s="39"/>
      <c r="O127" s="6"/>
      <c r="P127" s="6"/>
      <c r="Q127" s="6"/>
      <c r="R127" s="5"/>
      <c r="S127" s="5"/>
      <c r="T127" s="5"/>
      <c r="U127" s="27"/>
      <c r="V127" s="28"/>
    </row>
    <row r="128" spans="1:22" ht="17.25" customHeight="1" x14ac:dyDescent="0.5">
      <c r="A128" s="228"/>
      <c r="B128" s="228"/>
      <c r="C128" s="228"/>
      <c r="D128" s="228"/>
      <c r="E128" s="228"/>
      <c r="F128" s="228"/>
      <c r="G128" s="228"/>
      <c r="H128" s="228"/>
      <c r="I128" s="228"/>
      <c r="J128" s="228"/>
      <c r="K128" s="228"/>
      <c r="L128" s="228"/>
      <c r="M128" s="228"/>
      <c r="N128" s="228"/>
      <c r="O128" s="228"/>
      <c r="P128" s="228"/>
      <c r="Q128" s="228"/>
      <c r="R128" s="228"/>
      <c r="S128" s="228"/>
      <c r="T128" s="228"/>
      <c r="U128" s="228"/>
      <c r="V128" s="228"/>
    </row>
    <row r="129" spans="1:22" ht="17.25" customHeight="1" x14ac:dyDescent="0.5">
      <c r="A129" s="1"/>
      <c r="B129" s="221"/>
      <c r="C129" s="221"/>
      <c r="D129" s="221"/>
      <c r="E129" s="221"/>
      <c r="F129" s="221"/>
      <c r="G129" s="221"/>
      <c r="H129" s="221"/>
      <c r="I129" s="221"/>
      <c r="J129" s="221"/>
      <c r="K129" s="221"/>
      <c r="L129" s="221"/>
      <c r="M129" s="221"/>
      <c r="N129" s="221"/>
      <c r="O129" s="221"/>
      <c r="P129" s="356"/>
      <c r="Q129" s="356"/>
      <c r="R129" s="356"/>
      <c r="S129" s="356"/>
      <c r="T129" s="356"/>
      <c r="U129" s="356"/>
      <c r="V129" s="28"/>
    </row>
    <row r="130" spans="1:22" ht="17.25" customHeight="1" x14ac:dyDescent="0.5">
      <c r="A130" s="1"/>
      <c r="B130" s="221"/>
      <c r="C130" s="221"/>
      <c r="D130" s="221"/>
      <c r="E130" s="221"/>
      <c r="F130" s="221"/>
      <c r="G130" s="221"/>
      <c r="H130" s="221"/>
      <c r="I130" s="221"/>
      <c r="J130" s="221"/>
      <c r="K130" s="221"/>
      <c r="L130" s="221"/>
      <c r="M130" s="221"/>
      <c r="N130" s="221"/>
      <c r="O130" s="221"/>
      <c r="P130" s="221"/>
      <c r="Q130" s="221"/>
      <c r="R130" s="221"/>
      <c r="S130" s="221"/>
      <c r="T130" s="221"/>
      <c r="U130" s="1"/>
      <c r="V130" s="1"/>
    </row>
    <row r="131" spans="1:22" ht="15.75" customHeight="1" x14ac:dyDescent="0.5">
      <c r="B131" s="27"/>
      <c r="C131" s="27"/>
      <c r="D131" s="27"/>
      <c r="E131" s="27"/>
      <c r="F131" s="27"/>
      <c r="G131" s="27"/>
      <c r="H131" s="27"/>
      <c r="I131" s="27"/>
      <c r="J131" s="27"/>
      <c r="K131" s="27"/>
      <c r="L131" s="3"/>
      <c r="M131" s="3"/>
      <c r="N131" s="3"/>
      <c r="O131" s="3"/>
      <c r="P131" s="3"/>
      <c r="Q131" s="3"/>
      <c r="R131" s="5"/>
      <c r="S131" s="5"/>
      <c r="T131" s="5"/>
    </row>
    <row r="132" spans="1:22" ht="15.75" x14ac:dyDescent="0.5">
      <c r="B132" s="246"/>
      <c r="C132" s="246"/>
      <c r="D132" s="246"/>
      <c r="E132" s="246"/>
      <c r="F132" s="246"/>
      <c r="G132" s="246"/>
      <c r="H132" s="246"/>
      <c r="I132" s="39"/>
      <c r="J132" s="158"/>
      <c r="K132" s="158"/>
      <c r="L132" s="158"/>
      <c r="M132" s="158"/>
      <c r="N132" s="158"/>
      <c r="O132" s="158"/>
      <c r="P132" s="158"/>
      <c r="Q132" s="158"/>
      <c r="R132" s="158"/>
      <c r="S132" s="158"/>
      <c r="T132" s="158"/>
      <c r="U132" s="158"/>
      <c r="V132" s="158"/>
    </row>
    <row r="133" spans="1:22" ht="15.75" x14ac:dyDescent="0.5">
      <c r="B133" s="244"/>
      <c r="C133" s="244"/>
      <c r="D133" s="244"/>
      <c r="E133" s="244"/>
      <c r="F133" s="239"/>
      <c r="G133" s="239"/>
      <c r="H133" s="239"/>
      <c r="I133" s="39"/>
      <c r="J133" s="244"/>
      <c r="K133" s="244"/>
      <c r="L133" s="244"/>
      <c r="M133" s="244"/>
      <c r="N133" s="244"/>
      <c r="O133" s="244"/>
      <c r="P133" s="238"/>
      <c r="Q133" s="238"/>
      <c r="R133" s="238"/>
      <c r="S133" s="238"/>
      <c r="T133" s="238"/>
      <c r="U133" s="238"/>
      <c r="V133" s="28"/>
    </row>
    <row r="134" spans="1:22" x14ac:dyDescent="0.4">
      <c r="B134" s="178"/>
      <c r="C134" s="178"/>
      <c r="D134" s="178"/>
      <c r="E134" s="178"/>
      <c r="F134" s="178"/>
      <c r="G134" s="178"/>
      <c r="H134" s="178"/>
      <c r="I134" s="178"/>
      <c r="J134" s="178"/>
      <c r="K134" s="178"/>
      <c r="L134" s="178"/>
      <c r="M134" s="178"/>
      <c r="N134" s="178"/>
      <c r="O134" s="178"/>
      <c r="P134" s="178"/>
      <c r="Q134" s="178"/>
      <c r="R134" s="178"/>
      <c r="S134" s="178"/>
      <c r="T134" s="178"/>
      <c r="U134" s="178"/>
      <c r="V134" s="178"/>
    </row>
    <row r="135" spans="1:22" ht="17.25" customHeight="1" x14ac:dyDescent="0.5">
      <c r="B135" s="176"/>
      <c r="C135" s="176"/>
      <c r="D135" s="176"/>
      <c r="E135" s="176"/>
      <c r="F135" s="176"/>
      <c r="G135" s="176"/>
      <c r="H135" s="176"/>
      <c r="I135" s="176"/>
      <c r="J135" s="176"/>
      <c r="K135" s="176"/>
      <c r="L135" s="176"/>
      <c r="M135" s="176"/>
      <c r="N135" s="176"/>
      <c r="O135" s="176"/>
      <c r="P135" s="176"/>
      <c r="Q135" s="176"/>
      <c r="R135" s="39"/>
      <c r="S135" s="39"/>
      <c r="T135" s="238"/>
      <c r="U135" s="238"/>
      <c r="V135" s="40"/>
    </row>
    <row r="137" spans="1:22" ht="15.75" customHeight="1" x14ac:dyDescent="0.5">
      <c r="A137" s="228"/>
      <c r="B137" s="228"/>
      <c r="C137" s="228"/>
      <c r="D137" s="228"/>
      <c r="E137" s="228"/>
      <c r="F137" s="228"/>
      <c r="G137" s="228"/>
      <c r="H137" s="228"/>
      <c r="I137" s="228"/>
      <c r="J137" s="228"/>
      <c r="K137" s="228"/>
      <c r="L137" s="228"/>
      <c r="M137" s="228"/>
      <c r="N137" s="228"/>
      <c r="O137" s="228"/>
      <c r="P137" s="228"/>
      <c r="Q137" s="228"/>
      <c r="R137" s="228"/>
      <c r="S137" s="228"/>
      <c r="T137" s="228"/>
      <c r="U137" s="228"/>
      <c r="V137" s="228"/>
    </row>
  </sheetData>
  <mergeCells count="323">
    <mergeCell ref="W9:AG9"/>
    <mergeCell ref="B11:V11"/>
    <mergeCell ref="A10:V10"/>
    <mergeCell ref="U40:V40"/>
    <mergeCell ref="A13:A14"/>
    <mergeCell ref="C19:S19"/>
    <mergeCell ref="C17:S17"/>
    <mergeCell ref="C20:I20"/>
    <mergeCell ref="C14:S14"/>
    <mergeCell ref="A24:A30"/>
    <mergeCell ref="B16:B20"/>
    <mergeCell ref="B23:V23"/>
    <mergeCell ref="B22:V22"/>
    <mergeCell ref="B24:B25"/>
    <mergeCell ref="C24:S24"/>
    <mergeCell ref="C25:S25"/>
    <mergeCell ref="C26:S26"/>
    <mergeCell ref="C27:S27"/>
    <mergeCell ref="U13:U14"/>
    <mergeCell ref="V13:V14"/>
    <mergeCell ref="C16:S16"/>
    <mergeCell ref="C18:S18"/>
    <mergeCell ref="C15:S15"/>
    <mergeCell ref="C13:S13"/>
    <mergeCell ref="F126:H126"/>
    <mergeCell ref="B126:E126"/>
    <mergeCell ref="A113:V113"/>
    <mergeCell ref="A112:V112"/>
    <mergeCell ref="B124:S124"/>
    <mergeCell ref="P126:U126"/>
    <mergeCell ref="J133:O133"/>
    <mergeCell ref="P133:U133"/>
    <mergeCell ref="B130:T130"/>
    <mergeCell ref="B132:H132"/>
    <mergeCell ref="P129:U129"/>
    <mergeCell ref="B133:E133"/>
    <mergeCell ref="P132:V132"/>
    <mergeCell ref="J132:O132"/>
    <mergeCell ref="P114:U114"/>
    <mergeCell ref="B114:O114"/>
    <mergeCell ref="P118:U118"/>
    <mergeCell ref="P116:U116"/>
    <mergeCell ref="B116:O116"/>
    <mergeCell ref="P117:U117"/>
    <mergeCell ref="B117:O117"/>
    <mergeCell ref="B125:H125"/>
    <mergeCell ref="P125:V125"/>
    <mergeCell ref="B123:S123"/>
    <mergeCell ref="J20:S20"/>
    <mergeCell ref="B13:B14"/>
    <mergeCell ref="A5:V5"/>
    <mergeCell ref="C81:M81"/>
    <mergeCell ref="B84:B85"/>
    <mergeCell ref="O82:P82"/>
    <mergeCell ref="U78:V78"/>
    <mergeCell ref="K57:M57"/>
    <mergeCell ref="C70:S70"/>
    <mergeCell ref="K63:M63"/>
    <mergeCell ref="K59:M59"/>
    <mergeCell ref="U76:V76"/>
    <mergeCell ref="C77:M77"/>
    <mergeCell ref="C76:D76"/>
    <mergeCell ref="E76:G76"/>
    <mergeCell ref="I76:J76"/>
    <mergeCell ref="B72:V72"/>
    <mergeCell ref="N48:S48"/>
    <mergeCell ref="U55:V55"/>
    <mergeCell ref="O53:P53"/>
    <mergeCell ref="C55:D55"/>
    <mergeCell ref="E55:G55"/>
    <mergeCell ref="I55:J55"/>
    <mergeCell ref="U57:V57"/>
    <mergeCell ref="A1:S1"/>
    <mergeCell ref="A2:S2"/>
    <mergeCell ref="A3:S3"/>
    <mergeCell ref="U1:V1"/>
    <mergeCell ref="U2:V2"/>
    <mergeCell ref="C12:S12"/>
    <mergeCell ref="A6:V6"/>
    <mergeCell ref="A7:V7"/>
    <mergeCell ref="A9:V9"/>
    <mergeCell ref="A8:V8"/>
    <mergeCell ref="A4:S4"/>
    <mergeCell ref="A84:A85"/>
    <mergeCell ref="C59:D59"/>
    <mergeCell ref="B89:V89"/>
    <mergeCell ref="E97:G97"/>
    <mergeCell ref="C53:D53"/>
    <mergeCell ref="E53:G53"/>
    <mergeCell ref="I53:J53"/>
    <mergeCell ref="A137:V137"/>
    <mergeCell ref="A122:V122"/>
    <mergeCell ref="A128:V128"/>
    <mergeCell ref="B135:Q135"/>
    <mergeCell ref="T135:U135"/>
    <mergeCell ref="B134:V134"/>
    <mergeCell ref="F133:H133"/>
    <mergeCell ref="O107:P107"/>
    <mergeCell ref="I107:J107"/>
    <mergeCell ref="K107:M107"/>
    <mergeCell ref="B129:O129"/>
    <mergeCell ref="P120:V120"/>
    <mergeCell ref="J121:K121"/>
    <mergeCell ref="B120:H120"/>
    <mergeCell ref="J120:N120"/>
    <mergeCell ref="J125:N125"/>
    <mergeCell ref="J126:N126"/>
    <mergeCell ref="C82:D82"/>
    <mergeCell ref="U59:V59"/>
    <mergeCell ref="U61:V61"/>
    <mergeCell ref="C57:D57"/>
    <mergeCell ref="O59:P59"/>
    <mergeCell ref="C60:M60"/>
    <mergeCell ref="O57:P57"/>
    <mergeCell ref="Q57:S57"/>
    <mergeCell ref="K61:M61"/>
    <mergeCell ref="Q59:S59"/>
    <mergeCell ref="O76:P76"/>
    <mergeCell ref="C75:M75"/>
    <mergeCell ref="N75:S75"/>
    <mergeCell ref="O78:P78"/>
    <mergeCell ref="Q78:S78"/>
    <mergeCell ref="C78:D78"/>
    <mergeCell ref="N77:S77"/>
    <mergeCell ref="K78:M78"/>
    <mergeCell ref="A86:S86"/>
    <mergeCell ref="Q97:S97"/>
    <mergeCell ref="C97:D97"/>
    <mergeCell ref="C103:D103"/>
    <mergeCell ref="I103:J103"/>
    <mergeCell ref="K97:M97"/>
    <mergeCell ref="K103:M103"/>
    <mergeCell ref="E101:G101"/>
    <mergeCell ref="I101:J101"/>
    <mergeCell ref="C98:M98"/>
    <mergeCell ref="C99:D99"/>
    <mergeCell ref="E99:G99"/>
    <mergeCell ref="I99:J99"/>
    <mergeCell ref="K99:M99"/>
    <mergeCell ref="N98:S98"/>
    <mergeCell ref="O99:P99"/>
    <mergeCell ref="Q99:S99"/>
    <mergeCell ref="A87:S87"/>
    <mergeCell ref="A88:S88"/>
    <mergeCell ref="C101:D101"/>
    <mergeCell ref="K95:M95"/>
    <mergeCell ref="U93:V93"/>
    <mergeCell ref="E93:G93"/>
    <mergeCell ref="K93:M93"/>
    <mergeCell ref="C94:M94"/>
    <mergeCell ref="C93:D93"/>
    <mergeCell ref="I97:J97"/>
    <mergeCell ref="C95:D95"/>
    <mergeCell ref="I93:J93"/>
    <mergeCell ref="I95:J95"/>
    <mergeCell ref="E95:G95"/>
    <mergeCell ref="C96:M96"/>
    <mergeCell ref="P121:U121"/>
    <mergeCell ref="B121:E121"/>
    <mergeCell ref="F121:H121"/>
    <mergeCell ref="Q105:S105"/>
    <mergeCell ref="N106:S106"/>
    <mergeCell ref="B119:V119"/>
    <mergeCell ref="U107:V107"/>
    <mergeCell ref="C106:M106"/>
    <mergeCell ref="C105:D105"/>
    <mergeCell ref="K105:M105"/>
    <mergeCell ref="I105:J105"/>
    <mergeCell ref="B118:O118"/>
    <mergeCell ref="B115:O115"/>
    <mergeCell ref="P115:U115"/>
    <mergeCell ref="L121:N121"/>
    <mergeCell ref="E107:G107"/>
    <mergeCell ref="C107:D107"/>
    <mergeCell ref="Q107:S107"/>
    <mergeCell ref="U101:V101"/>
    <mergeCell ref="C104:M104"/>
    <mergeCell ref="E103:G103"/>
    <mergeCell ref="U99:V99"/>
    <mergeCell ref="E105:G105"/>
    <mergeCell ref="N100:S100"/>
    <mergeCell ref="K101:M101"/>
    <mergeCell ref="C102:M102"/>
    <mergeCell ref="C100:M100"/>
    <mergeCell ref="C83:S83"/>
    <mergeCell ref="U80:V80"/>
    <mergeCell ref="U82:V82"/>
    <mergeCell ref="N79:S79"/>
    <mergeCell ref="N81:S81"/>
    <mergeCell ref="K80:M80"/>
    <mergeCell ref="B34:V34"/>
    <mergeCell ref="K82:M82"/>
    <mergeCell ref="C50:M50"/>
    <mergeCell ref="C35:S35"/>
    <mergeCell ref="C36:S36"/>
    <mergeCell ref="C39:S39"/>
    <mergeCell ref="B43:V43"/>
    <mergeCell ref="C38:S38"/>
    <mergeCell ref="U41:V41"/>
    <mergeCell ref="U67:V67"/>
    <mergeCell ref="U63:V63"/>
    <mergeCell ref="U53:V53"/>
    <mergeCell ref="U49:V49"/>
    <mergeCell ref="U51:V51"/>
    <mergeCell ref="E59:G59"/>
    <mergeCell ref="N54:S54"/>
    <mergeCell ref="O55:P55"/>
    <mergeCell ref="Q55:S55"/>
    <mergeCell ref="I51:J51"/>
    <mergeCell ref="K51:M51"/>
    <mergeCell ref="C79:M79"/>
    <mergeCell ref="E80:G80"/>
    <mergeCell ref="C63:D63"/>
    <mergeCell ref="E63:G63"/>
    <mergeCell ref="C68:S68"/>
    <mergeCell ref="O51:P51"/>
    <mergeCell ref="A31:A32"/>
    <mergeCell ref="C47:V47"/>
    <mergeCell ref="B33:S33"/>
    <mergeCell ref="Q53:S53"/>
    <mergeCell ref="A40:S40"/>
    <mergeCell ref="A41:S41"/>
    <mergeCell ref="A42:S42"/>
    <mergeCell ref="C48:M48"/>
    <mergeCell ref="C49:D49"/>
    <mergeCell ref="E49:G49"/>
    <mergeCell ref="I49:J49"/>
    <mergeCell ref="Q61:S61"/>
    <mergeCell ref="N58:S58"/>
    <mergeCell ref="A73:A82"/>
    <mergeCell ref="C67:S67"/>
    <mergeCell ref="C64:S64"/>
    <mergeCell ref="O63:P63"/>
    <mergeCell ref="Q63:S63"/>
    <mergeCell ref="I63:J63"/>
    <mergeCell ref="E57:G57"/>
    <mergeCell ref="K76:M76"/>
    <mergeCell ref="Q76:S76"/>
    <mergeCell ref="N60:S60"/>
    <mergeCell ref="C58:M58"/>
    <mergeCell ref="C65:S65"/>
    <mergeCell ref="A48:A68"/>
    <mergeCell ref="C66:S66"/>
    <mergeCell ref="E82:G82"/>
    <mergeCell ref="I80:J80"/>
    <mergeCell ref="I82:J82"/>
    <mergeCell ref="N56:S56"/>
    <mergeCell ref="K55:M55"/>
    <mergeCell ref="C56:M56"/>
    <mergeCell ref="E51:G51"/>
    <mergeCell ref="N52:S52"/>
    <mergeCell ref="O97:P97"/>
    <mergeCell ref="U86:V86"/>
    <mergeCell ref="B26:B27"/>
    <mergeCell ref="B28:B29"/>
    <mergeCell ref="B30:V30"/>
    <mergeCell ref="B31:V31"/>
    <mergeCell ref="C28:S28"/>
    <mergeCell ref="C29:S29"/>
    <mergeCell ref="B32:V32"/>
    <mergeCell ref="C62:M62"/>
    <mergeCell ref="C61:D61"/>
    <mergeCell ref="C52:M52"/>
    <mergeCell ref="C54:M54"/>
    <mergeCell ref="K53:M53"/>
    <mergeCell ref="N62:S62"/>
    <mergeCell ref="O61:P61"/>
    <mergeCell ref="I57:J57"/>
    <mergeCell ref="I59:J59"/>
    <mergeCell ref="C45:V45"/>
    <mergeCell ref="C46:V46"/>
    <mergeCell ref="C37:S37"/>
    <mergeCell ref="B44:V44"/>
    <mergeCell ref="E61:G61"/>
    <mergeCell ref="I61:J61"/>
    <mergeCell ref="O80:P80"/>
    <mergeCell ref="C84:S84"/>
    <mergeCell ref="K49:M49"/>
    <mergeCell ref="N50:S50"/>
    <mergeCell ref="Q51:S51"/>
    <mergeCell ref="O49:P49"/>
    <mergeCell ref="Q49:S49"/>
    <mergeCell ref="C51:D51"/>
    <mergeCell ref="C109:S109"/>
    <mergeCell ref="C85:V85"/>
    <mergeCell ref="Q95:S95"/>
    <mergeCell ref="U95:V95"/>
    <mergeCell ref="N94:S94"/>
    <mergeCell ref="Q93:S93"/>
    <mergeCell ref="O93:P93"/>
    <mergeCell ref="C108:S108"/>
    <mergeCell ref="Q103:S103"/>
    <mergeCell ref="N96:S96"/>
    <mergeCell ref="N102:S102"/>
    <mergeCell ref="O103:P103"/>
    <mergeCell ref="O105:P105"/>
    <mergeCell ref="N104:S104"/>
    <mergeCell ref="O101:P101"/>
    <mergeCell ref="Q101:S101"/>
    <mergeCell ref="U65:V65"/>
    <mergeCell ref="B63:B69"/>
    <mergeCell ref="U87:V87"/>
    <mergeCell ref="O95:P95"/>
    <mergeCell ref="C92:M92"/>
    <mergeCell ref="C91:V91"/>
    <mergeCell ref="C90:V90"/>
    <mergeCell ref="N92:S92"/>
    <mergeCell ref="A111:V111"/>
    <mergeCell ref="C69:H69"/>
    <mergeCell ref="N69:S69"/>
    <mergeCell ref="J69:L69"/>
    <mergeCell ref="U97:V97"/>
    <mergeCell ref="U103:V103"/>
    <mergeCell ref="U105:V105"/>
    <mergeCell ref="I78:J78"/>
    <mergeCell ref="E78:G78"/>
    <mergeCell ref="A110:V110"/>
    <mergeCell ref="A92:A107"/>
    <mergeCell ref="B73:B74"/>
    <mergeCell ref="C73:V74"/>
    <mergeCell ref="C80:D80"/>
    <mergeCell ref="Q80:S80"/>
    <mergeCell ref="Q82:S82"/>
  </mergeCells>
  <phoneticPr fontId="0" type="noConversion"/>
  <conditionalFormatting sqref="B15">
    <cfRule type="cellIs" priority="1" stopIfTrue="1" operator="greaterThanOrEqual">
      <formula>3</formula>
    </cfRule>
  </conditionalFormatting>
  <pageMargins left="0.25" right="0.25" top="0" bottom="0" header="0" footer="0"/>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V130"/>
  <sheetViews>
    <sheetView workbookViewId="0">
      <selection sqref="A1:S1"/>
    </sheetView>
  </sheetViews>
  <sheetFormatPr defaultRowHeight="13.15" x14ac:dyDescent="0.4"/>
  <cols>
    <col min="1" max="1" width="6.265625" style="2" customWidth="1"/>
    <col min="2" max="2" width="9.06640625" style="2"/>
    <col min="3" max="19" width="4" style="2" customWidth="1"/>
    <col min="20" max="20" width="1.265625" style="2" customWidth="1"/>
    <col min="21" max="21" width="9.06640625" style="2"/>
    <col min="22" max="22" width="8.3984375" style="2" customWidth="1"/>
    <col min="23" max="16384" width="9.06640625" style="2"/>
  </cols>
  <sheetData>
    <row r="1" spans="1:22" s="47" customFormat="1" ht="18" x14ac:dyDescent="0.55000000000000004">
      <c r="A1" s="208" t="s">
        <v>186</v>
      </c>
      <c r="B1" s="208"/>
      <c r="C1" s="208"/>
      <c r="D1" s="208"/>
      <c r="E1" s="208"/>
      <c r="F1" s="208"/>
      <c r="G1" s="208"/>
      <c r="H1" s="208"/>
      <c r="I1" s="208"/>
      <c r="J1" s="208"/>
      <c r="K1" s="208"/>
      <c r="L1" s="208"/>
      <c r="M1" s="208"/>
      <c r="N1" s="208"/>
      <c r="O1" s="208"/>
      <c r="P1" s="208"/>
      <c r="Q1" s="208"/>
      <c r="R1" s="208"/>
      <c r="S1" s="208"/>
      <c r="T1" s="50"/>
      <c r="U1" s="140" t="s">
        <v>142</v>
      </c>
      <c r="V1" s="405"/>
    </row>
    <row r="2" spans="1:22" s="47" customFormat="1" ht="15.75" x14ac:dyDescent="0.5">
      <c r="A2" s="215" t="s">
        <v>195</v>
      </c>
      <c r="B2" s="215"/>
      <c r="C2" s="215"/>
      <c r="D2" s="215"/>
      <c r="E2" s="215"/>
      <c r="F2" s="215"/>
      <c r="G2" s="215"/>
      <c r="H2" s="215"/>
      <c r="I2" s="215"/>
      <c r="J2" s="215"/>
      <c r="K2" s="215"/>
      <c r="L2" s="215"/>
      <c r="M2" s="215"/>
      <c r="N2" s="215"/>
      <c r="O2" s="215"/>
      <c r="P2" s="215"/>
      <c r="Q2" s="215"/>
      <c r="R2" s="215"/>
      <c r="S2" s="215"/>
      <c r="T2" s="50"/>
      <c r="U2" s="142"/>
      <c r="V2" s="143"/>
    </row>
    <row r="3" spans="1:22" ht="15.75" customHeight="1" x14ac:dyDescent="0.5">
      <c r="A3" s="178"/>
      <c r="B3" s="178"/>
      <c r="C3" s="178"/>
      <c r="D3" s="178"/>
      <c r="E3" s="178"/>
      <c r="F3" s="178"/>
      <c r="G3" s="178"/>
      <c r="H3" s="178"/>
      <c r="I3" s="178"/>
      <c r="J3" s="178"/>
      <c r="K3" s="178"/>
      <c r="L3" s="178"/>
      <c r="M3" s="178"/>
      <c r="N3" s="178"/>
      <c r="O3" s="178"/>
      <c r="P3" s="178"/>
      <c r="Q3" s="178"/>
      <c r="R3" s="178"/>
      <c r="S3" s="178"/>
      <c r="T3" s="6"/>
      <c r="U3" s="6"/>
      <c r="V3" s="6"/>
    </row>
    <row r="4" spans="1:22" s="47" customFormat="1" ht="15.75" x14ac:dyDescent="0.5">
      <c r="A4" s="229" t="s">
        <v>187</v>
      </c>
      <c r="B4" s="229"/>
      <c r="C4" s="229"/>
      <c r="D4" s="229"/>
      <c r="E4" s="229"/>
      <c r="F4" s="229"/>
      <c r="G4" s="229"/>
      <c r="H4" s="229"/>
      <c r="I4" s="229"/>
      <c r="J4" s="229"/>
      <c r="K4" s="229"/>
      <c r="L4" s="229"/>
      <c r="M4" s="229"/>
      <c r="N4" s="229"/>
      <c r="O4" s="229"/>
      <c r="P4" s="229"/>
      <c r="Q4" s="229"/>
      <c r="R4" s="229"/>
      <c r="S4" s="229"/>
      <c r="T4" s="229"/>
      <c r="U4" s="229"/>
      <c r="V4" s="229"/>
    </row>
    <row r="5" spans="1:22" s="47" customFormat="1" ht="15.75" x14ac:dyDescent="0.5">
      <c r="A5" s="221" t="s">
        <v>34</v>
      </c>
      <c r="B5" s="221"/>
      <c r="C5" s="221"/>
      <c r="D5" s="221"/>
      <c r="E5" s="221"/>
      <c r="F5" s="221"/>
      <c r="G5" s="221"/>
      <c r="H5" s="221"/>
      <c r="I5" s="221"/>
      <c r="J5" s="221"/>
      <c r="K5" s="221"/>
      <c r="L5" s="221"/>
      <c r="M5" s="221"/>
      <c r="N5" s="221"/>
      <c r="O5" s="221"/>
      <c r="P5" s="221"/>
      <c r="Q5" s="221"/>
      <c r="R5" s="221"/>
      <c r="S5" s="221"/>
      <c r="T5" s="221"/>
      <c r="U5" s="221"/>
      <c r="V5" s="221"/>
    </row>
    <row r="6" spans="1:22" x14ac:dyDescent="0.4">
      <c r="A6" s="178"/>
      <c r="B6" s="178"/>
      <c r="C6" s="178"/>
      <c r="D6" s="178"/>
      <c r="E6" s="178"/>
      <c r="F6" s="178"/>
      <c r="G6" s="178"/>
      <c r="H6" s="178"/>
      <c r="I6" s="178"/>
      <c r="J6" s="178"/>
      <c r="K6" s="178"/>
      <c r="L6" s="178"/>
      <c r="M6" s="178"/>
      <c r="N6" s="178"/>
      <c r="O6" s="178"/>
      <c r="P6" s="178"/>
      <c r="Q6" s="178"/>
      <c r="R6" s="178"/>
      <c r="S6" s="178"/>
      <c r="T6" s="178"/>
      <c r="U6" s="178"/>
      <c r="V6" s="178"/>
    </row>
    <row r="7" spans="1:22" x14ac:dyDescent="0.4">
      <c r="B7" s="406" t="s">
        <v>35</v>
      </c>
      <c r="C7" s="406"/>
      <c r="D7" s="406"/>
      <c r="E7" s="406"/>
      <c r="F7" s="406"/>
      <c r="G7" s="406"/>
      <c r="H7" s="406"/>
      <c r="I7" s="406"/>
      <c r="J7" s="406"/>
      <c r="K7" s="406"/>
      <c r="L7" s="406"/>
      <c r="M7" s="406"/>
      <c r="N7" s="406"/>
      <c r="O7" s="406"/>
      <c r="P7" s="406"/>
      <c r="Q7" s="406"/>
      <c r="R7" s="406"/>
      <c r="S7" s="406"/>
      <c r="T7" s="406"/>
      <c r="U7" s="406"/>
      <c r="V7" s="406"/>
    </row>
    <row r="8" spans="1:22" x14ac:dyDescent="0.4">
      <c r="A8" s="4"/>
      <c r="B8" s="215" t="s">
        <v>36</v>
      </c>
      <c r="C8" s="215"/>
      <c r="D8" s="215"/>
      <c r="E8" s="215"/>
      <c r="F8" s="215"/>
      <c r="G8" s="215"/>
      <c r="H8" s="215"/>
      <c r="I8" s="215"/>
      <c r="J8" s="215"/>
      <c r="K8" s="215"/>
      <c r="L8" s="215"/>
      <c r="M8" s="215"/>
      <c r="N8" s="215"/>
      <c r="O8" s="215"/>
      <c r="P8" s="215"/>
      <c r="Q8" s="215"/>
      <c r="R8" s="215"/>
      <c r="S8" s="215"/>
      <c r="T8" s="215"/>
      <c r="U8" s="215"/>
      <c r="V8" s="215"/>
    </row>
    <row r="9" spans="1:22" x14ac:dyDescent="0.4">
      <c r="A9" s="4"/>
      <c r="B9" s="215" t="s">
        <v>37</v>
      </c>
      <c r="C9" s="215"/>
      <c r="D9" s="215"/>
      <c r="E9" s="215"/>
      <c r="F9" s="215"/>
      <c r="G9" s="215"/>
      <c r="H9" s="215"/>
      <c r="I9" s="215"/>
      <c r="J9" s="215"/>
      <c r="K9" s="215"/>
      <c r="L9" s="215"/>
      <c r="M9" s="215"/>
      <c r="N9" s="215"/>
      <c r="O9" s="215"/>
      <c r="P9" s="215"/>
      <c r="Q9" s="215"/>
      <c r="R9" s="215"/>
      <c r="S9" s="215"/>
      <c r="T9" s="215"/>
      <c r="U9" s="215"/>
      <c r="V9" s="215"/>
    </row>
    <row r="10" spans="1:22" ht="16.5" customHeight="1" x14ac:dyDescent="0.4">
      <c r="A10" s="4"/>
      <c r="B10" s="304" t="s">
        <v>38</v>
      </c>
      <c r="C10" s="304"/>
      <c r="D10" s="304"/>
      <c r="E10" s="304"/>
      <c r="F10" s="304"/>
      <c r="G10" s="304"/>
      <c r="H10" s="304"/>
      <c r="I10" s="304"/>
      <c r="J10" s="304"/>
      <c r="K10" s="304"/>
      <c r="L10" s="304"/>
      <c r="M10" s="304"/>
      <c r="N10" s="304"/>
      <c r="O10" s="304"/>
      <c r="P10" s="304"/>
      <c r="Q10" s="304"/>
      <c r="R10" s="304"/>
      <c r="S10" s="304"/>
      <c r="T10" s="304"/>
      <c r="U10" s="304"/>
      <c r="V10" s="304"/>
    </row>
    <row r="11" spans="1:22" x14ac:dyDescent="0.4">
      <c r="A11" s="4"/>
      <c r="B11" s="2" t="s">
        <v>39</v>
      </c>
      <c r="L11" s="47"/>
      <c r="M11" s="47"/>
      <c r="N11" s="47"/>
      <c r="O11" s="47"/>
      <c r="P11" s="47"/>
      <c r="Q11" s="47"/>
      <c r="R11" s="47"/>
      <c r="S11" s="47"/>
      <c r="T11" s="47"/>
      <c r="U11" s="47"/>
      <c r="V11" s="47"/>
    </row>
    <row r="12" spans="1:22" x14ac:dyDescent="0.4">
      <c r="A12" s="4"/>
      <c r="B12" s="47"/>
      <c r="C12" s="47"/>
      <c r="D12" s="47"/>
      <c r="E12" s="47"/>
      <c r="F12" s="47"/>
      <c r="G12" s="47"/>
      <c r="H12" s="47"/>
      <c r="I12" s="47"/>
      <c r="J12" s="47"/>
      <c r="K12" s="47"/>
      <c r="L12" s="47"/>
      <c r="M12" s="47"/>
      <c r="N12" s="47"/>
      <c r="O12" s="47"/>
      <c r="P12" s="47"/>
      <c r="Q12" s="47"/>
      <c r="R12" s="47"/>
      <c r="S12" s="47"/>
      <c r="T12" s="47"/>
      <c r="U12" s="47"/>
      <c r="V12" s="47"/>
    </row>
    <row r="13" spans="1:22" ht="15.75" x14ac:dyDescent="0.5">
      <c r="A13" s="1"/>
      <c r="B13" s="1"/>
      <c r="C13" s="325" t="s">
        <v>41</v>
      </c>
      <c r="D13" s="325"/>
      <c r="E13" s="325"/>
      <c r="F13" s="325"/>
      <c r="G13" s="325"/>
      <c r="H13" s="325"/>
      <c r="I13" s="325"/>
      <c r="J13" s="325"/>
      <c r="K13" s="325"/>
      <c r="L13" s="325"/>
      <c r="M13" s="325"/>
      <c r="N13" s="325"/>
      <c r="O13" s="325"/>
      <c r="P13" s="325"/>
      <c r="Q13" s="325"/>
      <c r="R13" s="325"/>
      <c r="S13" s="325"/>
      <c r="T13" s="325"/>
      <c r="U13" s="1"/>
      <c r="V13" s="1"/>
    </row>
    <row r="14" spans="1:22" ht="15.75" x14ac:dyDescent="0.5">
      <c r="B14" s="334" t="s">
        <v>40</v>
      </c>
      <c r="C14" s="334"/>
      <c r="D14" s="334"/>
      <c r="E14" s="334"/>
      <c r="F14" s="334"/>
      <c r="G14" s="334"/>
      <c r="H14" s="334"/>
      <c r="I14" s="334"/>
      <c r="J14" s="334"/>
      <c r="K14" s="334"/>
      <c r="L14" s="334"/>
      <c r="M14" s="334"/>
      <c r="N14" s="334"/>
      <c r="O14" s="334"/>
      <c r="P14" s="334"/>
      <c r="Q14" s="334"/>
      <c r="R14" s="334"/>
      <c r="S14" s="334"/>
      <c r="T14" s="334"/>
      <c r="U14" s="334"/>
      <c r="V14" s="334"/>
    </row>
    <row r="15" spans="1:22" ht="15.75" x14ac:dyDescent="0.5">
      <c r="B15" s="7"/>
      <c r="C15" s="220" t="s">
        <v>170</v>
      </c>
      <c r="D15" s="220"/>
      <c r="E15" s="220"/>
      <c r="F15" s="220"/>
      <c r="G15" s="220"/>
      <c r="H15" s="220"/>
      <c r="I15" s="220"/>
      <c r="J15" s="220"/>
      <c r="K15" s="220"/>
      <c r="L15" s="220"/>
      <c r="M15" s="220"/>
      <c r="N15" s="220"/>
      <c r="O15" s="220"/>
      <c r="P15" s="220"/>
      <c r="Q15" s="220"/>
      <c r="R15" s="220"/>
      <c r="S15" s="220"/>
      <c r="T15" s="61"/>
      <c r="U15" s="9">
        <f>B15*3</f>
        <v>0</v>
      </c>
      <c r="V15" s="10" t="s">
        <v>0</v>
      </c>
    </row>
    <row r="16" spans="1:22" ht="15.75" x14ac:dyDescent="0.5">
      <c r="B16" s="169"/>
      <c r="C16" s="220" t="s">
        <v>15</v>
      </c>
      <c r="D16" s="220"/>
      <c r="E16" s="220"/>
      <c r="F16" s="220"/>
      <c r="G16" s="220"/>
      <c r="H16" s="220"/>
      <c r="I16" s="220"/>
      <c r="J16" s="220"/>
      <c r="K16" s="220"/>
      <c r="L16" s="220"/>
      <c r="M16" s="220"/>
      <c r="N16" s="220"/>
      <c r="O16" s="220"/>
      <c r="P16" s="220"/>
      <c r="Q16" s="220"/>
      <c r="R16" s="220"/>
      <c r="S16" s="220"/>
      <c r="T16" s="62"/>
      <c r="U16" s="369">
        <f>B16*1500</f>
        <v>0</v>
      </c>
      <c r="V16" s="165" t="s">
        <v>0</v>
      </c>
    </row>
    <row r="17" spans="1:22" ht="15.75" x14ac:dyDescent="0.5">
      <c r="B17" s="170"/>
      <c r="C17" s="361" t="s">
        <v>42</v>
      </c>
      <c r="D17" s="361"/>
      <c r="E17" s="361"/>
      <c r="F17" s="361"/>
      <c r="G17" s="361"/>
      <c r="H17" s="361"/>
      <c r="I17" s="361"/>
      <c r="J17" s="361"/>
      <c r="K17" s="361"/>
      <c r="L17" s="361"/>
      <c r="M17" s="361"/>
      <c r="N17" s="361"/>
      <c r="O17" s="361"/>
      <c r="P17" s="361"/>
      <c r="Q17" s="361"/>
      <c r="R17" s="361"/>
      <c r="S17" s="361"/>
      <c r="T17" s="65"/>
      <c r="U17" s="370"/>
      <c r="V17" s="166"/>
    </row>
    <row r="18" spans="1:22" ht="16.149999999999999" thickBot="1" x14ac:dyDescent="0.55000000000000004">
      <c r="B18" s="11"/>
      <c r="C18" s="212" t="s">
        <v>171</v>
      </c>
      <c r="D18" s="212"/>
      <c r="E18" s="212"/>
      <c r="F18" s="212"/>
      <c r="G18" s="212"/>
      <c r="H18" s="212"/>
      <c r="I18" s="212"/>
      <c r="J18" s="212"/>
      <c r="K18" s="212"/>
      <c r="L18" s="212"/>
      <c r="M18" s="212"/>
      <c r="N18" s="212"/>
      <c r="O18" s="212"/>
      <c r="P18" s="212"/>
      <c r="Q18" s="212"/>
      <c r="R18" s="212"/>
      <c r="S18" s="212"/>
      <c r="T18" s="13"/>
      <c r="U18" s="32">
        <f>B18*1500</f>
        <v>0</v>
      </c>
      <c r="V18" s="14" t="s">
        <v>0</v>
      </c>
    </row>
    <row r="19" spans="1:22" ht="16.5" thickTop="1" thickBot="1" x14ac:dyDescent="0.55000000000000004">
      <c r="B19" s="335"/>
      <c r="C19" s="335"/>
      <c r="D19" s="335"/>
      <c r="E19" s="335"/>
      <c r="F19" s="335"/>
      <c r="G19" s="335"/>
      <c r="H19" s="335"/>
      <c r="I19" s="335"/>
      <c r="J19" s="335"/>
      <c r="K19" s="335"/>
      <c r="L19" s="335"/>
      <c r="M19" s="335"/>
      <c r="N19" s="335"/>
      <c r="O19" s="335"/>
      <c r="P19" s="335"/>
      <c r="Q19" s="335"/>
      <c r="R19" s="335"/>
      <c r="S19" s="335"/>
      <c r="T19" s="383"/>
      <c r="U19" s="17">
        <f>SUM(U15:U18)</f>
        <v>0</v>
      </c>
      <c r="V19" s="18" t="s">
        <v>0</v>
      </c>
    </row>
    <row r="20" spans="1:22" ht="9" customHeight="1" thickTop="1" x14ac:dyDescent="0.5">
      <c r="A20" s="228"/>
      <c r="B20" s="228"/>
      <c r="C20" s="228"/>
      <c r="D20" s="228"/>
      <c r="E20" s="228"/>
      <c r="F20" s="228"/>
      <c r="G20" s="228"/>
      <c r="H20" s="228"/>
      <c r="I20" s="228"/>
      <c r="J20" s="228"/>
      <c r="K20" s="228"/>
      <c r="L20" s="228"/>
      <c r="M20" s="228"/>
      <c r="N20" s="228"/>
      <c r="O20" s="228"/>
      <c r="P20" s="228"/>
      <c r="Q20" s="228"/>
      <c r="R20" s="228"/>
      <c r="S20" s="228"/>
      <c r="T20" s="228"/>
      <c r="U20" s="228"/>
      <c r="V20" s="228"/>
    </row>
    <row r="21" spans="1:22" ht="15.75" x14ac:dyDescent="0.5">
      <c r="A21" s="1"/>
      <c r="B21" s="286" t="s">
        <v>93</v>
      </c>
      <c r="C21" s="325" t="s">
        <v>43</v>
      </c>
      <c r="D21" s="325"/>
      <c r="E21" s="325"/>
      <c r="F21" s="325"/>
      <c r="G21" s="325"/>
      <c r="H21" s="325"/>
      <c r="I21" s="325"/>
      <c r="J21" s="325"/>
      <c r="K21" s="325"/>
      <c r="L21" s="325"/>
      <c r="M21" s="325"/>
      <c r="N21" s="325"/>
      <c r="O21" s="325"/>
      <c r="P21" s="325"/>
      <c r="Q21" s="325"/>
      <c r="R21" s="325"/>
      <c r="S21" s="325"/>
      <c r="T21" s="325"/>
      <c r="U21" s="1"/>
      <c r="V21" s="1"/>
    </row>
    <row r="22" spans="1:22" ht="15.75" x14ac:dyDescent="0.5">
      <c r="B22" s="287"/>
      <c r="C22" s="361" t="s">
        <v>120</v>
      </c>
      <c r="D22" s="361"/>
      <c r="E22" s="361"/>
      <c r="F22" s="361"/>
      <c r="G22" s="361"/>
      <c r="H22" s="361"/>
      <c r="I22" s="361"/>
      <c r="J22" s="361"/>
      <c r="K22" s="361"/>
      <c r="L22" s="361"/>
      <c r="M22" s="361"/>
      <c r="N22" s="361"/>
      <c r="O22" s="361"/>
      <c r="P22" s="361"/>
      <c r="Q22" s="361"/>
      <c r="R22" s="361"/>
      <c r="S22" s="361"/>
      <c r="T22" s="361"/>
      <c r="U22" s="361"/>
      <c r="V22" s="361"/>
    </row>
    <row r="23" spans="1:22" ht="15.75" x14ac:dyDescent="0.5">
      <c r="B23" s="11"/>
      <c r="C23" s="211" t="s">
        <v>62</v>
      </c>
      <c r="D23" s="382"/>
      <c r="E23" s="382"/>
      <c r="F23" s="382"/>
      <c r="G23" s="382"/>
      <c r="H23" s="382"/>
      <c r="I23" s="382"/>
      <c r="J23" s="382"/>
      <c r="K23" s="382"/>
      <c r="L23" s="382"/>
      <c r="M23" s="382"/>
      <c r="N23" s="268" t="s">
        <v>179</v>
      </c>
      <c r="O23" s="269"/>
      <c r="P23" s="269"/>
      <c r="Q23" s="269"/>
      <c r="R23" s="269"/>
      <c r="S23" s="269"/>
      <c r="T23" s="136"/>
      <c r="U23" s="30">
        <f>+E24+K24+Q24</f>
        <v>0</v>
      </c>
      <c r="V23" s="14" t="s">
        <v>0</v>
      </c>
    </row>
    <row r="24" spans="1:22" ht="15.75" x14ac:dyDescent="0.5">
      <c r="B24" s="98"/>
      <c r="C24" s="279" t="s">
        <v>59</v>
      </c>
      <c r="D24" s="280"/>
      <c r="E24" s="281"/>
      <c r="F24" s="282"/>
      <c r="G24" s="283"/>
      <c r="H24" s="99"/>
      <c r="I24" s="279" t="s">
        <v>60</v>
      </c>
      <c r="J24" s="280"/>
      <c r="K24" s="281"/>
      <c r="L24" s="282"/>
      <c r="M24" s="283"/>
      <c r="N24" s="99"/>
      <c r="O24" s="252" t="s">
        <v>61</v>
      </c>
      <c r="P24" s="248"/>
      <c r="Q24" s="281"/>
      <c r="R24" s="282"/>
      <c r="S24" s="282"/>
      <c r="T24" s="13"/>
      <c r="U24" s="277"/>
      <c r="V24" s="278"/>
    </row>
    <row r="25" spans="1:22" ht="15.75" x14ac:dyDescent="0.5">
      <c r="B25" s="11"/>
      <c r="C25" s="211" t="s">
        <v>63</v>
      </c>
      <c r="D25" s="212"/>
      <c r="E25" s="212"/>
      <c r="F25" s="212"/>
      <c r="G25" s="212"/>
      <c r="H25" s="212"/>
      <c r="I25" s="212"/>
      <c r="J25" s="212"/>
      <c r="K25" s="212"/>
      <c r="L25" s="212"/>
      <c r="M25" s="212"/>
      <c r="N25" s="268" t="s">
        <v>179</v>
      </c>
      <c r="O25" s="269"/>
      <c r="P25" s="269"/>
      <c r="Q25" s="269"/>
      <c r="R25" s="269"/>
      <c r="S25" s="269"/>
      <c r="T25" s="12"/>
      <c r="U25" s="30">
        <f>+E26+K26+Q26</f>
        <v>0</v>
      </c>
      <c r="V25" s="14" t="s">
        <v>0</v>
      </c>
    </row>
    <row r="26" spans="1:22" ht="15.75" x14ac:dyDescent="0.5">
      <c r="B26" s="98"/>
      <c r="C26" s="279" t="s">
        <v>59</v>
      </c>
      <c r="D26" s="280"/>
      <c r="E26" s="281"/>
      <c r="F26" s="282"/>
      <c r="G26" s="283"/>
      <c r="H26" s="99"/>
      <c r="I26" s="279" t="s">
        <v>60</v>
      </c>
      <c r="J26" s="280"/>
      <c r="K26" s="281"/>
      <c r="L26" s="282"/>
      <c r="M26" s="283"/>
      <c r="N26" s="99"/>
      <c r="O26" s="252" t="s">
        <v>61</v>
      </c>
      <c r="P26" s="248"/>
      <c r="Q26" s="281"/>
      <c r="R26" s="282"/>
      <c r="S26" s="282"/>
      <c r="T26" s="12"/>
      <c r="U26" s="277"/>
      <c r="V26" s="278"/>
    </row>
    <row r="27" spans="1:22" ht="15.75" x14ac:dyDescent="0.5">
      <c r="B27" s="11"/>
      <c r="C27" s="211" t="s">
        <v>64</v>
      </c>
      <c r="D27" s="212"/>
      <c r="E27" s="212"/>
      <c r="F27" s="212"/>
      <c r="G27" s="212"/>
      <c r="H27" s="212"/>
      <c r="I27" s="212"/>
      <c r="J27" s="212"/>
      <c r="K27" s="212"/>
      <c r="L27" s="212"/>
      <c r="M27" s="212"/>
      <c r="N27" s="268" t="s">
        <v>179</v>
      </c>
      <c r="O27" s="269"/>
      <c r="P27" s="269"/>
      <c r="Q27" s="384"/>
      <c r="R27" s="384"/>
      <c r="S27" s="384"/>
      <c r="T27" s="12"/>
      <c r="U27" s="30">
        <f>+E28+K28+Q28</f>
        <v>0</v>
      </c>
      <c r="V27" s="14" t="s">
        <v>0</v>
      </c>
    </row>
    <row r="28" spans="1:22" ht="15.75" x14ac:dyDescent="0.5">
      <c r="B28" s="98"/>
      <c r="C28" s="279" t="s">
        <v>59</v>
      </c>
      <c r="D28" s="280"/>
      <c r="E28" s="281"/>
      <c r="F28" s="282"/>
      <c r="G28" s="283"/>
      <c r="H28" s="99"/>
      <c r="I28" s="279" t="s">
        <v>60</v>
      </c>
      <c r="J28" s="280"/>
      <c r="K28" s="281"/>
      <c r="L28" s="282"/>
      <c r="M28" s="283"/>
      <c r="N28" s="99"/>
      <c r="O28" s="252" t="s">
        <v>61</v>
      </c>
      <c r="P28" s="248"/>
      <c r="Q28" s="281"/>
      <c r="R28" s="282"/>
      <c r="S28" s="282"/>
      <c r="T28" s="13"/>
      <c r="U28" s="277"/>
      <c r="V28" s="278"/>
    </row>
    <row r="29" spans="1:22" ht="15.75" x14ac:dyDescent="0.5">
      <c r="B29" s="11"/>
      <c r="C29" s="211" t="s">
        <v>65</v>
      </c>
      <c r="D29" s="212"/>
      <c r="E29" s="212"/>
      <c r="F29" s="212"/>
      <c r="G29" s="212"/>
      <c r="H29" s="212"/>
      <c r="I29" s="212"/>
      <c r="J29" s="212"/>
      <c r="K29" s="212"/>
      <c r="L29" s="212"/>
      <c r="M29" s="212"/>
      <c r="N29" s="268" t="s">
        <v>179</v>
      </c>
      <c r="O29" s="269"/>
      <c r="P29" s="269"/>
      <c r="Q29" s="269"/>
      <c r="R29" s="269"/>
      <c r="S29" s="269"/>
      <c r="T29" s="136"/>
      <c r="U29" s="30">
        <f>+E30+K30+Q30</f>
        <v>0</v>
      </c>
      <c r="V29" s="14" t="s">
        <v>0</v>
      </c>
    </row>
    <row r="30" spans="1:22" ht="15.75" x14ac:dyDescent="0.5">
      <c r="B30" s="98"/>
      <c r="C30" s="279" t="s">
        <v>59</v>
      </c>
      <c r="D30" s="280"/>
      <c r="E30" s="281"/>
      <c r="F30" s="282"/>
      <c r="G30" s="283"/>
      <c r="H30" s="99"/>
      <c r="I30" s="279" t="s">
        <v>60</v>
      </c>
      <c r="J30" s="280"/>
      <c r="K30" s="281"/>
      <c r="L30" s="282"/>
      <c r="M30" s="283"/>
      <c r="N30" s="99"/>
      <c r="O30" s="252" t="s">
        <v>61</v>
      </c>
      <c r="P30" s="248"/>
      <c r="Q30" s="281"/>
      <c r="R30" s="282"/>
      <c r="S30" s="282"/>
      <c r="T30" s="136"/>
      <c r="U30" s="277"/>
      <c r="V30" s="278"/>
    </row>
    <row r="31" spans="1:22" ht="15.75" x14ac:dyDescent="0.5">
      <c r="B31" s="11"/>
      <c r="C31" s="211" t="s">
        <v>66</v>
      </c>
      <c r="D31" s="212"/>
      <c r="E31" s="212"/>
      <c r="F31" s="212"/>
      <c r="G31" s="212"/>
      <c r="H31" s="212"/>
      <c r="I31" s="212"/>
      <c r="J31" s="212"/>
      <c r="K31" s="212"/>
      <c r="L31" s="212"/>
      <c r="M31" s="212"/>
      <c r="N31" s="268" t="s">
        <v>179</v>
      </c>
      <c r="O31" s="269"/>
      <c r="P31" s="269"/>
      <c r="Q31" s="269"/>
      <c r="R31" s="269"/>
      <c r="S31" s="269"/>
      <c r="T31" s="12"/>
      <c r="U31" s="30">
        <f>+E32+K32+Q32</f>
        <v>0</v>
      </c>
      <c r="V31" s="14" t="s">
        <v>0</v>
      </c>
    </row>
    <row r="32" spans="1:22" ht="15.75" x14ac:dyDescent="0.5">
      <c r="B32" s="98"/>
      <c r="C32" s="279" t="s">
        <v>59</v>
      </c>
      <c r="D32" s="280"/>
      <c r="E32" s="281"/>
      <c r="F32" s="282"/>
      <c r="G32" s="283"/>
      <c r="H32" s="99"/>
      <c r="I32" s="279" t="s">
        <v>60</v>
      </c>
      <c r="J32" s="280"/>
      <c r="K32" s="281"/>
      <c r="L32" s="282"/>
      <c r="M32" s="283"/>
      <c r="N32" s="99"/>
      <c r="O32" s="252" t="s">
        <v>61</v>
      </c>
      <c r="P32" s="248"/>
      <c r="Q32" s="281"/>
      <c r="R32" s="282"/>
      <c r="S32" s="282"/>
      <c r="T32" s="12"/>
      <c r="U32" s="277"/>
      <c r="V32" s="278"/>
    </row>
    <row r="33" spans="2:22" ht="15.75" x14ac:dyDescent="0.5">
      <c r="B33" s="11"/>
      <c r="C33" s="211" t="s">
        <v>67</v>
      </c>
      <c r="D33" s="212"/>
      <c r="E33" s="212"/>
      <c r="F33" s="212"/>
      <c r="G33" s="212"/>
      <c r="H33" s="212"/>
      <c r="I33" s="212"/>
      <c r="J33" s="212"/>
      <c r="K33" s="212"/>
      <c r="L33" s="212"/>
      <c r="M33" s="212"/>
      <c r="N33" s="268" t="s">
        <v>179</v>
      </c>
      <c r="O33" s="269"/>
      <c r="P33" s="269"/>
      <c r="Q33" s="269"/>
      <c r="R33" s="269"/>
      <c r="S33" s="269"/>
      <c r="T33" s="12"/>
      <c r="U33" s="30">
        <f>+E34+K34+Q34</f>
        <v>0</v>
      </c>
      <c r="V33" s="14" t="s">
        <v>0</v>
      </c>
    </row>
    <row r="34" spans="2:22" ht="15.75" x14ac:dyDescent="0.5">
      <c r="B34" s="98"/>
      <c r="C34" s="279" t="s">
        <v>59</v>
      </c>
      <c r="D34" s="280"/>
      <c r="E34" s="281"/>
      <c r="F34" s="282"/>
      <c r="G34" s="283"/>
      <c r="H34" s="99"/>
      <c r="I34" s="279" t="s">
        <v>60</v>
      </c>
      <c r="J34" s="280"/>
      <c r="K34" s="281"/>
      <c r="L34" s="282"/>
      <c r="M34" s="283"/>
      <c r="N34" s="99"/>
      <c r="O34" s="252" t="s">
        <v>61</v>
      </c>
      <c r="P34" s="248"/>
      <c r="Q34" s="281"/>
      <c r="R34" s="282"/>
      <c r="S34" s="282"/>
      <c r="T34" s="12"/>
      <c r="U34" s="277"/>
      <c r="V34" s="278"/>
    </row>
    <row r="35" spans="2:22" ht="15.75" x14ac:dyDescent="0.5">
      <c r="B35" s="11"/>
      <c r="C35" s="209" t="s">
        <v>68</v>
      </c>
      <c r="D35" s="210"/>
      <c r="E35" s="210"/>
      <c r="F35" s="210"/>
      <c r="G35" s="210"/>
      <c r="H35" s="210"/>
      <c r="I35" s="210"/>
      <c r="J35" s="210"/>
      <c r="K35" s="210"/>
      <c r="L35" s="210"/>
      <c r="M35" s="210"/>
      <c r="N35" s="268" t="s">
        <v>179</v>
      </c>
      <c r="O35" s="269"/>
      <c r="P35" s="269"/>
      <c r="Q35" s="269"/>
      <c r="R35" s="269"/>
      <c r="S35" s="269"/>
      <c r="T35" s="12"/>
      <c r="U35" s="30">
        <f>+E36+K36+Q36</f>
        <v>0</v>
      </c>
      <c r="V35" s="14" t="s">
        <v>0</v>
      </c>
    </row>
    <row r="36" spans="2:22" ht="15.75" x14ac:dyDescent="0.5">
      <c r="B36" s="98"/>
      <c r="C36" s="279" t="s">
        <v>59</v>
      </c>
      <c r="D36" s="280"/>
      <c r="E36" s="281"/>
      <c r="F36" s="282"/>
      <c r="G36" s="283"/>
      <c r="H36" s="99"/>
      <c r="I36" s="279" t="s">
        <v>60</v>
      </c>
      <c r="J36" s="280"/>
      <c r="K36" s="281"/>
      <c r="L36" s="282"/>
      <c r="M36" s="283"/>
      <c r="N36" s="99"/>
      <c r="O36" s="252" t="s">
        <v>61</v>
      </c>
      <c r="P36" s="248"/>
      <c r="Q36" s="281"/>
      <c r="R36" s="282"/>
      <c r="S36" s="282"/>
      <c r="T36" s="12"/>
      <c r="U36" s="277"/>
      <c r="V36" s="278"/>
    </row>
    <row r="37" spans="2:22" ht="15.75" x14ac:dyDescent="0.5">
      <c r="B37" s="11"/>
      <c r="C37" s="209" t="s">
        <v>68</v>
      </c>
      <c r="D37" s="210"/>
      <c r="E37" s="210"/>
      <c r="F37" s="210"/>
      <c r="G37" s="210"/>
      <c r="H37" s="210"/>
      <c r="I37" s="210"/>
      <c r="J37" s="210"/>
      <c r="K37" s="210"/>
      <c r="L37" s="210"/>
      <c r="M37" s="210"/>
      <c r="N37" s="268" t="s">
        <v>179</v>
      </c>
      <c r="O37" s="269"/>
      <c r="P37" s="269"/>
      <c r="Q37" s="269"/>
      <c r="R37" s="269"/>
      <c r="S37" s="269"/>
      <c r="T37" s="12"/>
      <c r="U37" s="30">
        <f>+E38+K38+Q38</f>
        <v>0</v>
      </c>
      <c r="V37" s="14" t="s">
        <v>0</v>
      </c>
    </row>
    <row r="38" spans="2:22" ht="15.75" x14ac:dyDescent="0.5">
      <c r="B38" s="98"/>
      <c r="C38" s="279" t="s">
        <v>59</v>
      </c>
      <c r="D38" s="280"/>
      <c r="E38" s="281"/>
      <c r="F38" s="282"/>
      <c r="G38" s="283"/>
      <c r="H38" s="99"/>
      <c r="I38" s="279" t="s">
        <v>60</v>
      </c>
      <c r="J38" s="280"/>
      <c r="K38" s="281"/>
      <c r="L38" s="282"/>
      <c r="M38" s="283"/>
      <c r="N38" s="99"/>
      <c r="O38" s="252" t="s">
        <v>61</v>
      </c>
      <c r="P38" s="248"/>
      <c r="Q38" s="281"/>
      <c r="R38" s="282"/>
      <c r="S38" s="282"/>
      <c r="T38" s="12"/>
      <c r="U38" s="277"/>
      <c r="V38" s="278"/>
    </row>
    <row r="39" spans="2:22" ht="15.75" x14ac:dyDescent="0.5">
      <c r="B39" s="11"/>
      <c r="C39" s="209" t="s">
        <v>68</v>
      </c>
      <c r="D39" s="210"/>
      <c r="E39" s="210"/>
      <c r="F39" s="210"/>
      <c r="G39" s="210"/>
      <c r="H39" s="210"/>
      <c r="I39" s="210"/>
      <c r="J39" s="210"/>
      <c r="K39" s="210"/>
      <c r="L39" s="210"/>
      <c r="M39" s="210"/>
      <c r="N39" s="268" t="s">
        <v>179</v>
      </c>
      <c r="O39" s="269"/>
      <c r="P39" s="269"/>
      <c r="Q39" s="269"/>
      <c r="R39" s="269"/>
      <c r="S39" s="269"/>
      <c r="T39" s="12"/>
      <c r="U39" s="30">
        <f>+E40+K40+Q40</f>
        <v>0</v>
      </c>
      <c r="V39" s="14" t="s">
        <v>0</v>
      </c>
    </row>
    <row r="40" spans="2:22" ht="15.75" x14ac:dyDescent="0.5">
      <c r="B40" s="98"/>
      <c r="C40" s="279" t="s">
        <v>59</v>
      </c>
      <c r="D40" s="280"/>
      <c r="E40" s="281"/>
      <c r="F40" s="282"/>
      <c r="G40" s="283"/>
      <c r="H40" s="99"/>
      <c r="I40" s="279" t="s">
        <v>60</v>
      </c>
      <c r="J40" s="280"/>
      <c r="K40" s="281"/>
      <c r="L40" s="282"/>
      <c r="M40" s="283"/>
      <c r="N40" s="99"/>
      <c r="O40" s="252" t="s">
        <v>61</v>
      </c>
      <c r="P40" s="248"/>
      <c r="Q40" s="281"/>
      <c r="R40" s="282"/>
      <c r="S40" s="282"/>
      <c r="T40" s="12"/>
      <c r="U40" s="277"/>
      <c r="V40" s="278"/>
    </row>
    <row r="41" spans="2:22" ht="15.75" x14ac:dyDescent="0.5">
      <c r="B41" s="11"/>
      <c r="C41" s="209" t="s">
        <v>68</v>
      </c>
      <c r="D41" s="210"/>
      <c r="E41" s="210"/>
      <c r="F41" s="210"/>
      <c r="G41" s="210"/>
      <c r="H41" s="210"/>
      <c r="I41" s="210"/>
      <c r="J41" s="210"/>
      <c r="K41" s="210"/>
      <c r="L41" s="210"/>
      <c r="M41" s="210"/>
      <c r="N41" s="268" t="s">
        <v>179</v>
      </c>
      <c r="O41" s="269"/>
      <c r="P41" s="269"/>
      <c r="Q41" s="269"/>
      <c r="R41" s="269"/>
      <c r="S41" s="269"/>
      <c r="T41" s="12"/>
      <c r="U41" s="30">
        <f>+E42+K42+Q42</f>
        <v>0</v>
      </c>
      <c r="V41" s="14" t="s">
        <v>0</v>
      </c>
    </row>
    <row r="42" spans="2:22" ht="15.75" x14ac:dyDescent="0.5">
      <c r="B42" s="98"/>
      <c r="C42" s="279" t="s">
        <v>59</v>
      </c>
      <c r="D42" s="280"/>
      <c r="E42" s="281"/>
      <c r="F42" s="282"/>
      <c r="G42" s="283"/>
      <c r="H42" s="99"/>
      <c r="I42" s="279" t="s">
        <v>60</v>
      </c>
      <c r="J42" s="280"/>
      <c r="K42" s="281"/>
      <c r="L42" s="282"/>
      <c r="M42" s="283"/>
      <c r="N42" s="99"/>
      <c r="O42" s="252" t="s">
        <v>61</v>
      </c>
      <c r="P42" s="248"/>
      <c r="Q42" s="281"/>
      <c r="R42" s="282"/>
      <c r="S42" s="282"/>
      <c r="T42" s="12"/>
      <c r="U42" s="277"/>
      <c r="V42" s="278"/>
    </row>
    <row r="43" spans="2:22" ht="15.75" x14ac:dyDescent="0.5">
      <c r="B43" s="11"/>
      <c r="C43" s="209" t="s">
        <v>68</v>
      </c>
      <c r="D43" s="210"/>
      <c r="E43" s="210"/>
      <c r="F43" s="210"/>
      <c r="G43" s="210"/>
      <c r="H43" s="210"/>
      <c r="I43" s="210"/>
      <c r="J43" s="210"/>
      <c r="K43" s="210"/>
      <c r="L43" s="210"/>
      <c r="M43" s="210"/>
      <c r="N43" s="268" t="s">
        <v>179</v>
      </c>
      <c r="O43" s="269"/>
      <c r="P43" s="269"/>
      <c r="Q43" s="269"/>
      <c r="R43" s="269"/>
      <c r="S43" s="269"/>
      <c r="T43" s="12"/>
      <c r="U43" s="30">
        <f>+E44+K44+Q44</f>
        <v>0</v>
      </c>
      <c r="V43" s="14" t="s">
        <v>0</v>
      </c>
    </row>
    <row r="44" spans="2:22" ht="15.75" x14ac:dyDescent="0.5">
      <c r="B44" s="98"/>
      <c r="C44" s="279" t="s">
        <v>59</v>
      </c>
      <c r="D44" s="280"/>
      <c r="E44" s="281"/>
      <c r="F44" s="282"/>
      <c r="G44" s="283"/>
      <c r="H44" s="99"/>
      <c r="I44" s="279" t="s">
        <v>60</v>
      </c>
      <c r="J44" s="280"/>
      <c r="K44" s="281"/>
      <c r="L44" s="282"/>
      <c r="M44" s="283"/>
      <c r="N44" s="99"/>
      <c r="O44" s="252" t="s">
        <v>61</v>
      </c>
      <c r="P44" s="248"/>
      <c r="Q44" s="281"/>
      <c r="R44" s="282"/>
      <c r="S44" s="282"/>
      <c r="T44" s="12"/>
      <c r="U44" s="277"/>
      <c r="V44" s="278"/>
    </row>
    <row r="45" spans="2:22" ht="15.75" x14ac:dyDescent="0.5">
      <c r="B45" s="11"/>
      <c r="C45" s="209" t="s">
        <v>68</v>
      </c>
      <c r="D45" s="210"/>
      <c r="E45" s="210"/>
      <c r="F45" s="210"/>
      <c r="G45" s="210"/>
      <c r="H45" s="210"/>
      <c r="I45" s="210"/>
      <c r="J45" s="210"/>
      <c r="K45" s="210"/>
      <c r="L45" s="210"/>
      <c r="M45" s="210"/>
      <c r="N45" s="268" t="s">
        <v>179</v>
      </c>
      <c r="O45" s="269"/>
      <c r="P45" s="269"/>
      <c r="Q45" s="269"/>
      <c r="R45" s="269"/>
      <c r="S45" s="269"/>
      <c r="T45" s="12"/>
      <c r="U45" s="30">
        <f>+E46+K46+Q46</f>
        <v>0</v>
      </c>
      <c r="V45" s="14" t="s">
        <v>0</v>
      </c>
    </row>
    <row r="46" spans="2:22" ht="15.75" x14ac:dyDescent="0.5">
      <c r="B46" s="98"/>
      <c r="C46" s="279" t="s">
        <v>59</v>
      </c>
      <c r="D46" s="280"/>
      <c r="E46" s="281"/>
      <c r="F46" s="282"/>
      <c r="G46" s="283"/>
      <c r="H46" s="99"/>
      <c r="I46" s="279" t="s">
        <v>60</v>
      </c>
      <c r="J46" s="280"/>
      <c r="K46" s="281"/>
      <c r="L46" s="282"/>
      <c r="M46" s="283"/>
      <c r="N46" s="99"/>
      <c r="O46" s="252" t="s">
        <v>61</v>
      </c>
      <c r="P46" s="248"/>
      <c r="Q46" s="281"/>
      <c r="R46" s="282"/>
      <c r="S46" s="282"/>
      <c r="T46" s="12"/>
      <c r="U46" s="277"/>
      <c r="V46" s="278"/>
    </row>
    <row r="47" spans="2:22" ht="15.75" x14ac:dyDescent="0.5">
      <c r="B47" s="11"/>
      <c r="C47" s="209" t="s">
        <v>68</v>
      </c>
      <c r="D47" s="210"/>
      <c r="E47" s="210"/>
      <c r="F47" s="210"/>
      <c r="G47" s="210"/>
      <c r="H47" s="210"/>
      <c r="I47" s="210"/>
      <c r="J47" s="210"/>
      <c r="K47" s="210"/>
      <c r="L47" s="210"/>
      <c r="M47" s="210"/>
      <c r="N47" s="268" t="s">
        <v>179</v>
      </c>
      <c r="O47" s="269"/>
      <c r="P47" s="269"/>
      <c r="Q47" s="269"/>
      <c r="R47" s="269"/>
      <c r="S47" s="269"/>
      <c r="T47" s="12"/>
      <c r="U47" s="30">
        <f>+E48+K48+Q48</f>
        <v>0</v>
      </c>
      <c r="V47" s="14" t="s">
        <v>0</v>
      </c>
    </row>
    <row r="48" spans="2:22" ht="16.149999999999999" thickBot="1" x14ac:dyDescent="0.55000000000000004">
      <c r="B48" s="98"/>
      <c r="C48" s="279" t="s">
        <v>59</v>
      </c>
      <c r="D48" s="280"/>
      <c r="E48" s="281"/>
      <c r="F48" s="282"/>
      <c r="G48" s="283"/>
      <c r="H48" s="99"/>
      <c r="I48" s="279" t="s">
        <v>60</v>
      </c>
      <c r="J48" s="280"/>
      <c r="K48" s="281"/>
      <c r="L48" s="282"/>
      <c r="M48" s="283"/>
      <c r="N48" s="99"/>
      <c r="O48" s="252" t="s">
        <v>61</v>
      </c>
      <c r="P48" s="248"/>
      <c r="Q48" s="281"/>
      <c r="R48" s="282"/>
      <c r="S48" s="282"/>
      <c r="U48" s="277"/>
      <c r="V48" s="278"/>
    </row>
    <row r="49" spans="1:22" ht="16.5" thickTop="1" thickBot="1" x14ac:dyDescent="0.45">
      <c r="L49" s="137"/>
      <c r="M49" s="137"/>
      <c r="N49" s="137"/>
      <c r="O49" s="137"/>
      <c r="P49" s="137"/>
      <c r="Q49" s="137"/>
      <c r="R49" s="137"/>
      <c r="S49" s="137"/>
      <c r="T49" s="100"/>
      <c r="U49" s="17">
        <f>SUM(U23:U48)</f>
        <v>0</v>
      </c>
      <c r="V49" s="18" t="s">
        <v>0</v>
      </c>
    </row>
    <row r="50" spans="1:22" ht="16.149999999999999" thickTop="1" x14ac:dyDescent="0.5">
      <c r="B50" s="5" t="s">
        <v>188</v>
      </c>
      <c r="C50" s="5"/>
      <c r="D50" s="5"/>
      <c r="E50" s="5"/>
      <c r="F50" s="5"/>
      <c r="G50" s="5"/>
      <c r="H50" s="5"/>
      <c r="I50" s="5"/>
      <c r="J50" s="5"/>
      <c r="K50" s="5"/>
      <c r="L50" s="5"/>
      <c r="M50" s="5"/>
      <c r="N50" s="5"/>
      <c r="O50" s="5"/>
      <c r="P50" s="5"/>
      <c r="Q50" s="5"/>
      <c r="R50" s="5"/>
      <c r="S50" s="5"/>
      <c r="T50" s="5"/>
      <c r="U50" s="5"/>
      <c r="V50" s="5"/>
    </row>
    <row r="51" spans="1:22" ht="15.75" customHeight="1" x14ac:dyDescent="0.5">
      <c r="A51" s="228" t="s">
        <v>58</v>
      </c>
      <c r="B51" s="228"/>
      <c r="C51" s="228"/>
      <c r="D51" s="228"/>
      <c r="E51" s="228"/>
      <c r="F51" s="228"/>
      <c r="G51" s="228"/>
      <c r="H51" s="228"/>
      <c r="I51" s="228"/>
      <c r="J51" s="228"/>
      <c r="K51" s="228"/>
      <c r="L51" s="228"/>
      <c r="M51" s="228"/>
      <c r="N51" s="228"/>
      <c r="O51" s="228"/>
      <c r="P51" s="228"/>
      <c r="Q51" s="228"/>
      <c r="R51" s="228"/>
      <c r="S51" s="228"/>
      <c r="T51" s="1"/>
      <c r="U51" s="216" t="s">
        <v>142</v>
      </c>
      <c r="V51" s="243"/>
    </row>
    <row r="52" spans="1:22" ht="15.75" x14ac:dyDescent="0.5">
      <c r="A52" s="228" t="s">
        <v>128</v>
      </c>
      <c r="B52" s="228"/>
      <c r="C52" s="228"/>
      <c r="D52" s="228"/>
      <c r="E52" s="228"/>
      <c r="F52" s="228"/>
      <c r="G52" s="228"/>
      <c r="H52" s="228"/>
      <c r="I52" s="228"/>
      <c r="J52" s="228"/>
      <c r="K52" s="228"/>
      <c r="L52" s="228"/>
      <c r="M52" s="228"/>
      <c r="N52" s="228"/>
      <c r="O52" s="228"/>
      <c r="P52" s="228"/>
      <c r="Q52" s="228"/>
      <c r="R52" s="228"/>
      <c r="S52" s="228"/>
      <c r="T52" s="1"/>
      <c r="U52" s="264"/>
      <c r="V52" s="265"/>
    </row>
    <row r="53" spans="1:22" ht="15.75" x14ac:dyDescent="0.5">
      <c r="A53" s="178" t="s">
        <v>148</v>
      </c>
      <c r="B53" s="178"/>
      <c r="C53" s="178"/>
      <c r="D53" s="178"/>
      <c r="E53" s="178"/>
      <c r="F53" s="178"/>
      <c r="G53" s="178"/>
      <c r="H53" s="178"/>
      <c r="I53" s="178"/>
      <c r="J53" s="178"/>
      <c r="K53" s="178"/>
      <c r="L53" s="178"/>
      <c r="M53" s="178"/>
      <c r="N53" s="178"/>
      <c r="O53" s="178"/>
      <c r="P53" s="178"/>
      <c r="Q53" s="178"/>
      <c r="R53" s="178"/>
      <c r="S53" s="178"/>
      <c r="T53" s="1"/>
      <c r="U53" s="1"/>
      <c r="V53" s="1"/>
    </row>
    <row r="54" spans="1:22" ht="15.75" x14ac:dyDescent="0.5">
      <c r="A54" s="1"/>
      <c r="B54" s="1"/>
      <c r="C54" s="1"/>
      <c r="D54" s="1"/>
      <c r="E54" s="1"/>
      <c r="F54" s="1"/>
      <c r="G54" s="1"/>
      <c r="H54" s="1"/>
      <c r="I54" s="1"/>
      <c r="J54" s="1"/>
      <c r="K54" s="1"/>
      <c r="L54" s="1"/>
      <c r="M54" s="1"/>
      <c r="N54" s="1"/>
      <c r="O54" s="1"/>
      <c r="P54" s="1"/>
      <c r="Q54" s="1"/>
      <c r="R54" s="1"/>
      <c r="S54" s="1"/>
      <c r="T54" s="1"/>
      <c r="U54" s="1"/>
      <c r="V54" s="1"/>
    </row>
    <row r="55" spans="1:22" ht="15.75" x14ac:dyDescent="0.5">
      <c r="A55" s="1"/>
      <c r="B55" s="1"/>
      <c r="C55" s="325" t="s">
        <v>44</v>
      </c>
      <c r="D55" s="325"/>
      <c r="E55" s="325"/>
      <c r="F55" s="325"/>
      <c r="G55" s="325"/>
      <c r="H55" s="325"/>
      <c r="I55" s="325"/>
      <c r="J55" s="325"/>
      <c r="K55" s="325"/>
      <c r="L55" s="325"/>
      <c r="M55" s="325"/>
      <c r="N55" s="325"/>
      <c r="O55" s="325"/>
      <c r="P55" s="325"/>
      <c r="Q55" s="325"/>
      <c r="R55" s="325"/>
      <c r="S55" s="325"/>
      <c r="T55" s="325"/>
      <c r="U55" s="1"/>
      <c r="V55" s="1"/>
    </row>
    <row r="56" spans="1:22" ht="15.75" x14ac:dyDescent="0.5">
      <c r="B56" s="229" t="s">
        <v>121</v>
      </c>
      <c r="C56" s="229"/>
      <c r="D56" s="229"/>
      <c r="E56" s="229"/>
      <c r="F56" s="229"/>
      <c r="G56" s="229"/>
      <c r="H56" s="229"/>
      <c r="I56" s="229"/>
      <c r="J56" s="229"/>
      <c r="K56" s="229"/>
      <c r="L56" s="229"/>
      <c r="M56" s="229"/>
      <c r="N56" s="229"/>
      <c r="O56" s="229"/>
      <c r="P56" s="229"/>
      <c r="Q56" s="229"/>
      <c r="R56" s="229"/>
      <c r="S56" s="229"/>
      <c r="T56" s="229"/>
      <c r="U56" s="229"/>
      <c r="V56" s="229"/>
    </row>
    <row r="57" spans="1:22" ht="30" customHeight="1" x14ac:dyDescent="0.4">
      <c r="B57" s="96" t="s">
        <v>93</v>
      </c>
      <c r="C57" s="381" t="s">
        <v>189</v>
      </c>
      <c r="D57" s="381"/>
      <c r="E57" s="381"/>
      <c r="F57" s="381"/>
      <c r="G57" s="381"/>
      <c r="H57" s="381"/>
      <c r="I57" s="381"/>
      <c r="J57" s="381"/>
      <c r="K57" s="381"/>
      <c r="L57" s="381"/>
      <c r="M57" s="381"/>
      <c r="N57" s="381"/>
      <c r="O57" s="381"/>
      <c r="P57" s="381"/>
      <c r="Q57" s="381"/>
      <c r="R57" s="381"/>
      <c r="S57" s="381"/>
      <c r="T57" s="381"/>
      <c r="U57" s="381"/>
      <c r="V57" s="381"/>
    </row>
    <row r="58" spans="1:22" ht="15.75" x14ac:dyDescent="0.5">
      <c r="B58" s="11"/>
      <c r="C58" s="209" t="s">
        <v>69</v>
      </c>
      <c r="D58" s="210"/>
      <c r="E58" s="210"/>
      <c r="F58" s="210"/>
      <c r="G58" s="210"/>
      <c r="H58" s="210"/>
      <c r="I58" s="210"/>
      <c r="J58" s="210"/>
      <c r="K58" s="210"/>
      <c r="L58" s="210"/>
      <c r="M58" s="210"/>
      <c r="N58" s="268" t="s">
        <v>179</v>
      </c>
      <c r="O58" s="269"/>
      <c r="P58" s="269"/>
      <c r="Q58" s="269"/>
      <c r="R58" s="269"/>
      <c r="S58" s="269"/>
      <c r="T58" s="114"/>
      <c r="U58" s="30">
        <v>0</v>
      </c>
      <c r="V58" s="14" t="s">
        <v>0</v>
      </c>
    </row>
    <row r="59" spans="1:22" ht="15.75" x14ac:dyDescent="0.5">
      <c r="B59" s="98"/>
      <c r="C59" s="279" t="s">
        <v>59</v>
      </c>
      <c r="D59" s="280"/>
      <c r="E59" s="281"/>
      <c r="F59" s="282"/>
      <c r="G59" s="283"/>
      <c r="H59" s="99"/>
      <c r="I59" s="279" t="s">
        <v>60</v>
      </c>
      <c r="J59" s="280"/>
      <c r="K59" s="281"/>
      <c r="L59" s="282"/>
      <c r="M59" s="283"/>
      <c r="N59" s="99"/>
      <c r="O59" s="252" t="s">
        <v>61</v>
      </c>
      <c r="P59" s="248"/>
      <c r="Q59" s="281"/>
      <c r="R59" s="282"/>
      <c r="S59" s="282"/>
      <c r="T59" s="114"/>
      <c r="U59" s="277"/>
      <c r="V59" s="278"/>
    </row>
    <row r="60" spans="1:22" ht="15.75" x14ac:dyDescent="0.5">
      <c r="B60" s="11"/>
      <c r="C60" s="209" t="s">
        <v>69</v>
      </c>
      <c r="D60" s="210"/>
      <c r="E60" s="210"/>
      <c r="F60" s="210"/>
      <c r="G60" s="210"/>
      <c r="H60" s="210"/>
      <c r="I60" s="210"/>
      <c r="J60" s="210"/>
      <c r="K60" s="210"/>
      <c r="L60" s="210"/>
      <c r="M60" s="210"/>
      <c r="N60" s="268" t="s">
        <v>179</v>
      </c>
      <c r="O60" s="269"/>
      <c r="P60" s="269"/>
      <c r="Q60" s="269"/>
      <c r="R60" s="269"/>
      <c r="S60" s="269"/>
      <c r="T60" s="114"/>
      <c r="U60" s="30">
        <f>E61+K61+Q61</f>
        <v>0</v>
      </c>
      <c r="V60" s="14" t="s">
        <v>0</v>
      </c>
    </row>
    <row r="61" spans="1:22" ht="15.75" x14ac:dyDescent="0.5">
      <c r="B61" s="98"/>
      <c r="C61" s="279" t="s">
        <v>59</v>
      </c>
      <c r="D61" s="280"/>
      <c r="E61" s="281"/>
      <c r="F61" s="282"/>
      <c r="G61" s="283"/>
      <c r="H61" s="99"/>
      <c r="I61" s="279" t="s">
        <v>60</v>
      </c>
      <c r="J61" s="280"/>
      <c r="K61" s="281"/>
      <c r="L61" s="282"/>
      <c r="M61" s="283"/>
      <c r="N61" s="99"/>
      <c r="O61" s="252" t="s">
        <v>61</v>
      </c>
      <c r="P61" s="248"/>
      <c r="Q61" s="281"/>
      <c r="R61" s="282"/>
      <c r="S61" s="282"/>
      <c r="T61" s="114"/>
      <c r="U61" s="277"/>
      <c r="V61" s="278"/>
    </row>
    <row r="62" spans="1:22" ht="15.75" x14ac:dyDescent="0.5">
      <c r="B62" s="11"/>
      <c r="C62" s="209" t="s">
        <v>69</v>
      </c>
      <c r="D62" s="210"/>
      <c r="E62" s="210"/>
      <c r="F62" s="210"/>
      <c r="G62" s="210"/>
      <c r="H62" s="210"/>
      <c r="I62" s="210"/>
      <c r="J62" s="210"/>
      <c r="K62" s="210"/>
      <c r="L62" s="210"/>
      <c r="M62" s="210"/>
      <c r="N62" s="268" t="s">
        <v>179</v>
      </c>
      <c r="O62" s="269"/>
      <c r="P62" s="269"/>
      <c r="Q62" s="269"/>
      <c r="R62" s="269"/>
      <c r="S62" s="269"/>
      <c r="T62" s="114"/>
      <c r="U62" s="30">
        <f>E63+K63+Q63</f>
        <v>0</v>
      </c>
      <c r="V62" s="14" t="s">
        <v>0</v>
      </c>
    </row>
    <row r="63" spans="1:22" ht="15.75" x14ac:dyDescent="0.5">
      <c r="B63" s="98"/>
      <c r="C63" s="279" t="s">
        <v>59</v>
      </c>
      <c r="D63" s="280"/>
      <c r="E63" s="281"/>
      <c r="F63" s="282"/>
      <c r="G63" s="283"/>
      <c r="H63" s="99"/>
      <c r="I63" s="279" t="s">
        <v>60</v>
      </c>
      <c r="J63" s="280"/>
      <c r="K63" s="281"/>
      <c r="L63" s="282"/>
      <c r="M63" s="283"/>
      <c r="N63" s="99"/>
      <c r="O63" s="252" t="s">
        <v>61</v>
      </c>
      <c r="P63" s="248"/>
      <c r="Q63" s="281"/>
      <c r="R63" s="282"/>
      <c r="S63" s="282"/>
      <c r="T63" s="114"/>
      <c r="U63" s="277"/>
      <c r="V63" s="278"/>
    </row>
    <row r="64" spans="1:22" ht="15.75" x14ac:dyDescent="0.5">
      <c r="B64" s="11"/>
      <c r="C64" s="209" t="s">
        <v>69</v>
      </c>
      <c r="D64" s="210"/>
      <c r="E64" s="210"/>
      <c r="F64" s="210"/>
      <c r="G64" s="210"/>
      <c r="H64" s="210"/>
      <c r="I64" s="210"/>
      <c r="J64" s="210"/>
      <c r="K64" s="210"/>
      <c r="L64" s="210"/>
      <c r="M64" s="210"/>
      <c r="N64" s="268" t="s">
        <v>179</v>
      </c>
      <c r="O64" s="269"/>
      <c r="P64" s="269"/>
      <c r="Q64" s="269"/>
      <c r="R64" s="269"/>
      <c r="S64" s="269"/>
      <c r="T64" s="114"/>
      <c r="U64" s="30">
        <f>E65+K65+Q65</f>
        <v>0</v>
      </c>
      <c r="V64" s="14" t="s">
        <v>0</v>
      </c>
    </row>
    <row r="65" spans="1:22" ht="15.75" x14ac:dyDescent="0.5">
      <c r="B65" s="98"/>
      <c r="C65" s="279" t="s">
        <v>59</v>
      </c>
      <c r="D65" s="280"/>
      <c r="E65" s="281"/>
      <c r="F65" s="282"/>
      <c r="G65" s="283"/>
      <c r="H65" s="99"/>
      <c r="I65" s="279" t="s">
        <v>60</v>
      </c>
      <c r="J65" s="280"/>
      <c r="K65" s="281"/>
      <c r="L65" s="282"/>
      <c r="M65" s="283"/>
      <c r="N65" s="99"/>
      <c r="O65" s="252" t="s">
        <v>61</v>
      </c>
      <c r="P65" s="248"/>
      <c r="Q65" s="281"/>
      <c r="R65" s="282"/>
      <c r="S65" s="282"/>
      <c r="T65" s="114"/>
      <c r="U65" s="277"/>
      <c r="V65" s="278"/>
    </row>
    <row r="66" spans="1:22" ht="15.75" x14ac:dyDescent="0.5">
      <c r="B66" s="11"/>
      <c r="C66" s="209" t="s">
        <v>69</v>
      </c>
      <c r="D66" s="210"/>
      <c r="E66" s="210"/>
      <c r="F66" s="210"/>
      <c r="G66" s="210"/>
      <c r="H66" s="210"/>
      <c r="I66" s="210"/>
      <c r="J66" s="210"/>
      <c r="K66" s="210"/>
      <c r="L66" s="210"/>
      <c r="M66" s="210"/>
      <c r="N66" s="268" t="s">
        <v>179</v>
      </c>
      <c r="O66" s="269"/>
      <c r="P66" s="269"/>
      <c r="Q66" s="269"/>
      <c r="R66" s="269"/>
      <c r="S66" s="269"/>
      <c r="T66" s="114"/>
      <c r="U66" s="30">
        <f>E67+K67+Q67</f>
        <v>0</v>
      </c>
      <c r="V66" s="14" t="s">
        <v>0</v>
      </c>
    </row>
    <row r="67" spans="1:22" ht="15.75" x14ac:dyDescent="0.5">
      <c r="B67" s="98"/>
      <c r="C67" s="279" t="s">
        <v>59</v>
      </c>
      <c r="D67" s="280"/>
      <c r="E67" s="281"/>
      <c r="F67" s="282"/>
      <c r="G67" s="283"/>
      <c r="H67" s="99"/>
      <c r="I67" s="279" t="s">
        <v>60</v>
      </c>
      <c r="J67" s="280"/>
      <c r="K67" s="281"/>
      <c r="L67" s="282"/>
      <c r="M67" s="283"/>
      <c r="N67" s="99"/>
      <c r="O67" s="252" t="s">
        <v>61</v>
      </c>
      <c r="P67" s="248"/>
      <c r="Q67" s="281"/>
      <c r="R67" s="282"/>
      <c r="S67" s="282"/>
      <c r="T67" s="114"/>
      <c r="U67" s="277"/>
      <c r="V67" s="278"/>
    </row>
    <row r="68" spans="1:22" ht="15.75" x14ac:dyDescent="0.5">
      <c r="B68" s="11"/>
      <c r="C68" s="209" t="s">
        <v>69</v>
      </c>
      <c r="D68" s="210"/>
      <c r="E68" s="210"/>
      <c r="F68" s="210"/>
      <c r="G68" s="210"/>
      <c r="H68" s="210"/>
      <c r="I68" s="210"/>
      <c r="J68" s="210"/>
      <c r="K68" s="210"/>
      <c r="L68" s="210"/>
      <c r="M68" s="210"/>
      <c r="N68" s="268" t="s">
        <v>179</v>
      </c>
      <c r="O68" s="269"/>
      <c r="P68" s="269"/>
      <c r="Q68" s="269"/>
      <c r="R68" s="269"/>
      <c r="S68" s="269"/>
      <c r="T68" s="114"/>
      <c r="U68" s="30">
        <f>E69+K69+Q69</f>
        <v>0</v>
      </c>
      <c r="V68" s="14" t="s">
        <v>0</v>
      </c>
    </row>
    <row r="69" spans="1:22" ht="15.75" x14ac:dyDescent="0.5">
      <c r="B69" s="98"/>
      <c r="C69" s="279" t="s">
        <v>59</v>
      </c>
      <c r="D69" s="280"/>
      <c r="E69" s="281"/>
      <c r="F69" s="282"/>
      <c r="G69" s="283"/>
      <c r="H69" s="99"/>
      <c r="I69" s="279" t="s">
        <v>60</v>
      </c>
      <c r="J69" s="280"/>
      <c r="K69" s="281"/>
      <c r="L69" s="282"/>
      <c r="M69" s="283"/>
      <c r="N69" s="99"/>
      <c r="O69" s="252" t="s">
        <v>61</v>
      </c>
      <c r="P69" s="248"/>
      <c r="Q69" s="281"/>
      <c r="R69" s="282"/>
      <c r="S69" s="282"/>
      <c r="T69" s="114"/>
      <c r="U69" s="277"/>
      <c r="V69" s="278"/>
    </row>
    <row r="70" spans="1:22" ht="15.75" x14ac:dyDescent="0.5">
      <c r="B70" s="11"/>
      <c r="C70" s="209" t="s">
        <v>69</v>
      </c>
      <c r="D70" s="210"/>
      <c r="E70" s="210"/>
      <c r="F70" s="210"/>
      <c r="G70" s="210"/>
      <c r="H70" s="210"/>
      <c r="I70" s="210"/>
      <c r="J70" s="210"/>
      <c r="K70" s="210"/>
      <c r="L70" s="210"/>
      <c r="M70" s="210"/>
      <c r="N70" s="268" t="s">
        <v>179</v>
      </c>
      <c r="O70" s="269"/>
      <c r="P70" s="269"/>
      <c r="Q70" s="269"/>
      <c r="R70" s="269"/>
      <c r="S70" s="269"/>
      <c r="T70" s="114"/>
      <c r="U70" s="30">
        <f>E71+K71+Q71</f>
        <v>0</v>
      </c>
      <c r="V70" s="14" t="s">
        <v>0</v>
      </c>
    </row>
    <row r="71" spans="1:22" ht="15.75" x14ac:dyDescent="0.5">
      <c r="B71" s="98"/>
      <c r="C71" s="279" t="s">
        <v>59</v>
      </c>
      <c r="D71" s="280"/>
      <c r="E71" s="281"/>
      <c r="F71" s="282"/>
      <c r="G71" s="283"/>
      <c r="H71" s="99"/>
      <c r="I71" s="279" t="s">
        <v>60</v>
      </c>
      <c r="J71" s="280"/>
      <c r="K71" s="281"/>
      <c r="L71" s="282"/>
      <c r="M71" s="283"/>
      <c r="N71" s="99"/>
      <c r="O71" s="252" t="s">
        <v>61</v>
      </c>
      <c r="P71" s="248"/>
      <c r="Q71" s="281"/>
      <c r="R71" s="282"/>
      <c r="S71" s="282"/>
      <c r="T71" s="114"/>
      <c r="U71" s="277"/>
      <c r="V71" s="278"/>
    </row>
    <row r="72" spans="1:22" ht="15.75" x14ac:dyDescent="0.5">
      <c r="B72" s="11"/>
      <c r="C72" s="209" t="s">
        <v>69</v>
      </c>
      <c r="D72" s="210"/>
      <c r="E72" s="210"/>
      <c r="F72" s="210"/>
      <c r="G72" s="210"/>
      <c r="H72" s="210"/>
      <c r="I72" s="210"/>
      <c r="J72" s="210"/>
      <c r="K72" s="210"/>
      <c r="L72" s="210"/>
      <c r="M72" s="210"/>
      <c r="N72" s="268" t="s">
        <v>179</v>
      </c>
      <c r="O72" s="269"/>
      <c r="P72" s="269"/>
      <c r="Q72" s="269"/>
      <c r="R72" s="269"/>
      <c r="S72" s="269"/>
      <c r="T72" s="114"/>
      <c r="U72" s="30">
        <f>E73+K73+Q73</f>
        <v>0</v>
      </c>
      <c r="V72" s="14" t="s">
        <v>0</v>
      </c>
    </row>
    <row r="73" spans="1:22" ht="15.75" x14ac:dyDescent="0.5">
      <c r="B73" s="98"/>
      <c r="C73" s="279" t="s">
        <v>59</v>
      </c>
      <c r="D73" s="280"/>
      <c r="E73" s="281"/>
      <c r="F73" s="282"/>
      <c r="G73" s="283"/>
      <c r="H73" s="99"/>
      <c r="I73" s="279" t="s">
        <v>60</v>
      </c>
      <c r="J73" s="280"/>
      <c r="K73" s="281"/>
      <c r="L73" s="282"/>
      <c r="M73" s="283"/>
      <c r="N73" s="99"/>
      <c r="O73" s="252" t="s">
        <v>61</v>
      </c>
      <c r="P73" s="248"/>
      <c r="Q73" s="281"/>
      <c r="R73" s="282"/>
      <c r="S73" s="282"/>
      <c r="T73" s="114"/>
      <c r="U73" s="277"/>
      <c r="V73" s="278"/>
    </row>
    <row r="74" spans="1:22" ht="15.75" x14ac:dyDescent="0.5">
      <c r="B74" s="11"/>
      <c r="C74" s="209" t="s">
        <v>69</v>
      </c>
      <c r="D74" s="210"/>
      <c r="E74" s="210"/>
      <c r="F74" s="210"/>
      <c r="G74" s="210"/>
      <c r="H74" s="210"/>
      <c r="I74" s="210"/>
      <c r="J74" s="210"/>
      <c r="K74" s="210"/>
      <c r="L74" s="210"/>
      <c r="M74" s="210"/>
      <c r="N74" s="268" t="s">
        <v>179</v>
      </c>
      <c r="O74" s="269"/>
      <c r="P74" s="269"/>
      <c r="Q74" s="269"/>
      <c r="R74" s="269"/>
      <c r="S74" s="269"/>
      <c r="T74" s="114"/>
      <c r="U74" s="30">
        <f>E75+K75+Q75</f>
        <v>0</v>
      </c>
      <c r="V74" s="14" t="s">
        <v>0</v>
      </c>
    </row>
    <row r="75" spans="1:22" ht="15.75" x14ac:dyDescent="0.5">
      <c r="B75" s="98"/>
      <c r="C75" s="279" t="s">
        <v>59</v>
      </c>
      <c r="D75" s="280"/>
      <c r="E75" s="281"/>
      <c r="F75" s="282"/>
      <c r="G75" s="283"/>
      <c r="H75" s="99"/>
      <c r="I75" s="279" t="s">
        <v>60</v>
      </c>
      <c r="J75" s="280"/>
      <c r="K75" s="281"/>
      <c r="L75" s="282"/>
      <c r="M75" s="283"/>
      <c r="N75" s="99"/>
      <c r="O75" s="252" t="s">
        <v>61</v>
      </c>
      <c r="P75" s="248"/>
      <c r="Q75" s="281"/>
      <c r="R75" s="282"/>
      <c r="S75" s="282"/>
      <c r="T75" s="114"/>
      <c r="U75" s="277"/>
      <c r="V75" s="278"/>
    </row>
    <row r="76" spans="1:22" ht="15.75" x14ac:dyDescent="0.5">
      <c r="B76" s="11"/>
      <c r="C76" s="209" t="s">
        <v>69</v>
      </c>
      <c r="D76" s="210"/>
      <c r="E76" s="210"/>
      <c r="F76" s="210"/>
      <c r="G76" s="210"/>
      <c r="H76" s="210"/>
      <c r="I76" s="210"/>
      <c r="J76" s="210"/>
      <c r="K76" s="210"/>
      <c r="L76" s="210"/>
      <c r="M76" s="210"/>
      <c r="N76" s="268" t="s">
        <v>179</v>
      </c>
      <c r="O76" s="269"/>
      <c r="P76" s="269"/>
      <c r="Q76" s="269"/>
      <c r="R76" s="269"/>
      <c r="S76" s="269"/>
      <c r="T76" s="114"/>
      <c r="U76" s="30">
        <f>E77+K77+Q77</f>
        <v>0</v>
      </c>
      <c r="V76" s="10" t="s">
        <v>0</v>
      </c>
    </row>
    <row r="77" spans="1:22" ht="16.149999999999999" thickBot="1" x14ac:dyDescent="0.55000000000000004">
      <c r="B77" s="98"/>
      <c r="C77" s="279" t="s">
        <v>59</v>
      </c>
      <c r="D77" s="280"/>
      <c r="E77" s="281"/>
      <c r="F77" s="282"/>
      <c r="G77" s="283"/>
      <c r="H77" s="99"/>
      <c r="I77" s="279" t="s">
        <v>60</v>
      </c>
      <c r="J77" s="280"/>
      <c r="K77" s="281"/>
      <c r="L77" s="282"/>
      <c r="M77" s="283"/>
      <c r="N77" s="99"/>
      <c r="O77" s="252" t="s">
        <v>61</v>
      </c>
      <c r="P77" s="248"/>
      <c r="Q77" s="281"/>
      <c r="R77" s="282"/>
      <c r="S77" s="282"/>
      <c r="T77" s="124"/>
      <c r="U77" s="277"/>
      <c r="V77" s="278"/>
    </row>
    <row r="78" spans="1:22" ht="16.5" thickTop="1" thickBot="1" x14ac:dyDescent="0.55000000000000004">
      <c r="B78" s="372"/>
      <c r="C78" s="372"/>
      <c r="D78" s="372"/>
      <c r="E78" s="372"/>
      <c r="F78" s="372"/>
      <c r="G78" s="372"/>
      <c r="H78" s="372"/>
      <c r="I78" s="372"/>
      <c r="J78" s="372"/>
      <c r="K78" s="372"/>
      <c r="L78" s="372"/>
      <c r="M78" s="372"/>
      <c r="N78" s="372"/>
      <c r="O78" s="372"/>
      <c r="P78" s="372"/>
      <c r="Q78" s="372"/>
      <c r="R78" s="372"/>
      <c r="S78" s="372"/>
      <c r="T78" s="126"/>
      <c r="U78" s="17">
        <f>SUM(U58:U76)</f>
        <v>0</v>
      </c>
      <c r="V78" s="18" t="s">
        <v>0</v>
      </c>
    </row>
    <row r="79" spans="1:22" ht="16.149999999999999" thickTop="1" x14ac:dyDescent="0.5">
      <c r="L79" s="138"/>
      <c r="M79" s="138"/>
      <c r="N79" s="138"/>
      <c r="O79" s="138"/>
      <c r="P79" s="138"/>
      <c r="Q79" s="138"/>
      <c r="R79" s="138"/>
      <c r="S79" s="138"/>
      <c r="T79" s="138"/>
      <c r="U79" s="138"/>
      <c r="V79" s="138"/>
    </row>
    <row r="80" spans="1:22" ht="15.75" customHeight="1" x14ac:dyDescent="0.5">
      <c r="A80" s="1"/>
      <c r="B80" s="1"/>
      <c r="C80" s="325" t="s">
        <v>45</v>
      </c>
      <c r="D80" s="325"/>
      <c r="E80" s="325"/>
      <c r="F80" s="325"/>
      <c r="G80" s="325"/>
      <c r="H80" s="325"/>
      <c r="I80" s="325"/>
      <c r="J80" s="325"/>
      <c r="K80" s="325"/>
      <c r="L80" s="325"/>
      <c r="M80" s="325"/>
      <c r="N80" s="325"/>
      <c r="O80" s="325"/>
      <c r="P80" s="325"/>
      <c r="Q80" s="325"/>
      <c r="R80" s="325"/>
      <c r="S80" s="325"/>
      <c r="T80" s="325"/>
      <c r="U80" s="1"/>
      <c r="V80" s="1"/>
    </row>
    <row r="81" spans="1:22" ht="15.75" customHeight="1" x14ac:dyDescent="0.5">
      <c r="A81" s="1"/>
      <c r="B81" s="221" t="s">
        <v>190</v>
      </c>
      <c r="C81" s="221"/>
      <c r="D81" s="221"/>
      <c r="E81" s="221"/>
      <c r="F81" s="221"/>
      <c r="G81" s="221"/>
      <c r="H81" s="221"/>
      <c r="I81" s="221"/>
      <c r="J81" s="221"/>
      <c r="K81" s="221"/>
      <c r="L81" s="221"/>
      <c r="M81" s="221"/>
      <c r="N81" s="221"/>
      <c r="O81" s="221"/>
      <c r="P81" s="221"/>
      <c r="Q81" s="221"/>
      <c r="R81" s="221"/>
      <c r="S81" s="221"/>
      <c r="T81" s="221"/>
      <c r="U81" s="221"/>
      <c r="V81" s="221"/>
    </row>
    <row r="82" spans="1:22" ht="15.75" customHeight="1" thickBot="1" x14ac:dyDescent="0.55000000000000004">
      <c r="A82" s="1"/>
      <c r="B82" s="229" t="s">
        <v>70</v>
      </c>
      <c r="C82" s="229"/>
      <c r="D82" s="229"/>
      <c r="E82" s="229"/>
      <c r="F82" s="229"/>
      <c r="G82" s="229"/>
      <c r="H82" s="229"/>
      <c r="I82" s="229"/>
      <c r="J82" s="229"/>
      <c r="K82" s="229"/>
      <c r="L82" s="229"/>
      <c r="M82" s="229"/>
      <c r="N82" s="229"/>
      <c r="O82" s="229"/>
      <c r="P82" s="229"/>
      <c r="Q82" s="229"/>
      <c r="R82" s="229"/>
      <c r="S82" s="229"/>
      <c r="T82" s="229"/>
      <c r="U82" s="229"/>
      <c r="V82" s="229"/>
    </row>
    <row r="83" spans="1:22" ht="15.75" customHeight="1" x14ac:dyDescent="0.5">
      <c r="A83" s="19"/>
      <c r="B83" s="231" t="s">
        <v>122</v>
      </c>
      <c r="C83" s="232"/>
      <c r="D83" s="232"/>
      <c r="E83" s="232"/>
      <c r="F83" s="232"/>
      <c r="G83" s="232"/>
      <c r="H83" s="232"/>
      <c r="I83" s="232"/>
      <c r="J83" s="232"/>
      <c r="K83" s="232"/>
      <c r="L83" s="232"/>
      <c r="M83" s="232"/>
      <c r="N83" s="232"/>
      <c r="O83" s="232"/>
      <c r="P83" s="232"/>
      <c r="Q83" s="232"/>
      <c r="R83" s="232"/>
      <c r="S83" s="232"/>
      <c r="T83" s="233"/>
      <c r="U83" s="236"/>
      <c r="V83" s="165" t="s">
        <v>0</v>
      </c>
    </row>
    <row r="84" spans="1:22" ht="15.75" customHeight="1" thickBot="1" x14ac:dyDescent="0.55000000000000004">
      <c r="B84" s="253" t="s">
        <v>191</v>
      </c>
      <c r="C84" s="254"/>
      <c r="D84" s="254"/>
      <c r="E84" s="254"/>
      <c r="F84" s="254"/>
      <c r="G84" s="254"/>
      <c r="H84" s="254"/>
      <c r="I84" s="254"/>
      <c r="J84" s="254"/>
      <c r="K84" s="254"/>
      <c r="L84" s="254"/>
      <c r="M84" s="254"/>
      <c r="N84" s="254"/>
      <c r="O84" s="254"/>
      <c r="P84" s="254"/>
      <c r="Q84" s="254"/>
      <c r="R84" s="254"/>
      <c r="S84" s="254"/>
      <c r="T84" s="255"/>
      <c r="U84" s="237"/>
      <c r="V84" s="166"/>
    </row>
    <row r="85" spans="1:22" ht="19.5" customHeight="1" thickBot="1" x14ac:dyDescent="0.55000000000000004">
      <c r="B85" s="225" t="s">
        <v>46</v>
      </c>
      <c r="C85" s="226"/>
      <c r="D85" s="226"/>
      <c r="E85" s="226"/>
      <c r="F85" s="226"/>
      <c r="G85" s="226"/>
      <c r="H85" s="226"/>
      <c r="I85" s="226"/>
      <c r="J85" s="226"/>
      <c r="K85" s="226"/>
      <c r="L85" s="226"/>
      <c r="M85" s="226"/>
      <c r="N85" s="226"/>
      <c r="O85" s="226"/>
      <c r="P85" s="226"/>
      <c r="Q85" s="226"/>
      <c r="R85" s="226"/>
      <c r="S85" s="226"/>
      <c r="T85" s="227"/>
      <c r="U85" s="22"/>
      <c r="V85" s="23"/>
    </row>
    <row r="86" spans="1:22" ht="15.75" customHeight="1" x14ac:dyDescent="0.5">
      <c r="A86" s="24"/>
      <c r="B86" s="231" t="s">
        <v>123</v>
      </c>
      <c r="C86" s="232"/>
      <c r="D86" s="232"/>
      <c r="E86" s="232"/>
      <c r="F86" s="232"/>
      <c r="G86" s="232"/>
      <c r="H86" s="232"/>
      <c r="I86" s="232"/>
      <c r="J86" s="232"/>
      <c r="K86" s="232"/>
      <c r="L86" s="232"/>
      <c r="M86" s="232"/>
      <c r="N86" s="232"/>
      <c r="O86" s="232"/>
      <c r="P86" s="232"/>
      <c r="Q86" s="232"/>
      <c r="R86" s="232"/>
      <c r="S86" s="232"/>
      <c r="T86" s="233"/>
      <c r="U86" s="236"/>
      <c r="V86" s="165" t="s">
        <v>0</v>
      </c>
    </row>
    <row r="87" spans="1:22" ht="15.75" customHeight="1" thickBot="1" x14ac:dyDescent="0.55000000000000004">
      <c r="B87" s="253" t="s">
        <v>192</v>
      </c>
      <c r="C87" s="254"/>
      <c r="D87" s="254"/>
      <c r="E87" s="254"/>
      <c r="F87" s="254"/>
      <c r="G87" s="254"/>
      <c r="H87" s="254"/>
      <c r="I87" s="254"/>
      <c r="J87" s="254"/>
      <c r="K87" s="254"/>
      <c r="L87" s="254"/>
      <c r="M87" s="254"/>
      <c r="N87" s="254"/>
      <c r="O87" s="254"/>
      <c r="P87" s="254"/>
      <c r="Q87" s="254"/>
      <c r="R87" s="254"/>
      <c r="S87" s="254"/>
      <c r="T87" s="255"/>
      <c r="U87" s="237"/>
      <c r="V87" s="166"/>
    </row>
    <row r="88" spans="1:22" ht="19.5" customHeight="1" thickBot="1" x14ac:dyDescent="0.55000000000000004">
      <c r="A88" s="4"/>
      <c r="B88" s="256" t="s">
        <v>46</v>
      </c>
      <c r="C88" s="257"/>
      <c r="D88" s="257"/>
      <c r="E88" s="257"/>
      <c r="F88" s="257"/>
      <c r="G88" s="257"/>
      <c r="H88" s="257"/>
      <c r="I88" s="257"/>
      <c r="J88" s="257"/>
      <c r="K88" s="257"/>
      <c r="L88" s="257"/>
      <c r="M88" s="257"/>
      <c r="N88" s="257"/>
      <c r="O88" s="257"/>
      <c r="P88" s="257"/>
      <c r="Q88" s="257"/>
      <c r="R88" s="257"/>
      <c r="S88" s="257"/>
      <c r="T88" s="258"/>
      <c r="U88" s="22"/>
      <c r="V88" s="23"/>
    </row>
    <row r="89" spans="1:22" ht="15.75" customHeight="1" x14ac:dyDescent="0.5">
      <c r="A89" s="24"/>
      <c r="B89" s="231" t="s">
        <v>124</v>
      </c>
      <c r="C89" s="232"/>
      <c r="D89" s="232"/>
      <c r="E89" s="232"/>
      <c r="F89" s="232"/>
      <c r="G89" s="232"/>
      <c r="H89" s="232"/>
      <c r="I89" s="232"/>
      <c r="J89" s="232"/>
      <c r="K89" s="232"/>
      <c r="L89" s="232"/>
      <c r="M89" s="232"/>
      <c r="N89" s="232"/>
      <c r="O89" s="232"/>
      <c r="P89" s="232"/>
      <c r="Q89" s="232"/>
      <c r="R89" s="232"/>
      <c r="S89" s="232"/>
      <c r="T89" s="233"/>
      <c r="U89" s="236"/>
      <c r="V89" s="165" t="s">
        <v>0</v>
      </c>
    </row>
    <row r="90" spans="1:22" ht="15.75" customHeight="1" thickBot="1" x14ac:dyDescent="0.55000000000000004">
      <c r="B90" s="253" t="s">
        <v>193</v>
      </c>
      <c r="C90" s="254"/>
      <c r="D90" s="254"/>
      <c r="E90" s="254"/>
      <c r="F90" s="254"/>
      <c r="G90" s="254"/>
      <c r="H90" s="254"/>
      <c r="I90" s="254"/>
      <c r="J90" s="254"/>
      <c r="K90" s="254"/>
      <c r="L90" s="254"/>
      <c r="M90" s="254"/>
      <c r="N90" s="254"/>
      <c r="O90" s="254"/>
      <c r="P90" s="254"/>
      <c r="Q90" s="254"/>
      <c r="R90" s="254"/>
      <c r="S90" s="254"/>
      <c r="T90" s="255"/>
      <c r="U90" s="237"/>
      <c r="V90" s="235"/>
    </row>
    <row r="91" spans="1:22" ht="17.25" customHeight="1" thickTop="1" thickBot="1" x14ac:dyDescent="0.55000000000000004">
      <c r="B91" s="230" t="s">
        <v>71</v>
      </c>
      <c r="C91" s="230"/>
      <c r="D91" s="230"/>
      <c r="E91" s="230"/>
      <c r="F91" s="230"/>
      <c r="G91" s="230"/>
      <c r="H91" s="230"/>
      <c r="I91" s="230"/>
      <c r="J91" s="230"/>
      <c r="K91" s="230"/>
      <c r="L91" s="230"/>
      <c r="M91" s="230"/>
      <c r="N91" s="230"/>
      <c r="O91" s="230"/>
      <c r="P91" s="230"/>
      <c r="Q91" s="230"/>
      <c r="R91" s="230"/>
      <c r="S91" s="230"/>
      <c r="T91" s="230"/>
      <c r="U91" s="26">
        <f>SUM(U83:U89)</f>
        <v>0</v>
      </c>
      <c r="V91" s="18" t="s">
        <v>0</v>
      </c>
    </row>
    <row r="92" spans="1:22" ht="17.25" customHeight="1" thickTop="1" x14ac:dyDescent="0.5">
      <c r="B92" s="25"/>
      <c r="C92" s="25"/>
      <c r="D92" s="25"/>
      <c r="E92" s="25"/>
      <c r="F92" s="25"/>
      <c r="G92" s="25"/>
      <c r="H92" s="25"/>
      <c r="I92" s="25"/>
      <c r="J92" s="25"/>
      <c r="K92" s="25"/>
      <c r="L92" s="25"/>
      <c r="M92" s="25"/>
      <c r="N92" s="25"/>
      <c r="O92" s="25"/>
      <c r="P92" s="25"/>
      <c r="Q92" s="25"/>
      <c r="R92" s="25"/>
      <c r="S92" s="25"/>
      <c r="T92" s="25"/>
      <c r="U92" s="27"/>
      <c r="V92" s="28"/>
    </row>
    <row r="93" spans="1:22" ht="17.25" customHeight="1" x14ac:dyDescent="0.5">
      <c r="B93" s="25"/>
      <c r="C93" s="25"/>
      <c r="D93" s="25"/>
      <c r="E93" s="25"/>
      <c r="F93" s="25"/>
      <c r="G93" s="25"/>
      <c r="H93" s="25"/>
      <c r="I93" s="25"/>
      <c r="J93" s="25"/>
      <c r="K93" s="25"/>
      <c r="L93" s="25"/>
      <c r="M93" s="25"/>
      <c r="N93" s="25"/>
      <c r="O93" s="25"/>
      <c r="P93" s="25"/>
      <c r="Q93" s="25"/>
      <c r="R93" s="25"/>
      <c r="S93" s="25"/>
      <c r="T93" s="25"/>
      <c r="U93" s="27"/>
      <c r="V93" s="28"/>
    </row>
    <row r="94" spans="1:22" ht="17.25" customHeight="1" x14ac:dyDescent="0.5">
      <c r="B94" s="25"/>
      <c r="C94" s="25"/>
      <c r="D94" s="25"/>
      <c r="E94" s="25"/>
      <c r="F94" s="25"/>
      <c r="G94" s="25"/>
      <c r="H94" s="25"/>
      <c r="I94" s="25"/>
      <c r="J94" s="25"/>
      <c r="K94" s="25"/>
      <c r="L94" s="25"/>
      <c r="M94" s="25"/>
      <c r="N94" s="25"/>
      <c r="O94" s="25"/>
      <c r="P94" s="25"/>
      <c r="Q94" s="25"/>
      <c r="R94" s="25"/>
      <c r="S94" s="25"/>
      <c r="T94" s="25"/>
      <c r="U94" s="27"/>
      <c r="V94" s="28"/>
    </row>
    <row r="95" spans="1:22" ht="17.25" customHeight="1" x14ac:dyDescent="0.5">
      <c r="B95" s="25"/>
      <c r="C95" s="25"/>
      <c r="D95" s="25"/>
      <c r="E95" s="25"/>
      <c r="F95" s="25"/>
      <c r="G95" s="25"/>
      <c r="H95" s="25"/>
      <c r="I95" s="25"/>
      <c r="J95" s="25"/>
      <c r="K95" s="25"/>
      <c r="L95" s="25"/>
      <c r="M95" s="25"/>
      <c r="N95" s="25"/>
      <c r="O95" s="25"/>
      <c r="P95" s="25"/>
      <c r="Q95" s="25"/>
      <c r="R95" s="25"/>
      <c r="S95" s="25"/>
      <c r="T95" s="25"/>
      <c r="U95" s="27"/>
      <c r="V95" s="28"/>
    </row>
    <row r="96" spans="1:22" ht="17.25" customHeight="1" x14ac:dyDescent="0.5">
      <c r="B96" s="25"/>
      <c r="C96" s="25"/>
      <c r="D96" s="25"/>
      <c r="E96" s="25"/>
      <c r="F96" s="25"/>
      <c r="G96" s="25"/>
      <c r="H96" s="25"/>
      <c r="I96" s="25"/>
      <c r="J96" s="25"/>
      <c r="K96" s="25"/>
      <c r="L96" s="25"/>
      <c r="M96" s="25"/>
      <c r="N96" s="25"/>
      <c r="O96" s="25"/>
      <c r="P96" s="25"/>
      <c r="Q96" s="25"/>
      <c r="R96" s="25"/>
      <c r="S96" s="25"/>
      <c r="T96" s="25"/>
      <c r="U96" s="27"/>
      <c r="V96" s="28"/>
    </row>
    <row r="97" spans="1:22" ht="17.25" customHeight="1" x14ac:dyDescent="0.5">
      <c r="B97" s="25"/>
      <c r="C97" s="25"/>
      <c r="D97" s="25"/>
      <c r="E97" s="25"/>
      <c r="F97" s="25"/>
      <c r="G97" s="25"/>
      <c r="H97" s="25"/>
      <c r="I97" s="25"/>
      <c r="J97" s="25"/>
      <c r="K97" s="25"/>
      <c r="L97" s="25"/>
      <c r="M97" s="25"/>
      <c r="N97" s="25"/>
      <c r="O97" s="25"/>
      <c r="P97" s="25"/>
      <c r="Q97" s="25"/>
      <c r="R97" s="25"/>
      <c r="S97" s="25"/>
      <c r="T97" s="25"/>
      <c r="U97" s="27"/>
      <c r="V97" s="28"/>
    </row>
    <row r="98" spans="1:22" ht="17.25" customHeight="1" x14ac:dyDescent="0.5">
      <c r="B98" s="25"/>
      <c r="C98" s="25"/>
      <c r="D98" s="25"/>
      <c r="E98" s="25"/>
      <c r="F98" s="25"/>
      <c r="G98" s="25"/>
      <c r="H98" s="25"/>
      <c r="I98" s="25"/>
      <c r="J98" s="25"/>
      <c r="K98" s="25"/>
      <c r="L98" s="25"/>
      <c r="M98" s="25"/>
      <c r="N98" s="25"/>
      <c r="O98" s="25"/>
      <c r="P98" s="25"/>
      <c r="Q98" s="25"/>
      <c r="R98" s="25"/>
      <c r="S98" s="25"/>
      <c r="T98" s="25"/>
      <c r="U98" s="27"/>
      <c r="V98" s="28"/>
    </row>
    <row r="99" spans="1:22" ht="17.25" customHeight="1" x14ac:dyDescent="0.5">
      <c r="A99" s="228" t="s">
        <v>58</v>
      </c>
      <c r="B99" s="228"/>
      <c r="C99" s="228"/>
      <c r="D99" s="228"/>
      <c r="E99" s="228"/>
      <c r="F99" s="228"/>
      <c r="G99" s="228"/>
      <c r="H99" s="228"/>
      <c r="I99" s="228"/>
      <c r="J99" s="228"/>
      <c r="K99" s="228"/>
      <c r="L99" s="228"/>
      <c r="M99" s="228"/>
      <c r="N99" s="228"/>
      <c r="O99" s="228"/>
      <c r="P99" s="228"/>
      <c r="Q99" s="228"/>
      <c r="R99" s="228"/>
      <c r="S99" s="228"/>
      <c r="T99" s="1"/>
      <c r="U99" s="216" t="s">
        <v>142</v>
      </c>
      <c r="V99" s="243"/>
    </row>
    <row r="100" spans="1:22" ht="17.25" customHeight="1" x14ac:dyDescent="0.5">
      <c r="A100" s="228" t="s">
        <v>128</v>
      </c>
      <c r="B100" s="228"/>
      <c r="C100" s="228"/>
      <c r="D100" s="228"/>
      <c r="E100" s="228"/>
      <c r="F100" s="228"/>
      <c r="G100" s="228"/>
      <c r="H100" s="228"/>
      <c r="I100" s="228"/>
      <c r="J100" s="228"/>
      <c r="K100" s="228"/>
      <c r="L100" s="228"/>
      <c r="M100" s="228"/>
      <c r="N100" s="228"/>
      <c r="O100" s="228"/>
      <c r="P100" s="228"/>
      <c r="Q100" s="228"/>
      <c r="R100" s="228"/>
      <c r="S100" s="228"/>
      <c r="T100" s="1"/>
      <c r="U100" s="264"/>
      <c r="V100" s="265"/>
    </row>
    <row r="101" spans="1:22" ht="17.25" customHeight="1" x14ac:dyDescent="0.4">
      <c r="A101" s="178" t="s">
        <v>148</v>
      </c>
      <c r="B101" s="178"/>
      <c r="C101" s="178"/>
      <c r="D101" s="178"/>
      <c r="E101" s="178"/>
      <c r="F101" s="178"/>
      <c r="G101" s="178"/>
      <c r="H101" s="178"/>
      <c r="I101" s="178"/>
      <c r="J101" s="178"/>
      <c r="K101" s="178"/>
      <c r="L101" s="178"/>
      <c r="M101" s="178"/>
      <c r="N101" s="178"/>
      <c r="O101" s="178"/>
      <c r="P101" s="178"/>
      <c r="Q101" s="178"/>
      <c r="R101" s="178"/>
      <c r="S101" s="178"/>
      <c r="T101" s="4"/>
      <c r="U101" s="4"/>
      <c r="V101" s="4"/>
    </row>
    <row r="102" spans="1:22" ht="17.25" customHeight="1" x14ac:dyDescent="0.5">
      <c r="B102" s="25"/>
      <c r="C102" s="25"/>
      <c r="D102" s="25"/>
      <c r="E102" s="25"/>
      <c r="F102" s="25"/>
      <c r="G102" s="25"/>
      <c r="H102" s="25"/>
      <c r="I102" s="25"/>
      <c r="J102" s="25"/>
      <c r="K102" s="25"/>
      <c r="L102" s="25"/>
      <c r="M102" s="25"/>
      <c r="N102" s="25"/>
      <c r="O102" s="25"/>
      <c r="P102" s="25"/>
      <c r="Q102" s="25"/>
      <c r="R102" s="25"/>
      <c r="S102" s="25"/>
      <c r="T102" s="25"/>
      <c r="U102" s="27"/>
      <c r="V102" s="28"/>
    </row>
    <row r="103" spans="1:22" ht="17.25" customHeight="1" x14ac:dyDescent="0.5">
      <c r="B103" s="25"/>
      <c r="C103" s="25"/>
      <c r="D103" s="25"/>
      <c r="E103" s="25"/>
      <c r="F103" s="25"/>
      <c r="G103" s="25"/>
      <c r="H103" s="25"/>
      <c r="I103" s="25"/>
      <c r="J103" s="25"/>
      <c r="K103" s="25"/>
      <c r="L103" s="25"/>
      <c r="M103" s="25"/>
      <c r="N103" s="25"/>
      <c r="O103" s="25"/>
      <c r="P103" s="25"/>
      <c r="Q103" s="25"/>
      <c r="R103" s="25"/>
      <c r="S103" s="25"/>
      <c r="T103" s="25"/>
      <c r="U103" s="27"/>
      <c r="V103" s="28"/>
    </row>
    <row r="104" spans="1:22" ht="17.25" customHeight="1" thickBot="1" x14ac:dyDescent="0.55000000000000004">
      <c r="A104" s="1"/>
      <c r="B104" s="1"/>
      <c r="C104" s="325" t="s">
        <v>47</v>
      </c>
      <c r="D104" s="325"/>
      <c r="E104" s="325"/>
      <c r="F104" s="325"/>
      <c r="G104" s="325"/>
      <c r="H104" s="325"/>
      <c r="I104" s="325"/>
      <c r="J104" s="325"/>
      <c r="K104" s="325"/>
      <c r="L104" s="325"/>
      <c r="M104" s="325"/>
      <c r="N104" s="325"/>
      <c r="O104" s="325"/>
      <c r="P104" s="325"/>
      <c r="Q104" s="325"/>
      <c r="R104" s="325"/>
      <c r="S104" s="325"/>
      <c r="T104" s="325"/>
      <c r="U104" s="1"/>
      <c r="V104" s="1"/>
    </row>
    <row r="105" spans="1:22" ht="17.25" customHeight="1" thickTop="1" thickBot="1" x14ac:dyDescent="0.55000000000000004">
      <c r="B105" s="229" t="s">
        <v>48</v>
      </c>
      <c r="C105" s="229"/>
      <c r="D105" s="229"/>
      <c r="E105" s="229"/>
      <c r="F105" s="229"/>
      <c r="G105" s="229"/>
      <c r="H105" s="229"/>
      <c r="I105" s="229"/>
      <c r="J105" s="229"/>
      <c r="K105" s="229"/>
      <c r="L105" s="229"/>
      <c r="M105" s="229"/>
      <c r="N105" s="229"/>
      <c r="O105" s="229"/>
      <c r="P105" s="373">
        <f>SUM(U19+U49+U78+U91)</f>
        <v>0</v>
      </c>
      <c r="Q105" s="374"/>
      <c r="R105" s="374"/>
      <c r="S105" s="374"/>
      <c r="T105" s="374"/>
      <c r="U105" s="374"/>
      <c r="V105" s="18" t="s">
        <v>0</v>
      </c>
    </row>
    <row r="106" spans="1:22" ht="17.25" customHeight="1" thickTop="1" x14ac:dyDescent="0.5">
      <c r="B106" s="5"/>
      <c r="C106" s="5"/>
      <c r="D106" s="5"/>
      <c r="E106" s="5"/>
      <c r="F106" s="5"/>
      <c r="G106" s="5"/>
      <c r="H106" s="5"/>
      <c r="I106" s="5"/>
      <c r="J106" s="5"/>
      <c r="K106" s="5"/>
      <c r="L106" s="5"/>
      <c r="M106" s="5"/>
      <c r="N106" s="5"/>
      <c r="O106" s="5"/>
      <c r="P106" s="5"/>
      <c r="Q106" s="5"/>
      <c r="R106" s="5"/>
      <c r="S106" s="5"/>
      <c r="T106" s="5"/>
      <c r="U106" s="27"/>
      <c r="V106" s="28"/>
    </row>
    <row r="107" spans="1:22" ht="17.25" customHeight="1" x14ac:dyDescent="0.5">
      <c r="A107" s="1"/>
      <c r="B107" s="1"/>
      <c r="C107" s="325" t="s">
        <v>49</v>
      </c>
      <c r="D107" s="325"/>
      <c r="E107" s="325"/>
      <c r="F107" s="325"/>
      <c r="G107" s="325"/>
      <c r="H107" s="325"/>
      <c r="I107" s="325"/>
      <c r="J107" s="325"/>
      <c r="K107" s="325"/>
      <c r="L107" s="325"/>
      <c r="M107" s="325"/>
      <c r="N107" s="325"/>
      <c r="O107" s="325"/>
      <c r="P107" s="325"/>
      <c r="Q107" s="325"/>
      <c r="R107" s="325"/>
      <c r="S107" s="325"/>
      <c r="T107" s="325"/>
      <c r="U107" s="1"/>
      <c r="V107" s="1"/>
    </row>
    <row r="108" spans="1:22" ht="17.25" customHeight="1" x14ac:dyDescent="0.5">
      <c r="B108" s="27" t="s">
        <v>50</v>
      </c>
      <c r="C108" s="27"/>
      <c r="D108" s="27"/>
      <c r="E108" s="27"/>
      <c r="F108" s="27"/>
      <c r="G108" s="27"/>
      <c r="H108" s="27"/>
      <c r="I108" s="27"/>
      <c r="J108" s="27"/>
      <c r="K108" s="27"/>
      <c r="L108" s="5"/>
      <c r="M108" s="5"/>
      <c r="N108" s="5"/>
      <c r="O108" s="5"/>
      <c r="P108" s="5"/>
      <c r="Q108" s="5"/>
      <c r="R108" s="5"/>
      <c r="S108" s="5"/>
      <c r="T108" s="5"/>
      <c r="U108" s="27"/>
      <c r="V108" s="28"/>
    </row>
    <row r="109" spans="1:22" ht="17.25" customHeight="1" thickBot="1" x14ac:dyDescent="0.55000000000000004">
      <c r="B109" s="241" t="s">
        <v>125</v>
      </c>
      <c r="C109" s="242"/>
      <c r="D109" s="242"/>
      <c r="E109" s="242"/>
      <c r="F109" s="242"/>
      <c r="G109" s="242"/>
      <c r="H109" s="243"/>
      <c r="I109" s="36" t="s">
        <v>19</v>
      </c>
      <c r="J109" s="241" t="s">
        <v>17</v>
      </c>
      <c r="K109" s="242"/>
      <c r="L109" s="242"/>
      <c r="M109" s="242"/>
      <c r="N109" s="243"/>
      <c r="O109" s="37" t="s">
        <v>13</v>
      </c>
      <c r="P109" s="378" t="s">
        <v>57</v>
      </c>
      <c r="Q109" s="379"/>
      <c r="R109" s="379"/>
      <c r="S109" s="379"/>
      <c r="T109" s="379"/>
      <c r="U109" s="379"/>
      <c r="V109" s="380"/>
    </row>
    <row r="110" spans="1:22" ht="17.25" customHeight="1" thickTop="1" thickBot="1" x14ac:dyDescent="0.55000000000000004">
      <c r="B110" s="252">
        <f>P105</f>
        <v>0</v>
      </c>
      <c r="C110" s="247"/>
      <c r="D110" s="247"/>
      <c r="E110" s="248"/>
      <c r="F110" s="252" t="s">
        <v>0</v>
      </c>
      <c r="G110" s="247"/>
      <c r="H110" s="248"/>
      <c r="I110" s="36" t="s">
        <v>19</v>
      </c>
      <c r="J110" s="376">
        <v>240</v>
      </c>
      <c r="K110" s="377"/>
      <c r="L110" s="247" t="s">
        <v>20</v>
      </c>
      <c r="M110" s="247"/>
      <c r="N110" s="248"/>
      <c r="O110" s="37" t="s">
        <v>13</v>
      </c>
      <c r="P110" s="189">
        <f>+B110/J110</f>
        <v>0</v>
      </c>
      <c r="Q110" s="190"/>
      <c r="R110" s="190"/>
      <c r="S110" s="190"/>
      <c r="T110" s="190"/>
      <c r="U110" s="190"/>
      <c r="V110" s="18" t="s">
        <v>21</v>
      </c>
    </row>
    <row r="111" spans="1:22" ht="17.25" customHeight="1" thickTop="1" x14ac:dyDescent="0.5">
      <c r="B111" s="3" t="s">
        <v>53</v>
      </c>
      <c r="C111" s="3"/>
      <c r="D111" s="3"/>
      <c r="E111" s="3"/>
      <c r="F111" s="3"/>
      <c r="G111" s="3"/>
      <c r="H111" s="3"/>
      <c r="I111" s="3"/>
      <c r="J111" s="3"/>
      <c r="K111" s="3"/>
      <c r="L111" s="5"/>
      <c r="M111" s="5"/>
      <c r="N111" s="5"/>
      <c r="O111" s="5"/>
      <c r="P111" s="5"/>
      <c r="Q111" s="5"/>
      <c r="R111" s="5"/>
      <c r="S111" s="5"/>
      <c r="T111" s="5"/>
      <c r="U111" s="27"/>
      <c r="V111" s="28"/>
    </row>
    <row r="112" spans="1:22" ht="17.25" customHeight="1" thickBot="1" x14ac:dyDescent="0.55000000000000004">
      <c r="B112" s="241" t="s">
        <v>57</v>
      </c>
      <c r="C112" s="242"/>
      <c r="D112" s="242"/>
      <c r="E112" s="242"/>
      <c r="F112" s="242"/>
      <c r="G112" s="242"/>
      <c r="H112" s="243"/>
      <c r="I112" s="36" t="s">
        <v>73</v>
      </c>
      <c r="J112" s="241" t="s">
        <v>72</v>
      </c>
      <c r="K112" s="242"/>
      <c r="L112" s="242"/>
      <c r="M112" s="242"/>
      <c r="N112" s="243"/>
      <c r="O112" s="36" t="s">
        <v>13</v>
      </c>
      <c r="P112" s="378" t="s">
        <v>51</v>
      </c>
      <c r="Q112" s="379"/>
      <c r="R112" s="379"/>
      <c r="S112" s="379"/>
      <c r="T112" s="379"/>
      <c r="U112" s="379"/>
      <c r="V112" s="380"/>
    </row>
    <row r="113" spans="1:22" ht="17.25" customHeight="1" thickTop="1" thickBot="1" x14ac:dyDescent="0.55000000000000004">
      <c r="B113" s="404">
        <f>P110</f>
        <v>0</v>
      </c>
      <c r="C113" s="385"/>
      <c r="D113" s="385"/>
      <c r="E113" s="386"/>
      <c r="F113" s="385" t="s">
        <v>21</v>
      </c>
      <c r="G113" s="385"/>
      <c r="H113" s="386"/>
      <c r="I113" s="36" t="s">
        <v>73</v>
      </c>
      <c r="J113" s="252">
        <v>0.45</v>
      </c>
      <c r="K113" s="247"/>
      <c r="L113" s="247"/>
      <c r="M113" s="247"/>
      <c r="N113" s="248"/>
      <c r="O113" s="37" t="s">
        <v>13</v>
      </c>
      <c r="P113" s="189">
        <f>B113*J113</f>
        <v>0</v>
      </c>
      <c r="Q113" s="190"/>
      <c r="R113" s="190"/>
      <c r="S113" s="190"/>
      <c r="T113" s="190"/>
      <c r="U113" s="190"/>
      <c r="V113" s="18" t="s">
        <v>21</v>
      </c>
    </row>
    <row r="114" spans="1:22" ht="17.25" customHeight="1" thickTop="1" x14ac:dyDescent="0.5">
      <c r="B114" s="3"/>
      <c r="C114" s="3"/>
      <c r="D114" s="3"/>
      <c r="E114" s="3"/>
      <c r="F114" s="3"/>
      <c r="G114" s="3"/>
      <c r="H114" s="3"/>
      <c r="I114" s="3"/>
      <c r="J114" s="3"/>
      <c r="K114" s="3"/>
      <c r="L114" s="5"/>
      <c r="M114" s="5"/>
      <c r="N114" s="39"/>
      <c r="O114" s="6"/>
      <c r="P114" s="6"/>
      <c r="Q114" s="6"/>
      <c r="R114" s="5"/>
      <c r="S114" s="5"/>
      <c r="T114" s="5"/>
      <c r="U114" s="27"/>
      <c r="V114" s="28"/>
    </row>
    <row r="115" spans="1:22" ht="17.25" customHeight="1" thickBot="1" x14ac:dyDescent="0.55000000000000004">
      <c r="A115" s="1"/>
      <c r="B115" s="1"/>
      <c r="C115" s="325" t="s">
        <v>55</v>
      </c>
      <c r="D115" s="325"/>
      <c r="E115" s="325"/>
      <c r="F115" s="325"/>
      <c r="G115" s="325"/>
      <c r="H115" s="325"/>
      <c r="I115" s="325"/>
      <c r="J115" s="325"/>
      <c r="K115" s="325"/>
      <c r="L115" s="325"/>
      <c r="M115" s="325"/>
      <c r="N115" s="325"/>
      <c r="O115" s="325"/>
      <c r="P115" s="325"/>
      <c r="Q115" s="325"/>
      <c r="R115" s="325"/>
      <c r="S115" s="325"/>
      <c r="T115" s="325"/>
      <c r="U115" s="1"/>
      <c r="V115" s="1"/>
    </row>
    <row r="116" spans="1:22" ht="17.25" customHeight="1" thickTop="1" thickBot="1" x14ac:dyDescent="0.55000000000000004">
      <c r="A116" s="1"/>
      <c r="B116" s="229" t="s">
        <v>117</v>
      </c>
      <c r="C116" s="229"/>
      <c r="D116" s="229"/>
      <c r="E116" s="229"/>
      <c r="F116" s="229"/>
      <c r="G116" s="229"/>
      <c r="H116" s="229"/>
      <c r="I116" s="229"/>
      <c r="J116" s="229"/>
      <c r="K116" s="229"/>
      <c r="L116" s="229"/>
      <c r="M116" s="229"/>
      <c r="N116" s="229"/>
      <c r="O116" s="375"/>
      <c r="P116" s="390"/>
      <c r="Q116" s="391"/>
      <c r="R116" s="391"/>
      <c r="S116" s="391"/>
      <c r="T116" s="391"/>
      <c r="U116" s="391"/>
      <c r="V116" s="18" t="s">
        <v>21</v>
      </c>
    </row>
    <row r="117" spans="1:22" ht="17.25" customHeight="1" thickTop="1" x14ac:dyDescent="0.5">
      <c r="A117" s="1"/>
      <c r="B117" s="221" t="s">
        <v>54</v>
      </c>
      <c r="C117" s="221"/>
      <c r="D117" s="221"/>
      <c r="E117" s="221"/>
      <c r="F117" s="221"/>
      <c r="G117" s="221"/>
      <c r="H117" s="221"/>
      <c r="I117" s="221"/>
      <c r="J117" s="221"/>
      <c r="K117" s="221"/>
      <c r="L117" s="221"/>
      <c r="M117" s="221"/>
      <c r="N117" s="221"/>
      <c r="O117" s="221"/>
      <c r="P117" s="221"/>
      <c r="Q117" s="221"/>
      <c r="R117" s="221"/>
      <c r="S117" s="221"/>
      <c r="T117" s="221"/>
      <c r="U117" s="1"/>
      <c r="V117" s="1"/>
    </row>
    <row r="118" spans="1:22" ht="17.25" customHeight="1" x14ac:dyDescent="0.5">
      <c r="A118" s="1"/>
      <c r="B118" s="221" t="s">
        <v>118</v>
      </c>
      <c r="C118" s="221"/>
      <c r="D118" s="221"/>
      <c r="E118" s="221"/>
      <c r="F118" s="221"/>
      <c r="G118" s="221"/>
      <c r="H118" s="221"/>
      <c r="I118" s="221"/>
      <c r="J118" s="221"/>
      <c r="K118" s="221"/>
      <c r="L118" s="221"/>
      <c r="M118" s="221"/>
      <c r="N118" s="221"/>
      <c r="O118" s="221"/>
      <c r="P118" s="221"/>
      <c r="Q118" s="221"/>
      <c r="R118" s="221"/>
      <c r="S118" s="221"/>
      <c r="T118" s="5"/>
      <c r="U118" s="1"/>
      <c r="V118" s="1"/>
    </row>
    <row r="119" spans="1:22" ht="17.25" customHeight="1" x14ac:dyDescent="0.5">
      <c r="A119" s="1"/>
      <c r="B119" s="395"/>
      <c r="C119" s="396"/>
      <c r="D119" s="396"/>
      <c r="E119" s="396"/>
      <c r="F119" s="396"/>
      <c r="G119" s="396"/>
      <c r="H119" s="396"/>
      <c r="I119" s="396"/>
      <c r="J119" s="396"/>
      <c r="K119" s="396"/>
      <c r="L119" s="396"/>
      <c r="M119" s="396"/>
      <c r="N119" s="396"/>
      <c r="O119" s="396"/>
      <c r="P119" s="396"/>
      <c r="Q119" s="396"/>
      <c r="R119" s="396"/>
      <c r="S119" s="396"/>
      <c r="T119" s="396"/>
      <c r="U119" s="396"/>
      <c r="V119" s="397"/>
    </row>
    <row r="120" spans="1:22" ht="17.25" customHeight="1" x14ac:dyDescent="0.5">
      <c r="A120" s="1"/>
      <c r="B120" s="398"/>
      <c r="C120" s="399"/>
      <c r="D120" s="399"/>
      <c r="E120" s="399"/>
      <c r="F120" s="399"/>
      <c r="G120" s="399"/>
      <c r="H120" s="399"/>
      <c r="I120" s="399"/>
      <c r="J120" s="399"/>
      <c r="K120" s="399"/>
      <c r="L120" s="399"/>
      <c r="M120" s="399"/>
      <c r="N120" s="399"/>
      <c r="O120" s="399"/>
      <c r="P120" s="399"/>
      <c r="Q120" s="399"/>
      <c r="R120" s="399"/>
      <c r="S120" s="399"/>
      <c r="T120" s="399"/>
      <c r="U120" s="399"/>
      <c r="V120" s="400"/>
    </row>
    <row r="121" spans="1:22" ht="17.25" customHeight="1" x14ac:dyDescent="0.5">
      <c r="A121" s="1"/>
      <c r="B121" s="398"/>
      <c r="C121" s="399"/>
      <c r="D121" s="399"/>
      <c r="E121" s="399"/>
      <c r="F121" s="399"/>
      <c r="G121" s="399"/>
      <c r="H121" s="399"/>
      <c r="I121" s="399"/>
      <c r="J121" s="399"/>
      <c r="K121" s="399"/>
      <c r="L121" s="399"/>
      <c r="M121" s="399"/>
      <c r="N121" s="399"/>
      <c r="O121" s="399"/>
      <c r="P121" s="399"/>
      <c r="Q121" s="399"/>
      <c r="R121" s="399"/>
      <c r="S121" s="399"/>
      <c r="T121" s="399"/>
      <c r="U121" s="399"/>
      <c r="V121" s="400"/>
    </row>
    <row r="122" spans="1:22" ht="17.25" customHeight="1" x14ac:dyDescent="0.5">
      <c r="A122" s="1"/>
      <c r="B122" s="398"/>
      <c r="C122" s="399"/>
      <c r="D122" s="399"/>
      <c r="E122" s="399"/>
      <c r="F122" s="399"/>
      <c r="G122" s="399"/>
      <c r="H122" s="399"/>
      <c r="I122" s="399"/>
      <c r="J122" s="399"/>
      <c r="K122" s="399"/>
      <c r="L122" s="399"/>
      <c r="M122" s="399"/>
      <c r="N122" s="399"/>
      <c r="O122" s="399"/>
      <c r="P122" s="399"/>
      <c r="Q122" s="399"/>
      <c r="R122" s="399"/>
      <c r="S122" s="399"/>
      <c r="T122" s="399"/>
      <c r="U122" s="399"/>
      <c r="V122" s="400"/>
    </row>
    <row r="123" spans="1:22" ht="17.25" customHeight="1" x14ac:dyDescent="0.5">
      <c r="A123" s="1"/>
      <c r="B123" s="401"/>
      <c r="C123" s="402"/>
      <c r="D123" s="402"/>
      <c r="E123" s="402"/>
      <c r="F123" s="402"/>
      <c r="G123" s="402"/>
      <c r="H123" s="402"/>
      <c r="I123" s="402"/>
      <c r="J123" s="402"/>
      <c r="K123" s="402"/>
      <c r="L123" s="402"/>
      <c r="M123" s="402"/>
      <c r="N123" s="402"/>
      <c r="O123" s="402"/>
      <c r="P123" s="402"/>
      <c r="Q123" s="402"/>
      <c r="R123" s="402"/>
      <c r="S123" s="402"/>
      <c r="T123" s="402"/>
      <c r="U123" s="402"/>
      <c r="V123" s="403"/>
    </row>
    <row r="124" spans="1:22" ht="15.75" customHeight="1" x14ac:dyDescent="0.5">
      <c r="B124" s="27" t="s">
        <v>56</v>
      </c>
      <c r="C124" s="27"/>
      <c r="D124" s="27"/>
      <c r="E124" s="27"/>
      <c r="F124" s="27"/>
      <c r="G124" s="27"/>
      <c r="H124" s="27"/>
      <c r="I124" s="27"/>
      <c r="J124" s="27"/>
      <c r="K124" s="27"/>
      <c r="L124" s="3"/>
      <c r="M124" s="3"/>
      <c r="N124" s="3"/>
      <c r="O124" s="3"/>
      <c r="P124" s="3"/>
      <c r="Q124" s="3"/>
      <c r="R124" s="5"/>
      <c r="S124" s="5"/>
      <c r="T124" s="5"/>
    </row>
    <row r="125" spans="1:22" ht="16.149999999999999" thickBot="1" x14ac:dyDescent="0.55000000000000004">
      <c r="B125" s="392" t="s">
        <v>51</v>
      </c>
      <c r="C125" s="393"/>
      <c r="D125" s="393"/>
      <c r="E125" s="393"/>
      <c r="F125" s="393"/>
      <c r="G125" s="393"/>
      <c r="H125" s="394"/>
      <c r="I125" s="36" t="s">
        <v>11</v>
      </c>
      <c r="J125" s="241" t="s">
        <v>52</v>
      </c>
      <c r="K125" s="242"/>
      <c r="L125" s="242"/>
      <c r="M125" s="242"/>
      <c r="N125" s="243"/>
      <c r="O125" s="37" t="s">
        <v>13</v>
      </c>
      <c r="P125" s="249" t="s">
        <v>16</v>
      </c>
      <c r="Q125" s="250"/>
      <c r="R125" s="250"/>
      <c r="S125" s="250"/>
      <c r="T125" s="250"/>
      <c r="U125" s="250"/>
      <c r="V125" s="251"/>
    </row>
    <row r="126" spans="1:22" ht="16.5" thickTop="1" thickBot="1" x14ac:dyDescent="0.55000000000000004">
      <c r="B126" s="387">
        <f>P113</f>
        <v>0</v>
      </c>
      <c r="C126" s="388"/>
      <c r="D126" s="388"/>
      <c r="E126" s="389"/>
      <c r="F126" s="385" t="s">
        <v>21</v>
      </c>
      <c r="G126" s="385"/>
      <c r="H126" s="386"/>
      <c r="I126" s="36" t="s">
        <v>11</v>
      </c>
      <c r="J126" s="387">
        <f>P116</f>
        <v>0</v>
      </c>
      <c r="K126" s="388"/>
      <c r="L126" s="388"/>
      <c r="M126" s="388"/>
      <c r="N126" s="389"/>
      <c r="O126" s="37" t="s">
        <v>13</v>
      </c>
      <c r="P126" s="189">
        <f>B126+J126</f>
        <v>0</v>
      </c>
      <c r="Q126" s="190"/>
      <c r="R126" s="190"/>
      <c r="S126" s="190"/>
      <c r="T126" s="190"/>
      <c r="U126" s="190"/>
      <c r="V126" s="18" t="s">
        <v>21</v>
      </c>
    </row>
    <row r="127" spans="1:22" ht="13.5" thickTop="1" x14ac:dyDescent="0.4">
      <c r="B127" s="167"/>
      <c r="C127" s="167"/>
      <c r="D127" s="167"/>
      <c r="E127" s="167"/>
      <c r="F127" s="167"/>
      <c r="G127" s="167"/>
      <c r="H127" s="167"/>
      <c r="I127" s="167"/>
      <c r="J127" s="167"/>
      <c r="K127" s="167"/>
      <c r="L127" s="167"/>
      <c r="M127" s="167"/>
      <c r="N127" s="167"/>
      <c r="O127" s="167"/>
      <c r="P127" s="178"/>
      <c r="Q127" s="178"/>
      <c r="R127" s="178"/>
      <c r="S127" s="178"/>
      <c r="T127" s="178"/>
      <c r="U127" s="178"/>
      <c r="V127" s="178"/>
    </row>
    <row r="128" spans="1:22" ht="17.25" customHeight="1" x14ac:dyDescent="0.5">
      <c r="B128" s="176"/>
      <c r="C128" s="176"/>
      <c r="D128" s="176"/>
      <c r="E128" s="176"/>
      <c r="F128" s="176"/>
      <c r="G128" s="176"/>
      <c r="H128" s="176"/>
      <c r="I128" s="176"/>
      <c r="J128" s="176"/>
      <c r="K128" s="176"/>
      <c r="L128" s="176"/>
      <c r="M128" s="176"/>
      <c r="N128" s="176"/>
      <c r="O128" s="176"/>
      <c r="P128" s="176"/>
      <c r="Q128" s="176"/>
      <c r="R128" s="39"/>
      <c r="S128" s="39"/>
      <c r="T128" s="238"/>
      <c r="U128" s="238"/>
      <c r="V128" s="40"/>
    </row>
    <row r="130" spans="1:22" ht="15.75" customHeight="1" x14ac:dyDescent="0.5">
      <c r="A130" s="228"/>
      <c r="B130" s="228"/>
      <c r="C130" s="228"/>
      <c r="D130" s="228"/>
      <c r="E130" s="228"/>
      <c r="F130" s="228"/>
      <c r="G130" s="228"/>
      <c r="H130" s="228"/>
      <c r="I130" s="228"/>
      <c r="J130" s="228"/>
      <c r="K130" s="228"/>
      <c r="L130" s="228"/>
      <c r="M130" s="228"/>
      <c r="N130" s="228"/>
      <c r="O130" s="228"/>
      <c r="P130" s="228"/>
      <c r="Q130" s="228"/>
      <c r="R130" s="228"/>
      <c r="S130" s="228"/>
      <c r="T130" s="228"/>
      <c r="U130" s="228"/>
      <c r="V130" s="228"/>
    </row>
  </sheetData>
  <mergeCells count="301">
    <mergeCell ref="B91:T91"/>
    <mergeCell ref="K77:M77"/>
    <mergeCell ref="U42:V42"/>
    <mergeCell ref="U44:V44"/>
    <mergeCell ref="U46:V46"/>
    <mergeCell ref="N45:S45"/>
    <mergeCell ref="O40:P40"/>
    <mergeCell ref="B85:T85"/>
    <mergeCell ref="U86:U87"/>
    <mergeCell ref="B90:T90"/>
    <mergeCell ref="B88:T88"/>
    <mergeCell ref="U89:U90"/>
    <mergeCell ref="B82:V82"/>
    <mergeCell ref="B83:T83"/>
    <mergeCell ref="V83:V84"/>
    <mergeCell ref="B84:T84"/>
    <mergeCell ref="V86:V87"/>
    <mergeCell ref="V89:V90"/>
    <mergeCell ref="B89:T89"/>
    <mergeCell ref="B87:T87"/>
    <mergeCell ref="E77:G77"/>
    <mergeCell ref="C77:D77"/>
    <mergeCell ref="U83:U84"/>
    <mergeCell ref="I48:J48"/>
    <mergeCell ref="U34:V34"/>
    <mergeCell ref="U36:V36"/>
    <mergeCell ref="U38:V38"/>
    <mergeCell ref="U40:V40"/>
    <mergeCell ref="K38:M38"/>
    <mergeCell ref="Q34:S34"/>
    <mergeCell ref="O36:P36"/>
    <mergeCell ref="C41:M41"/>
    <mergeCell ref="B56:V56"/>
    <mergeCell ref="C42:D42"/>
    <mergeCell ref="E42:G42"/>
    <mergeCell ref="I42:J42"/>
    <mergeCell ref="K42:M42"/>
    <mergeCell ref="K48:M48"/>
    <mergeCell ref="O42:P42"/>
    <mergeCell ref="Q42:S42"/>
    <mergeCell ref="C55:T55"/>
    <mergeCell ref="E40:G40"/>
    <mergeCell ref="O44:P44"/>
    <mergeCell ref="Q44:S44"/>
    <mergeCell ref="N41:S41"/>
    <mergeCell ref="N43:S43"/>
    <mergeCell ref="C48:D48"/>
    <mergeCell ref="E48:G48"/>
    <mergeCell ref="A4:V4"/>
    <mergeCell ref="A5:V5"/>
    <mergeCell ref="A1:S1"/>
    <mergeCell ref="A2:S2"/>
    <mergeCell ref="A3:S3"/>
    <mergeCell ref="U1:V1"/>
    <mergeCell ref="U2:V2"/>
    <mergeCell ref="B7:V7"/>
    <mergeCell ref="C16:S16"/>
    <mergeCell ref="B16:B17"/>
    <mergeCell ref="U16:U17"/>
    <mergeCell ref="V16:V17"/>
    <mergeCell ref="C17:S17"/>
    <mergeCell ref="C13:T13"/>
    <mergeCell ref="B14:V14"/>
    <mergeCell ref="A6:V6"/>
    <mergeCell ref="U32:V32"/>
    <mergeCell ref="N25:S25"/>
    <mergeCell ref="N29:S29"/>
    <mergeCell ref="N31:S31"/>
    <mergeCell ref="O30:P30"/>
    <mergeCell ref="Q30:S30"/>
    <mergeCell ref="O32:P32"/>
    <mergeCell ref="Q32:S32"/>
    <mergeCell ref="U30:V30"/>
    <mergeCell ref="Q28:S28"/>
    <mergeCell ref="C29:M29"/>
    <mergeCell ref="A20:V20"/>
    <mergeCell ref="U24:V24"/>
    <mergeCell ref="U26:V26"/>
    <mergeCell ref="U28:V28"/>
    <mergeCell ref="B8:V8"/>
    <mergeCell ref="B9:V9"/>
    <mergeCell ref="B10:V10"/>
    <mergeCell ref="C80:T80"/>
    <mergeCell ref="K28:M28"/>
    <mergeCell ref="C25:M25"/>
    <mergeCell ref="C26:D26"/>
    <mergeCell ref="E26:G26"/>
    <mergeCell ref="I26:J26"/>
    <mergeCell ref="K26:M26"/>
    <mergeCell ref="C30:D30"/>
    <mergeCell ref="E30:G30"/>
    <mergeCell ref="I30:J30"/>
    <mergeCell ref="K30:M30"/>
    <mergeCell ref="I44:J44"/>
    <mergeCell ref="K44:M44"/>
    <mergeCell ref="C35:M35"/>
    <mergeCell ref="C34:D34"/>
    <mergeCell ref="C40:D40"/>
    <mergeCell ref="A130:V130"/>
    <mergeCell ref="B128:Q128"/>
    <mergeCell ref="T128:U128"/>
    <mergeCell ref="B127:V127"/>
    <mergeCell ref="F126:H126"/>
    <mergeCell ref="B126:E126"/>
    <mergeCell ref="P125:V125"/>
    <mergeCell ref="P116:U116"/>
    <mergeCell ref="L110:N110"/>
    <mergeCell ref="C115:T115"/>
    <mergeCell ref="J126:N126"/>
    <mergeCell ref="P126:U126"/>
    <mergeCell ref="B117:T117"/>
    <mergeCell ref="B125:H125"/>
    <mergeCell ref="B118:S118"/>
    <mergeCell ref="B119:V123"/>
    <mergeCell ref="J112:N112"/>
    <mergeCell ref="J113:N113"/>
    <mergeCell ref="B112:H112"/>
    <mergeCell ref="F113:H113"/>
    <mergeCell ref="B113:E113"/>
    <mergeCell ref="C104:T104"/>
    <mergeCell ref="C23:M23"/>
    <mergeCell ref="N23:S23"/>
    <mergeCell ref="C22:V22"/>
    <mergeCell ref="C24:D24"/>
    <mergeCell ref="E24:G24"/>
    <mergeCell ref="K24:M24"/>
    <mergeCell ref="C15:S15"/>
    <mergeCell ref="I24:J24"/>
    <mergeCell ref="O24:P24"/>
    <mergeCell ref="Q24:S24"/>
    <mergeCell ref="B19:T19"/>
    <mergeCell ref="C18:S18"/>
    <mergeCell ref="B21:B22"/>
    <mergeCell ref="C21:T21"/>
    <mergeCell ref="N27:S27"/>
    <mergeCell ref="O26:P26"/>
    <mergeCell ref="O28:P28"/>
    <mergeCell ref="C27:M27"/>
    <mergeCell ref="Q26:S26"/>
    <mergeCell ref="C28:D28"/>
    <mergeCell ref="E28:G28"/>
    <mergeCell ref="I28:J28"/>
    <mergeCell ref="B86:T86"/>
    <mergeCell ref="C32:D32"/>
    <mergeCell ref="E32:G32"/>
    <mergeCell ref="E34:G34"/>
    <mergeCell ref="E36:G36"/>
    <mergeCell ref="C36:D36"/>
    <mergeCell ref="N33:S33"/>
    <mergeCell ref="N35:S35"/>
    <mergeCell ref="N37:S37"/>
    <mergeCell ref="N39:S39"/>
    <mergeCell ref="O38:P38"/>
    <mergeCell ref="Q38:S38"/>
    <mergeCell ref="O34:P34"/>
    <mergeCell ref="I32:J32"/>
    <mergeCell ref="K32:M32"/>
    <mergeCell ref="I36:J36"/>
    <mergeCell ref="K36:M36"/>
    <mergeCell ref="Q36:S36"/>
    <mergeCell ref="C43:M43"/>
    <mergeCell ref="Q40:S40"/>
    <mergeCell ref="I40:J40"/>
    <mergeCell ref="K40:M40"/>
    <mergeCell ref="C45:M45"/>
    <mergeCell ref="C44:D44"/>
    <mergeCell ref="E44:G44"/>
    <mergeCell ref="O46:P46"/>
    <mergeCell ref="Q46:S46"/>
    <mergeCell ref="I59:J59"/>
    <mergeCell ref="K59:M59"/>
    <mergeCell ref="O59:P59"/>
    <mergeCell ref="Q59:S59"/>
    <mergeCell ref="C47:M47"/>
    <mergeCell ref="C46:D46"/>
    <mergeCell ref="E46:G46"/>
    <mergeCell ref="I46:J46"/>
    <mergeCell ref="K46:M46"/>
    <mergeCell ref="O48:P48"/>
    <mergeCell ref="Q48:S48"/>
    <mergeCell ref="Q63:S63"/>
    <mergeCell ref="A51:S51"/>
    <mergeCell ref="A52:S52"/>
    <mergeCell ref="A53:S53"/>
    <mergeCell ref="U51:V51"/>
    <mergeCell ref="U59:V59"/>
    <mergeCell ref="C60:M60"/>
    <mergeCell ref="N60:S60"/>
    <mergeCell ref="N47:S47"/>
    <mergeCell ref="N62:S62"/>
    <mergeCell ref="C57:V57"/>
    <mergeCell ref="O61:P61"/>
    <mergeCell ref="Q61:S61"/>
    <mergeCell ref="C61:D61"/>
    <mergeCell ref="E61:G61"/>
    <mergeCell ref="I61:J61"/>
    <mergeCell ref="K61:M61"/>
    <mergeCell ref="C62:M62"/>
    <mergeCell ref="U61:V61"/>
    <mergeCell ref="U48:V48"/>
    <mergeCell ref="C58:M58"/>
    <mergeCell ref="N58:S58"/>
    <mergeCell ref="C59:D59"/>
    <mergeCell ref="E59:G59"/>
    <mergeCell ref="Q65:S65"/>
    <mergeCell ref="Q67:S67"/>
    <mergeCell ref="O63:P63"/>
    <mergeCell ref="O65:P65"/>
    <mergeCell ref="O67:P67"/>
    <mergeCell ref="I65:J65"/>
    <mergeCell ref="I67:J67"/>
    <mergeCell ref="I69:J69"/>
    <mergeCell ref="K63:M63"/>
    <mergeCell ref="K65:M65"/>
    <mergeCell ref="K67:M67"/>
    <mergeCell ref="K69:M69"/>
    <mergeCell ref="C64:M64"/>
    <mergeCell ref="C66:M66"/>
    <mergeCell ref="C68:M68"/>
    <mergeCell ref="C69:D69"/>
    <mergeCell ref="E69:G69"/>
    <mergeCell ref="C63:D63"/>
    <mergeCell ref="C65:D65"/>
    <mergeCell ref="C67:D67"/>
    <mergeCell ref="E65:G65"/>
    <mergeCell ref="E63:G63"/>
    <mergeCell ref="E67:G67"/>
    <mergeCell ref="I63:J63"/>
    <mergeCell ref="N76:S76"/>
    <mergeCell ref="C76:M76"/>
    <mergeCell ref="E75:G75"/>
    <mergeCell ref="Q77:S77"/>
    <mergeCell ref="O77:P77"/>
    <mergeCell ref="A99:S99"/>
    <mergeCell ref="N64:S64"/>
    <mergeCell ref="N66:S66"/>
    <mergeCell ref="N68:S68"/>
    <mergeCell ref="C71:D71"/>
    <mergeCell ref="C73:D73"/>
    <mergeCell ref="C75:D75"/>
    <mergeCell ref="C70:M70"/>
    <mergeCell ref="C72:M72"/>
    <mergeCell ref="C74:M74"/>
    <mergeCell ref="E71:G71"/>
    <mergeCell ref="E73:G73"/>
    <mergeCell ref="I71:J71"/>
    <mergeCell ref="I73:J73"/>
    <mergeCell ref="I75:J75"/>
    <mergeCell ref="K71:M71"/>
    <mergeCell ref="K73:M73"/>
    <mergeCell ref="K75:M75"/>
    <mergeCell ref="I77:J77"/>
    <mergeCell ref="O75:P75"/>
    <mergeCell ref="N74:S74"/>
    <mergeCell ref="O71:P71"/>
    <mergeCell ref="U67:V67"/>
    <mergeCell ref="U69:V69"/>
    <mergeCell ref="N70:S70"/>
    <mergeCell ref="N72:S72"/>
    <mergeCell ref="Q69:S69"/>
    <mergeCell ref="Q71:S71"/>
    <mergeCell ref="O69:P69"/>
    <mergeCell ref="Q75:S75"/>
    <mergeCell ref="P105:U105"/>
    <mergeCell ref="B105:O105"/>
    <mergeCell ref="J125:N125"/>
    <mergeCell ref="B116:O116"/>
    <mergeCell ref="J110:K110"/>
    <mergeCell ref="F110:H110"/>
    <mergeCell ref="B110:E110"/>
    <mergeCell ref="P112:V112"/>
    <mergeCell ref="P113:U113"/>
    <mergeCell ref="P109:V109"/>
    <mergeCell ref="P110:U110"/>
    <mergeCell ref="J109:N109"/>
    <mergeCell ref="C107:T107"/>
    <mergeCell ref="B109:H109"/>
    <mergeCell ref="A100:S100"/>
    <mergeCell ref="A101:S101"/>
    <mergeCell ref="U99:V99"/>
    <mergeCell ref="U100:V100"/>
    <mergeCell ref="U52:V52"/>
    <mergeCell ref="C31:M31"/>
    <mergeCell ref="C33:M33"/>
    <mergeCell ref="C37:M37"/>
    <mergeCell ref="C39:M39"/>
    <mergeCell ref="I34:J34"/>
    <mergeCell ref="K34:M34"/>
    <mergeCell ref="C38:D38"/>
    <mergeCell ref="E38:G38"/>
    <mergeCell ref="I38:J38"/>
    <mergeCell ref="U63:V63"/>
    <mergeCell ref="U65:V65"/>
    <mergeCell ref="B81:V81"/>
    <mergeCell ref="B78:S78"/>
    <mergeCell ref="U71:V71"/>
    <mergeCell ref="U73:V73"/>
    <mergeCell ref="U75:V75"/>
    <mergeCell ref="U77:V77"/>
    <mergeCell ref="Q73:S73"/>
    <mergeCell ref="O73:P73"/>
  </mergeCells>
  <phoneticPr fontId="0" type="noConversion"/>
  <conditionalFormatting sqref="B18">
    <cfRule type="cellIs" priority="1" stopIfTrue="1" operator="greaterThanOrEqual">
      <formula>3</formula>
    </cfRule>
  </conditionalFormatting>
  <dataValidations disablePrompts="1" count="2">
    <dataValidation type="whole" allowBlank="1" showInputMessage="1" showErrorMessage="1" sqref="B16" xr:uid="{00000000-0002-0000-0400-000000000000}">
      <formula1>6</formula1>
      <formula2>9999</formula2>
    </dataValidation>
    <dataValidation type="whole" allowBlank="1" showInputMessage="1" showErrorMessage="1" sqref="B18" xr:uid="{00000000-0002-0000-0400-000001000000}">
      <formula1>3</formula1>
      <formula2>9999</formula2>
    </dataValidation>
  </dataValidations>
  <pageMargins left="0.25" right="0.25" top="0" bottom="0" header="0" footer="0"/>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63" r:id="rId4" name="Option Button 43">
              <controlPr locked="0" defaultSize="0" autoFill="0" autoLine="0" autoPict="0" macro="[0]!OptionButton43_Click">
                <anchor moveWithCells="1">
                  <from>
                    <xdr:col>0</xdr:col>
                    <xdr:colOff>100013</xdr:colOff>
                    <xdr:row>81</xdr:row>
                    <xdr:rowOff>390525</xdr:rowOff>
                  </from>
                  <to>
                    <xdr:col>0</xdr:col>
                    <xdr:colOff>428625</xdr:colOff>
                    <xdr:row>83</xdr:row>
                    <xdr:rowOff>19050</xdr:rowOff>
                  </to>
                </anchor>
              </controlPr>
            </control>
          </mc:Choice>
        </mc:AlternateContent>
        <mc:AlternateContent xmlns:mc="http://schemas.openxmlformats.org/markup-compatibility/2006">
          <mc:Choice Requires="x14">
            <control shapeId="5173" r:id="rId5" name="Option Button 53">
              <controlPr defaultSize="0" autoFill="0" autoLine="0" autoPict="0">
                <anchor moveWithCells="1">
                  <from>
                    <xdr:col>0</xdr:col>
                    <xdr:colOff>100013</xdr:colOff>
                    <xdr:row>84</xdr:row>
                    <xdr:rowOff>238125</xdr:rowOff>
                  </from>
                  <to>
                    <xdr:col>1</xdr:col>
                    <xdr:colOff>0</xdr:colOff>
                    <xdr:row>86</xdr:row>
                    <xdr:rowOff>9525</xdr:rowOff>
                  </to>
                </anchor>
              </controlPr>
            </control>
          </mc:Choice>
        </mc:AlternateContent>
        <mc:AlternateContent xmlns:mc="http://schemas.openxmlformats.org/markup-compatibility/2006">
          <mc:Choice Requires="x14">
            <control shapeId="5182" r:id="rId6" name="Option Button 62">
              <controlPr locked="0" defaultSize="0" autoFill="0" autoLine="0" autoPict="0">
                <anchor moveWithCells="1">
                  <from>
                    <xdr:col>0</xdr:col>
                    <xdr:colOff>90488</xdr:colOff>
                    <xdr:row>87</xdr:row>
                    <xdr:rowOff>228600</xdr:rowOff>
                  </from>
                  <to>
                    <xdr:col>0</xdr:col>
                    <xdr:colOff>419100</xdr:colOff>
                    <xdr:row>89</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RESIDENTIAL LOAD CALC #1</vt:lpstr>
      <vt:lpstr>RESIDENTIAL LOAD CALC #2</vt:lpstr>
      <vt:lpstr>RESIDENTIAL LOAD CALC #3</vt:lpstr>
      <vt:lpstr>RESIDENTIAL LOAD CALC #4</vt:lpstr>
      <vt:lpstr>RESIDENTIAL LOAD CALC #5</vt:lpstr>
      <vt:lpstr>'RESIDENTIAL LOAD CALC #1'!Print_Area</vt:lpstr>
      <vt:lpstr>'RESIDENTIAL LOAD CALC #3'!Print_Area</vt:lpstr>
      <vt:lpstr>'RESIDENTIAL LOAD CALC #4'!Print_Area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JPoe</dc:creator>
  <cp:lastModifiedBy>Jeffrey Lotterer</cp:lastModifiedBy>
  <cp:lastPrinted>2008-01-09T17:40:22Z</cp:lastPrinted>
  <dcterms:created xsi:type="dcterms:W3CDTF">2006-07-20T18:19:44Z</dcterms:created>
  <dcterms:modified xsi:type="dcterms:W3CDTF">2025-07-06T23:31:45Z</dcterms:modified>
</cp:coreProperties>
</file>