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JOSE\Google Drive\Maestria\Modelos Predictivos\proyecto\consolidado\"/>
    </mc:Choice>
  </mc:AlternateContent>
  <xr:revisionPtr revIDLastSave="0" documentId="13_ncr:1_{30A6A57B-A99E-4806-B41B-4F71B46956BE}" xr6:coauthVersionLast="47" xr6:coauthVersionMax="47" xr10:uidLastSave="{00000000-0000-0000-0000-000000000000}"/>
  <bookViews>
    <workbookView xWindow="-108" yWindow="-108" windowWidth="23256" windowHeight="12456" xr2:uid="{2E22A27A-9745-4C07-A22B-8BE23E48525F}"/>
  </bookViews>
  <sheets>
    <sheet name="Dataset Anuncions" sheetId="1" r:id="rId1"/>
    <sheet name="Solicitudes Anuncios" sheetId="2" r:id="rId2"/>
    <sheet name="Autocorrelacion" sheetId="21" r:id="rId3"/>
    <sheet name="Holt Anuncios" sheetId="7" r:id="rId4"/>
    <sheet name="Winter Anuncios" sheetId="10" r:id="rId5"/>
    <sheet name="Polinomial" sheetId="12" r:id="rId6"/>
    <sheet name="ARIMA" sheetId="14" r:id="rId7"/>
    <sheet name="Resumen" sheetId="13" r:id="rId8"/>
    <sheet name="Info Modelos" sheetId="9" r:id="rId9"/>
  </sheets>
  <definedNames>
    <definedName name="_xlnm._FilterDatabase" localSheetId="0" hidden="1">'Dataset Anuncions'!$A$1:$E$2228</definedName>
    <definedName name="NativeTimeline_Fecha">#N/A</definedName>
    <definedName name="solver_adj" localSheetId="3" hidden="1">'Holt Anuncios'!$B$39:$B$40</definedName>
    <definedName name="solver_adj" localSheetId="4" hidden="1">'Winter Anuncios'!$B$60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3</definedName>
    <definedName name="solver_eng" localSheetId="4" hidden="1">3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'Holt Anuncios'!$B$39</definedName>
    <definedName name="solver_lhs1" localSheetId="4" hidden="1">'Winter Anuncios'!$B$60</definedName>
    <definedName name="solver_lhs2" localSheetId="3" hidden="1">'Holt Anuncios'!$B$40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1</definedName>
    <definedName name="solver_nwt" localSheetId="3" hidden="1">1</definedName>
    <definedName name="solver_nwt" localSheetId="4" hidden="1">1</definedName>
    <definedName name="solver_opt" localSheetId="3" hidden="1">'Holt Anuncios'!$H$27</definedName>
    <definedName name="solver_opt" localSheetId="4" hidden="1">'Winter Anuncios'!$J$53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1</definedName>
    <definedName name="solver_rhs1" localSheetId="3" hidden="1">1</definedName>
    <definedName name="solver_rhs1" localSheetId="4" hidden="1">1</definedName>
    <definedName name="solver_rhs2" localSheetId="3" hidden="1">1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pivotCaches>
    <pivotCache cacheId="4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1" l="1"/>
  <c r="C29" i="21"/>
  <c r="D11" i="21" s="1"/>
  <c r="C26" i="21"/>
  <c r="E26" i="21" s="1"/>
  <c r="C25" i="21"/>
  <c r="C24" i="21"/>
  <c r="E24" i="21" s="1"/>
  <c r="C23" i="21"/>
  <c r="C22" i="21"/>
  <c r="C21" i="21"/>
  <c r="E21" i="21" s="1"/>
  <c r="C20" i="21"/>
  <c r="C19" i="21"/>
  <c r="E19" i="21" s="1"/>
  <c r="C18" i="21"/>
  <c r="E18" i="21" s="1"/>
  <c r="C17" i="21"/>
  <c r="C16" i="21"/>
  <c r="E16" i="21" s="1"/>
  <c r="C15" i="21"/>
  <c r="C14" i="21"/>
  <c r="C13" i="21"/>
  <c r="E13" i="21" s="1"/>
  <c r="C12" i="21"/>
  <c r="C11" i="21"/>
  <c r="E11" i="21" s="1"/>
  <c r="C10" i="21"/>
  <c r="E10" i="21" s="1"/>
  <c r="C9" i="21"/>
  <c r="C8" i="21"/>
  <c r="E8" i="21" s="1"/>
  <c r="C7" i="21"/>
  <c r="E7" i="21" s="1"/>
  <c r="C6" i="21"/>
  <c r="E6" i="21" s="1"/>
  <c r="C5" i="21"/>
  <c r="E5" i="21" s="1"/>
  <c r="C4" i="21"/>
  <c r="E4" i="21" s="1"/>
  <c r="E12" i="21" l="1"/>
  <c r="E20" i="21"/>
  <c r="E14" i="21"/>
  <c r="E22" i="21"/>
  <c r="E15" i="21"/>
  <c r="N15" i="21" s="1"/>
  <c r="D9" i="21"/>
  <c r="J15" i="21" s="1"/>
  <c r="S15" i="21" s="1"/>
  <c r="D26" i="21"/>
  <c r="N26" i="21" s="1"/>
  <c r="D18" i="21"/>
  <c r="N18" i="21" s="1"/>
  <c r="D10" i="21"/>
  <c r="H14" i="21" s="1"/>
  <c r="D25" i="21"/>
  <c r="E17" i="21"/>
  <c r="E9" i="21"/>
  <c r="D24" i="21"/>
  <c r="F26" i="21" s="1"/>
  <c r="D16" i="21"/>
  <c r="I21" i="21" s="1"/>
  <c r="D8" i="21"/>
  <c r="I13" i="21" s="1"/>
  <c r="D23" i="21"/>
  <c r="M23" i="21" s="1"/>
  <c r="D15" i="21"/>
  <c r="I20" i="21" s="1"/>
  <c r="D7" i="21"/>
  <c r="F9" i="21" s="1"/>
  <c r="E23" i="21"/>
  <c r="D22" i="21"/>
  <c r="G25" i="21" s="1"/>
  <c r="P25" i="21" s="1"/>
  <c r="D14" i="21"/>
  <c r="J20" i="21" s="1"/>
  <c r="D6" i="21"/>
  <c r="H10" i="21" s="1"/>
  <c r="Q10" i="21" s="1"/>
  <c r="D21" i="21"/>
  <c r="H25" i="21" s="1"/>
  <c r="Q25" i="21" s="1"/>
  <c r="D13" i="21"/>
  <c r="P13" i="21" s="1"/>
  <c r="D5" i="21"/>
  <c r="F7" i="21" s="1"/>
  <c r="D17" i="21"/>
  <c r="D20" i="21"/>
  <c r="I25" i="21" s="1"/>
  <c r="R25" i="21" s="1"/>
  <c r="D12" i="21"/>
  <c r="H16" i="21" s="1"/>
  <c r="Q16" i="21" s="1"/>
  <c r="D4" i="21"/>
  <c r="M4" i="21" s="1"/>
  <c r="E25" i="21"/>
  <c r="D3" i="21"/>
  <c r="M3" i="21" s="1"/>
  <c r="D19" i="21"/>
  <c r="N19" i="21" s="1"/>
  <c r="F8" i="21"/>
  <c r="K13" i="21"/>
  <c r="I11" i="21"/>
  <c r="R11" i="21" s="1"/>
  <c r="G17" i="21"/>
  <c r="P17" i="21" s="1"/>
  <c r="G13" i="21"/>
  <c r="F17" i="21"/>
  <c r="O17" i="21" s="1"/>
  <c r="N25" i="21"/>
  <c r="I22" i="21"/>
  <c r="R22" i="21" s="1"/>
  <c r="M6" i="21"/>
  <c r="F10" i="21"/>
  <c r="O10" i="21" s="1"/>
  <c r="F12" i="21"/>
  <c r="K17" i="21"/>
  <c r="T17" i="21" s="1"/>
  <c r="K22" i="21"/>
  <c r="G19" i="21"/>
  <c r="G18" i="21"/>
  <c r="P18" i="21" s="1"/>
  <c r="J23" i="21"/>
  <c r="N11" i="21"/>
  <c r="J16" i="21"/>
  <c r="S16" i="21" s="1"/>
  <c r="F19" i="21"/>
  <c r="N8" i="21"/>
  <c r="G9" i="21"/>
  <c r="P9" i="21" s="1"/>
  <c r="F22" i="21"/>
  <c r="O22" i="21" s="1"/>
  <c r="M9" i="21"/>
  <c r="F11" i="21"/>
  <c r="O11" i="21" s="1"/>
  <c r="H13" i="21"/>
  <c r="Q13" i="21" s="1"/>
  <c r="I14" i="21"/>
  <c r="I16" i="21"/>
  <c r="R16" i="21" s="1"/>
  <c r="K18" i="21"/>
  <c r="G14" i="21"/>
  <c r="P14" i="21" s="1"/>
  <c r="J17" i="21"/>
  <c r="S17" i="21" s="1"/>
  <c r="F13" i="21"/>
  <c r="H15" i="21"/>
  <c r="Q15" i="21" s="1"/>
  <c r="G8" i="21"/>
  <c r="I10" i="21"/>
  <c r="R10" i="21" s="1"/>
  <c r="H9" i="21"/>
  <c r="Q9" i="21" s="1"/>
  <c r="N5" i="21"/>
  <c r="M5" i="21"/>
  <c r="O7" i="21"/>
  <c r="K14" i="21"/>
  <c r="N7" i="21"/>
  <c r="M7" i="21"/>
  <c r="G10" i="21"/>
  <c r="P10" i="21" s="1"/>
  <c r="H11" i="21"/>
  <c r="Q11" i="21" s="1"/>
  <c r="J13" i="21"/>
  <c r="N9" i="21"/>
  <c r="R13" i="21"/>
  <c r="M11" i="21"/>
  <c r="O9" i="21"/>
  <c r="K19" i="21"/>
  <c r="G15" i="21"/>
  <c r="P15" i="21" s="1"/>
  <c r="I17" i="21"/>
  <c r="R17" i="21" s="1"/>
  <c r="K15" i="21"/>
  <c r="T15" i="21" s="1"/>
  <c r="G7" i="21"/>
  <c r="P7" i="21" s="1"/>
  <c r="M22" i="21"/>
  <c r="N6" i="21"/>
  <c r="M15" i="21"/>
  <c r="I18" i="21"/>
  <c r="R18" i="21" s="1"/>
  <c r="H19" i="21"/>
  <c r="G20" i="21"/>
  <c r="K24" i="21"/>
  <c r="H12" i="21"/>
  <c r="Q12" i="21" s="1"/>
  <c r="M16" i="21"/>
  <c r="J10" i="21"/>
  <c r="S10" i="21" s="1"/>
  <c r="N4" i="21"/>
  <c r="F15" i="21"/>
  <c r="O15" i="21" s="1"/>
  <c r="N16" i="21"/>
  <c r="M17" i="21"/>
  <c r="N24" i="21"/>
  <c r="M25" i="21"/>
  <c r="I9" i="21"/>
  <c r="R9" i="21" s="1"/>
  <c r="H20" i="21"/>
  <c r="Q20" i="21" s="1"/>
  <c r="H8" i="21"/>
  <c r="Q8" i="21" s="1"/>
  <c r="F24" i="21"/>
  <c r="O24" i="21"/>
  <c r="M26" i="21" l="1"/>
  <c r="I19" i="21"/>
  <c r="R19" i="21" s="1"/>
  <c r="F23" i="21"/>
  <c r="O23" i="21" s="1"/>
  <c r="I26" i="21"/>
  <c r="R26" i="21" s="1"/>
  <c r="N14" i="21"/>
  <c r="M21" i="21"/>
  <c r="T19" i="21"/>
  <c r="S13" i="21"/>
  <c r="T18" i="21"/>
  <c r="O19" i="21"/>
  <c r="P19" i="21"/>
  <c r="G11" i="21"/>
  <c r="P11" i="21" s="1"/>
  <c r="T24" i="21"/>
  <c r="R14" i="21"/>
  <c r="R21" i="21"/>
  <c r="M8" i="21"/>
  <c r="M18" i="21"/>
  <c r="M14" i="21"/>
  <c r="J19" i="21"/>
  <c r="S19" i="21" s="1"/>
  <c r="H17" i="21"/>
  <c r="Q17" i="21" s="1"/>
  <c r="N21" i="21"/>
  <c r="K20" i="21"/>
  <c r="J9" i="21"/>
  <c r="S9" i="21" s="1"/>
  <c r="P8" i="21"/>
  <c r="G12" i="21"/>
  <c r="P12" i="21" s="1"/>
  <c r="K21" i="21"/>
  <c r="T21" i="21" s="1"/>
  <c r="J22" i="21"/>
  <c r="S22" i="21" s="1"/>
  <c r="H22" i="21"/>
  <c r="Q22" i="21" s="1"/>
  <c r="G21" i="21"/>
  <c r="P21" i="21" s="1"/>
  <c r="J25" i="21"/>
  <c r="S25" i="21" s="1"/>
  <c r="G24" i="21"/>
  <c r="P24" i="21" s="1"/>
  <c r="G22" i="21"/>
  <c r="P22" i="21" s="1"/>
  <c r="O8" i="21"/>
  <c r="H23" i="21"/>
  <c r="Q23" i="21" s="1"/>
  <c r="H7" i="21"/>
  <c r="Q7" i="21" s="1"/>
  <c r="J14" i="21"/>
  <c r="S14" i="21" s="1"/>
  <c r="F16" i="21"/>
  <c r="O16" i="21" s="1"/>
  <c r="M13" i="21"/>
  <c r="H18" i="21"/>
  <c r="Q18" i="21" s="1"/>
  <c r="M19" i="21"/>
  <c r="K10" i="21"/>
  <c r="T10" i="21" s="1"/>
  <c r="T27" i="21" s="1"/>
  <c r="K16" i="21"/>
  <c r="T16" i="21" s="1"/>
  <c r="F18" i="21"/>
  <c r="O18" i="21" s="1"/>
  <c r="J12" i="21"/>
  <c r="Q14" i="21"/>
  <c r="K26" i="21"/>
  <c r="T26" i="21" s="1"/>
  <c r="M24" i="21"/>
  <c r="Q19" i="21"/>
  <c r="N13" i="21"/>
  <c r="G16" i="21"/>
  <c r="P16" i="21" s="1"/>
  <c r="T14" i="21"/>
  <c r="O13" i="21"/>
  <c r="S23" i="21"/>
  <c r="F20" i="21"/>
  <c r="P20" i="21"/>
  <c r="N20" i="21"/>
  <c r="O20" i="21"/>
  <c r="T20" i="21"/>
  <c r="J26" i="21"/>
  <c r="S26" i="21" s="1"/>
  <c r="N12" i="21"/>
  <c r="S12" i="21"/>
  <c r="N17" i="21"/>
  <c r="R20" i="21"/>
  <c r="M12" i="21"/>
  <c r="O12" i="21"/>
  <c r="S20" i="21"/>
  <c r="F25" i="21"/>
  <c r="O25" i="21" s="1"/>
  <c r="G26" i="21"/>
  <c r="P26" i="21" s="1"/>
  <c r="I23" i="21"/>
  <c r="R23" i="21" s="1"/>
  <c r="K25" i="21"/>
  <c r="T25" i="21" s="1"/>
  <c r="G23" i="21"/>
  <c r="P23" i="21" s="1"/>
  <c r="T22" i="21"/>
  <c r="K12" i="21"/>
  <c r="T13" i="21"/>
  <c r="G6" i="21"/>
  <c r="P6" i="21" s="1"/>
  <c r="F5" i="21"/>
  <c r="O5" i="21" s="1"/>
  <c r="I8" i="21"/>
  <c r="R8" i="21" s="1"/>
  <c r="D27" i="21"/>
  <c r="N22" i="21"/>
  <c r="F14" i="21"/>
  <c r="O14" i="21" s="1"/>
  <c r="N23" i="21"/>
  <c r="T12" i="21"/>
  <c r="M10" i="21"/>
  <c r="I24" i="21"/>
  <c r="R24" i="21" s="1"/>
  <c r="H21" i="21"/>
  <c r="Q21" i="21" s="1"/>
  <c r="F21" i="21"/>
  <c r="O21" i="21" s="1"/>
  <c r="H26" i="21"/>
  <c r="Q26" i="21" s="1"/>
  <c r="J18" i="21"/>
  <c r="S18" i="21" s="1"/>
  <c r="M20" i="21"/>
  <c r="I12" i="21"/>
  <c r="R12" i="21" s="1"/>
  <c r="J11" i="21"/>
  <c r="S11" i="21" s="1"/>
  <c r="H24" i="21"/>
  <c r="Q24" i="21" s="1"/>
  <c r="J24" i="21"/>
  <c r="S24" i="21" s="1"/>
  <c r="J21" i="21"/>
  <c r="S21" i="21" s="1"/>
  <c r="I15" i="21"/>
  <c r="R15" i="21" s="1"/>
  <c r="K23" i="21"/>
  <c r="T23" i="21" s="1"/>
  <c r="N10" i="21"/>
  <c r="F6" i="21"/>
  <c r="O6" i="21" s="1"/>
  <c r="K11" i="21"/>
  <c r="T11" i="21" s="1"/>
  <c r="O26" i="21"/>
  <c r="R27" i="21" l="1"/>
  <c r="C35" i="21" s="1"/>
  <c r="O27" i="21"/>
  <c r="N27" i="21"/>
  <c r="Q27" i="21"/>
  <c r="S27" i="21"/>
  <c r="M27" i="21"/>
  <c r="C32" i="21" s="1"/>
  <c r="P27" i="21"/>
  <c r="C33" i="21" s="1"/>
  <c r="C31" i="21"/>
  <c r="C34" i="21"/>
  <c r="C36" i="21"/>
  <c r="C6" i="13"/>
  <c r="D6" i="13"/>
  <c r="E6" i="13"/>
  <c r="B6" i="13"/>
  <c r="F6" i="13" s="1"/>
  <c r="E42" i="14"/>
  <c r="D42" i="14"/>
  <c r="C42" i="14"/>
  <c r="B42" i="14"/>
  <c r="F42" i="14" s="1"/>
  <c r="G3" i="14"/>
  <c r="E4" i="14"/>
  <c r="F4" i="14" s="1"/>
  <c r="I4" i="14" s="1"/>
  <c r="E5" i="14"/>
  <c r="F5" i="14" s="1"/>
  <c r="I5" i="14" s="1"/>
  <c r="E6" i="14"/>
  <c r="F6" i="14" s="1"/>
  <c r="I6" i="14" s="1"/>
  <c r="E7" i="14"/>
  <c r="F7" i="14" s="1"/>
  <c r="I7" i="14" s="1"/>
  <c r="E8" i="14"/>
  <c r="F8" i="14" s="1"/>
  <c r="I8" i="14" s="1"/>
  <c r="E9" i="14"/>
  <c r="E10" i="14"/>
  <c r="E11" i="14"/>
  <c r="F11" i="14" s="1"/>
  <c r="I11" i="14" s="1"/>
  <c r="E12" i="14"/>
  <c r="F12" i="14" s="1"/>
  <c r="I12" i="14" s="1"/>
  <c r="E13" i="14"/>
  <c r="F13" i="14" s="1"/>
  <c r="I13" i="14" s="1"/>
  <c r="E14" i="14"/>
  <c r="F14" i="14" s="1"/>
  <c r="I14" i="14" s="1"/>
  <c r="E15" i="14"/>
  <c r="F15" i="14" s="1"/>
  <c r="I15" i="14" s="1"/>
  <c r="E16" i="14"/>
  <c r="F16" i="14" s="1"/>
  <c r="I16" i="14" s="1"/>
  <c r="E17" i="14"/>
  <c r="F17" i="14" s="1"/>
  <c r="I17" i="14" s="1"/>
  <c r="E18" i="14"/>
  <c r="F18" i="14" s="1"/>
  <c r="I18" i="14" s="1"/>
  <c r="E19" i="14"/>
  <c r="F19" i="14" s="1"/>
  <c r="I19" i="14" s="1"/>
  <c r="E20" i="14"/>
  <c r="F20" i="14" s="1"/>
  <c r="I20" i="14" s="1"/>
  <c r="E21" i="14"/>
  <c r="F21" i="14" s="1"/>
  <c r="I21" i="14" s="1"/>
  <c r="E22" i="14"/>
  <c r="F22" i="14" s="1"/>
  <c r="I22" i="14" s="1"/>
  <c r="E23" i="14"/>
  <c r="F23" i="14" s="1"/>
  <c r="I23" i="14" s="1"/>
  <c r="E24" i="14"/>
  <c r="F24" i="14" s="1"/>
  <c r="I24" i="14" s="1"/>
  <c r="E25" i="14"/>
  <c r="F25" i="14" s="1"/>
  <c r="I25" i="14" s="1"/>
  <c r="E26" i="14"/>
  <c r="F26" i="14" s="1"/>
  <c r="I26" i="14" s="1"/>
  <c r="E3" i="14"/>
  <c r="D3" i="12"/>
  <c r="E3" i="12" s="1"/>
  <c r="E7" i="12"/>
  <c r="F7" i="12" s="1"/>
  <c r="I7" i="12" s="1"/>
  <c r="E15" i="12"/>
  <c r="F15" i="12" s="1"/>
  <c r="I15" i="12" s="1"/>
  <c r="E23" i="12"/>
  <c r="F23" i="12" s="1"/>
  <c r="I23" i="12" s="1"/>
  <c r="D7" i="12"/>
  <c r="D8" i="12"/>
  <c r="E8" i="12" s="1"/>
  <c r="F8" i="12" s="1"/>
  <c r="I8" i="12" s="1"/>
  <c r="D15" i="12"/>
  <c r="D16" i="12"/>
  <c r="E16" i="12" s="1"/>
  <c r="F16" i="12" s="1"/>
  <c r="I16" i="12" s="1"/>
  <c r="D23" i="12"/>
  <c r="D24" i="12"/>
  <c r="E24" i="12" s="1"/>
  <c r="F24" i="12" s="1"/>
  <c r="I24" i="12" s="1"/>
  <c r="B4" i="12"/>
  <c r="D4" i="12" s="1"/>
  <c r="E4" i="12" s="1"/>
  <c r="F4" i="12" s="1"/>
  <c r="I4" i="12" s="1"/>
  <c r="B5" i="12"/>
  <c r="D5" i="12" s="1"/>
  <c r="E5" i="12" s="1"/>
  <c r="F5" i="12" s="1"/>
  <c r="I5" i="12" s="1"/>
  <c r="B6" i="12"/>
  <c r="D6" i="12" s="1"/>
  <c r="E6" i="12" s="1"/>
  <c r="F6" i="12" s="1"/>
  <c r="I6" i="12" s="1"/>
  <c r="B7" i="12"/>
  <c r="B8" i="12"/>
  <c r="B9" i="12"/>
  <c r="D9" i="12" s="1"/>
  <c r="E9" i="12" s="1"/>
  <c r="F9" i="12" s="1"/>
  <c r="I9" i="12" s="1"/>
  <c r="B10" i="12"/>
  <c r="D10" i="12" s="1"/>
  <c r="E10" i="12" s="1"/>
  <c r="F10" i="12" s="1"/>
  <c r="I10" i="12" s="1"/>
  <c r="B11" i="12"/>
  <c r="D11" i="12" s="1"/>
  <c r="E11" i="12" s="1"/>
  <c r="F11" i="12" s="1"/>
  <c r="I11" i="12" s="1"/>
  <c r="B12" i="12"/>
  <c r="D12" i="12" s="1"/>
  <c r="E12" i="12" s="1"/>
  <c r="F12" i="12" s="1"/>
  <c r="I12" i="12" s="1"/>
  <c r="B13" i="12"/>
  <c r="D13" i="12" s="1"/>
  <c r="E13" i="12" s="1"/>
  <c r="F13" i="12" s="1"/>
  <c r="I13" i="12" s="1"/>
  <c r="B14" i="12"/>
  <c r="D14" i="12" s="1"/>
  <c r="E14" i="12" s="1"/>
  <c r="F14" i="12" s="1"/>
  <c r="I14" i="12" s="1"/>
  <c r="B15" i="12"/>
  <c r="B16" i="12"/>
  <c r="B17" i="12"/>
  <c r="D17" i="12" s="1"/>
  <c r="E17" i="12" s="1"/>
  <c r="F17" i="12" s="1"/>
  <c r="I17" i="12" s="1"/>
  <c r="B18" i="12"/>
  <c r="D18" i="12" s="1"/>
  <c r="E18" i="12" s="1"/>
  <c r="F18" i="12" s="1"/>
  <c r="I18" i="12" s="1"/>
  <c r="B19" i="12"/>
  <c r="D19" i="12" s="1"/>
  <c r="E19" i="12" s="1"/>
  <c r="F19" i="12" s="1"/>
  <c r="I19" i="12" s="1"/>
  <c r="B20" i="12"/>
  <c r="D20" i="12" s="1"/>
  <c r="E20" i="12" s="1"/>
  <c r="F20" i="12" s="1"/>
  <c r="I20" i="12" s="1"/>
  <c r="B21" i="12"/>
  <c r="D21" i="12" s="1"/>
  <c r="E21" i="12" s="1"/>
  <c r="F21" i="12" s="1"/>
  <c r="I21" i="12" s="1"/>
  <c r="B22" i="12"/>
  <c r="D22" i="12" s="1"/>
  <c r="E22" i="12" s="1"/>
  <c r="F22" i="12" s="1"/>
  <c r="I22" i="12" s="1"/>
  <c r="B23" i="12"/>
  <c r="B24" i="12"/>
  <c r="B25" i="12"/>
  <c r="D25" i="12" s="1"/>
  <c r="E25" i="12" s="1"/>
  <c r="F25" i="12" s="1"/>
  <c r="I25" i="12" s="1"/>
  <c r="B26" i="12"/>
  <c r="D26" i="12" s="1"/>
  <c r="E26" i="12" s="1"/>
  <c r="F26" i="12" s="1"/>
  <c r="I26" i="12" s="1"/>
  <c r="B27" i="12"/>
  <c r="D27" i="12" s="1"/>
  <c r="B28" i="12"/>
  <c r="D28" i="12" s="1"/>
  <c r="B29" i="12"/>
  <c r="D29" i="12" s="1"/>
  <c r="B30" i="12"/>
  <c r="D30" i="12" s="1"/>
  <c r="B3" i="12"/>
  <c r="D29" i="10"/>
  <c r="C29" i="10"/>
  <c r="C30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3" i="10"/>
  <c r="D3" i="10" s="1"/>
  <c r="G8" i="12" l="1"/>
  <c r="G16" i="12"/>
  <c r="G24" i="12"/>
  <c r="G12" i="12"/>
  <c r="G22" i="12"/>
  <c r="G23" i="12"/>
  <c r="G9" i="12"/>
  <c r="G17" i="12"/>
  <c r="G25" i="12"/>
  <c r="G7" i="12"/>
  <c r="G10" i="12"/>
  <c r="G18" i="12"/>
  <c r="G26" i="12"/>
  <c r="G20" i="12"/>
  <c r="G14" i="12"/>
  <c r="G11" i="12"/>
  <c r="G19" i="12"/>
  <c r="G3" i="12"/>
  <c r="G4" i="12"/>
  <c r="G5" i="12"/>
  <c r="G13" i="12"/>
  <c r="G21" i="12"/>
  <c r="G6" i="12"/>
  <c r="G15" i="12"/>
  <c r="C37" i="21"/>
  <c r="G19" i="14"/>
  <c r="F9" i="14"/>
  <c r="I9" i="14" s="1"/>
  <c r="G18" i="14"/>
  <c r="G25" i="14"/>
  <c r="G17" i="14"/>
  <c r="G9" i="14"/>
  <c r="G26" i="14"/>
  <c r="G24" i="14"/>
  <c r="G16" i="14"/>
  <c r="G8" i="14"/>
  <c r="G23" i="14"/>
  <c r="G15" i="14"/>
  <c r="G7" i="14"/>
  <c r="G10" i="14"/>
  <c r="G22" i="14"/>
  <c r="G14" i="14"/>
  <c r="G6" i="14"/>
  <c r="G21" i="14"/>
  <c r="G13" i="14"/>
  <c r="G5" i="14"/>
  <c r="F10" i="14"/>
  <c r="I10" i="14" s="1"/>
  <c r="G11" i="14"/>
  <c r="F3" i="14"/>
  <c r="G20" i="14"/>
  <c r="G12" i="14"/>
  <c r="G4" i="14"/>
  <c r="F3" i="12"/>
  <c r="E34" i="10"/>
  <c r="D30" i="10"/>
  <c r="C31" i="10" s="1"/>
  <c r="J12" i="10"/>
  <c r="F30" i="10"/>
  <c r="G30" i="10" s="1"/>
  <c r="J11" i="10"/>
  <c r="J10" i="10"/>
  <c r="J9" i="10"/>
  <c r="I30" i="10" l="1"/>
  <c r="H8" i="12"/>
  <c r="K8" i="12" s="1"/>
  <c r="H16" i="12"/>
  <c r="K16" i="12" s="1"/>
  <c r="H24" i="12"/>
  <c r="K24" i="12" s="1"/>
  <c r="H4" i="12"/>
  <c r="K4" i="12" s="1"/>
  <c r="H7" i="12"/>
  <c r="K7" i="12" s="1"/>
  <c r="H9" i="12"/>
  <c r="K9" i="12" s="1"/>
  <c r="H17" i="12"/>
  <c r="K17" i="12" s="1"/>
  <c r="H25" i="12"/>
  <c r="K25" i="12" s="1"/>
  <c r="H12" i="12"/>
  <c r="K12" i="12" s="1"/>
  <c r="H10" i="12"/>
  <c r="K10" i="12" s="1"/>
  <c r="H18" i="12"/>
  <c r="K18" i="12" s="1"/>
  <c r="H26" i="12"/>
  <c r="H20" i="12"/>
  <c r="K20" i="12" s="1"/>
  <c r="H23" i="12"/>
  <c r="K23" i="12" s="1"/>
  <c r="I3" i="12"/>
  <c r="H11" i="12"/>
  <c r="K11" i="12" s="1"/>
  <c r="H19" i="12"/>
  <c r="K19" i="12" s="1"/>
  <c r="H3" i="12"/>
  <c r="K3" i="12" s="1"/>
  <c r="H5" i="12"/>
  <c r="K5" i="12" s="1"/>
  <c r="H13" i="12"/>
  <c r="K13" i="12" s="1"/>
  <c r="H21" i="12"/>
  <c r="K21" i="12" s="1"/>
  <c r="H6" i="12"/>
  <c r="K6" i="12" s="1"/>
  <c r="H14" i="12"/>
  <c r="K14" i="12" s="1"/>
  <c r="H22" i="12"/>
  <c r="K22" i="12" s="1"/>
  <c r="H15" i="12"/>
  <c r="K15" i="12" s="1"/>
  <c r="H4" i="14"/>
  <c r="K4" i="14" s="1"/>
  <c r="H12" i="14"/>
  <c r="K12" i="14" s="1"/>
  <c r="H20" i="14"/>
  <c r="K20" i="14" s="1"/>
  <c r="I3" i="14"/>
  <c r="H5" i="14"/>
  <c r="K5" i="14" s="1"/>
  <c r="H13" i="14"/>
  <c r="K13" i="14" s="1"/>
  <c r="H21" i="14"/>
  <c r="K21" i="14" s="1"/>
  <c r="H26" i="14"/>
  <c r="K26" i="14" s="1"/>
  <c r="H11" i="14"/>
  <c r="K11" i="14" s="1"/>
  <c r="H3" i="14"/>
  <c r="K3" i="14" s="1"/>
  <c r="H6" i="14"/>
  <c r="K6" i="14" s="1"/>
  <c r="H14" i="14"/>
  <c r="K14" i="14" s="1"/>
  <c r="H22" i="14"/>
  <c r="K22" i="14" s="1"/>
  <c r="H10" i="14"/>
  <c r="K10" i="14" s="1"/>
  <c r="H7" i="14"/>
  <c r="K7" i="14" s="1"/>
  <c r="H15" i="14"/>
  <c r="K15" i="14" s="1"/>
  <c r="H23" i="14"/>
  <c r="K23" i="14" s="1"/>
  <c r="H8" i="14"/>
  <c r="K8" i="14" s="1"/>
  <c r="H16" i="14"/>
  <c r="K16" i="14" s="1"/>
  <c r="H24" i="14"/>
  <c r="K24" i="14" s="1"/>
  <c r="H9" i="14"/>
  <c r="K9" i="14" s="1"/>
  <c r="H17" i="14"/>
  <c r="K17" i="14" s="1"/>
  <c r="H25" i="14"/>
  <c r="K25" i="14" s="1"/>
  <c r="H18" i="14"/>
  <c r="K18" i="14" s="1"/>
  <c r="H19" i="14"/>
  <c r="K19" i="14" s="1"/>
  <c r="E35" i="10"/>
  <c r="D31" i="10"/>
  <c r="F31" i="10"/>
  <c r="G31" i="10" s="1"/>
  <c r="H30" i="10"/>
  <c r="I31" i="10" l="1"/>
  <c r="J30" i="10"/>
  <c r="M30" i="10" s="1"/>
  <c r="J31" i="10"/>
  <c r="M31" i="10" s="1"/>
  <c r="J9" i="12"/>
  <c r="J17" i="12"/>
  <c r="J25" i="12"/>
  <c r="J5" i="12"/>
  <c r="J10" i="12"/>
  <c r="J18" i="12"/>
  <c r="J26" i="12"/>
  <c r="C35" i="12" s="1"/>
  <c r="C5" i="13" s="1"/>
  <c r="J13" i="12"/>
  <c r="J16" i="12"/>
  <c r="J11" i="12"/>
  <c r="J19" i="12"/>
  <c r="J3" i="12"/>
  <c r="J21" i="12"/>
  <c r="J4" i="12"/>
  <c r="J12" i="12"/>
  <c r="J20" i="12"/>
  <c r="J24" i="12"/>
  <c r="J6" i="12"/>
  <c r="J14" i="12"/>
  <c r="J22" i="12"/>
  <c r="J7" i="12"/>
  <c r="J15" i="12"/>
  <c r="J23" i="12"/>
  <c r="J8" i="12"/>
  <c r="B35" i="12"/>
  <c r="K26" i="12"/>
  <c r="J4" i="14"/>
  <c r="J12" i="14"/>
  <c r="J20" i="14"/>
  <c r="J26" i="14"/>
  <c r="J5" i="14"/>
  <c r="J13" i="14"/>
  <c r="J21" i="14"/>
  <c r="J10" i="14"/>
  <c r="J3" i="14"/>
  <c r="J6" i="14"/>
  <c r="J14" i="14"/>
  <c r="J22" i="14"/>
  <c r="J19" i="14"/>
  <c r="J7" i="14"/>
  <c r="J15" i="14"/>
  <c r="J23" i="14"/>
  <c r="J18" i="14"/>
  <c r="J8" i="14"/>
  <c r="J16" i="14"/>
  <c r="J24" i="14"/>
  <c r="J9" i="14"/>
  <c r="J17" i="14"/>
  <c r="J25" i="14"/>
  <c r="J11" i="14"/>
  <c r="E35" i="12"/>
  <c r="E5" i="13" s="1"/>
  <c r="D35" i="12"/>
  <c r="D5" i="13" s="1"/>
  <c r="K30" i="10"/>
  <c r="F32" i="10"/>
  <c r="G32" i="10" s="1"/>
  <c r="C32" i="10"/>
  <c r="H31" i="10"/>
  <c r="L30" i="10" l="1"/>
  <c r="I32" i="10"/>
  <c r="F35" i="12"/>
  <c r="B5" i="13"/>
  <c r="F5" i="13" s="1"/>
  <c r="D32" i="10"/>
  <c r="C33" i="10" s="1"/>
  <c r="E36" i="10"/>
  <c r="H32" i="10"/>
  <c r="K31" i="10"/>
  <c r="J32" i="10" l="1"/>
  <c r="M32" i="10" s="1"/>
  <c r="L31" i="10"/>
  <c r="K32" i="10"/>
  <c r="D33" i="10"/>
  <c r="F34" i="10" s="1"/>
  <c r="G34" i="10" s="1"/>
  <c r="H34" i="10" s="1"/>
  <c r="K34" i="10" s="1"/>
  <c r="E37" i="10"/>
  <c r="F33" i="10"/>
  <c r="G33" i="10" s="1"/>
  <c r="L32" i="10" l="1"/>
  <c r="I33" i="10"/>
  <c r="I34" i="10"/>
  <c r="C34" i="10"/>
  <c r="H33" i="10"/>
  <c r="J33" i="10" l="1"/>
  <c r="M33" i="10" s="1"/>
  <c r="J34" i="10"/>
  <c r="M34" i="10" s="1"/>
  <c r="D34" i="10"/>
  <c r="E38" i="10"/>
  <c r="K33" i="10"/>
  <c r="L34" i="10" l="1"/>
  <c r="L33" i="10"/>
  <c r="F35" i="10"/>
  <c r="G35" i="10" s="1"/>
  <c r="C35" i="10"/>
  <c r="E39" i="10" s="1"/>
  <c r="I35" i="10" l="1"/>
  <c r="H35" i="10"/>
  <c r="D35" i="10"/>
  <c r="F36" i="10" s="1"/>
  <c r="G36" i="10" s="1"/>
  <c r="I36" i="10" l="1"/>
  <c r="K35" i="10"/>
  <c r="J35" i="10"/>
  <c r="M35" i="10" s="1"/>
  <c r="J36" i="10"/>
  <c r="M36" i="10" s="1"/>
  <c r="C36" i="10"/>
  <c r="H36" i="10"/>
  <c r="K36" i="10" s="1"/>
  <c r="L36" i="10" l="1"/>
  <c r="L35" i="10"/>
  <c r="D36" i="10"/>
  <c r="C37" i="10" s="1"/>
  <c r="E40" i="10"/>
  <c r="D37" i="10" l="1"/>
  <c r="F38" i="10" s="1"/>
  <c r="G38" i="10" s="1"/>
  <c r="E41" i="10"/>
  <c r="F37" i="10"/>
  <c r="G37" i="10" s="1"/>
  <c r="I37" i="10" s="1"/>
  <c r="H38" i="10" l="1"/>
  <c r="I38" i="10"/>
  <c r="H37" i="10"/>
  <c r="C38" i="10"/>
  <c r="J37" i="10" l="1"/>
  <c r="M37" i="10" s="1"/>
  <c r="K38" i="10"/>
  <c r="J38" i="10"/>
  <c r="M38" i="10" s="1"/>
  <c r="K37" i="10"/>
  <c r="D38" i="10"/>
  <c r="F39" i="10" s="1"/>
  <c r="G39" i="10" s="1"/>
  <c r="I39" i="10" s="1"/>
  <c r="E42" i="10"/>
  <c r="C3" i="7"/>
  <c r="D3" i="7"/>
  <c r="L38" i="10" l="1"/>
  <c r="L37" i="10"/>
  <c r="E4" i="7"/>
  <c r="C4" i="7"/>
  <c r="D4" i="7" s="1"/>
  <c r="E5" i="7" s="1"/>
  <c r="F5" i="7" s="1"/>
  <c r="C39" i="10"/>
  <c r="H39" i="10"/>
  <c r="J39" i="10" s="1"/>
  <c r="M39" i="10" s="1"/>
  <c r="D39" i="10" l="1"/>
  <c r="F40" i="10" s="1"/>
  <c r="G40" i="10" s="1"/>
  <c r="I40" i="10" s="1"/>
  <c r="E43" i="10"/>
  <c r="K39" i="10"/>
  <c r="L39" i="10" s="1"/>
  <c r="C5" i="7"/>
  <c r="C40" i="10" l="1"/>
  <c r="E44" i="10" s="1"/>
  <c r="H40" i="10"/>
  <c r="J40" i="10" s="1"/>
  <c r="M40" i="10" s="1"/>
  <c r="D5" i="7"/>
  <c r="E6" i="7" s="1"/>
  <c r="F6" i="7" s="1"/>
  <c r="F4" i="7"/>
  <c r="H4" i="7" l="1"/>
  <c r="H5" i="7"/>
  <c r="D40" i="10"/>
  <c r="F41" i="10" s="1"/>
  <c r="G41" i="10" s="1"/>
  <c r="K40" i="10"/>
  <c r="L40" i="10" s="1"/>
  <c r="H6" i="7"/>
  <c r="C6" i="7"/>
  <c r="G5" i="7"/>
  <c r="G4" i="7"/>
  <c r="I4" i="7" s="1"/>
  <c r="H41" i="10" l="1"/>
  <c r="I41" i="10"/>
  <c r="C41" i="10"/>
  <c r="D6" i="7"/>
  <c r="E7" i="7" s="1"/>
  <c r="F7" i="7" s="1"/>
  <c r="J5" i="7"/>
  <c r="I5" i="7"/>
  <c r="L5" i="7" s="1"/>
  <c r="J4" i="7"/>
  <c r="L4" i="7"/>
  <c r="K41" i="10" l="1"/>
  <c r="L41" i="10" s="1"/>
  <c r="J41" i="10"/>
  <c r="M41" i="10" s="1"/>
  <c r="D41" i="10"/>
  <c r="C42" i="10" s="1"/>
  <c r="D42" i="10" s="1"/>
  <c r="C43" i="10" s="1"/>
  <c r="E45" i="10"/>
  <c r="C7" i="7"/>
  <c r="D7" i="7" s="1"/>
  <c r="H7" i="7"/>
  <c r="K5" i="7"/>
  <c r="K4" i="7"/>
  <c r="F42" i="10" l="1"/>
  <c r="G42" i="10" s="1"/>
  <c r="E47" i="10"/>
  <c r="E46" i="10"/>
  <c r="F43" i="10"/>
  <c r="G43" i="10" s="1"/>
  <c r="I43" i="10" s="1"/>
  <c r="D43" i="10"/>
  <c r="C44" i="10" s="1"/>
  <c r="C8" i="7"/>
  <c r="E8" i="7"/>
  <c r="F8" i="7" s="1"/>
  <c r="H8" i="7" s="1"/>
  <c r="G7" i="7"/>
  <c r="J7" i="7" s="1"/>
  <c r="G6" i="7"/>
  <c r="H42" i="10" l="1"/>
  <c r="J42" i="10" s="1"/>
  <c r="M42" i="10" s="1"/>
  <c r="I42" i="10"/>
  <c r="E48" i="10"/>
  <c r="D44" i="10"/>
  <c r="C45" i="10" s="1"/>
  <c r="F44" i="10"/>
  <c r="G44" i="10" s="1"/>
  <c r="I44" i="10" s="1"/>
  <c r="H43" i="10"/>
  <c r="J43" i="10" s="1"/>
  <c r="M43" i="10" s="1"/>
  <c r="K42" i="10"/>
  <c r="L42" i="10" s="1"/>
  <c r="D8" i="7"/>
  <c r="C9" i="7" s="1"/>
  <c r="D9" i="7" s="1"/>
  <c r="E10" i="7" s="1"/>
  <c r="F10" i="7" s="1"/>
  <c r="J6" i="7"/>
  <c r="I7" i="7"/>
  <c r="L7" i="7" s="1"/>
  <c r="I6" i="7"/>
  <c r="L6" i="7" s="1"/>
  <c r="H44" i="10" l="1"/>
  <c r="J44" i="10" s="1"/>
  <c r="M44" i="10" s="1"/>
  <c r="F45" i="10"/>
  <c r="G45" i="10" s="1"/>
  <c r="I45" i="10" s="1"/>
  <c r="K43" i="10"/>
  <c r="L43" i="10" s="1"/>
  <c r="E49" i="10"/>
  <c r="D45" i="10"/>
  <c r="C46" i="10" s="1"/>
  <c r="D46" i="10" s="1"/>
  <c r="C47" i="10" s="1"/>
  <c r="C10" i="7"/>
  <c r="D10" i="7" s="1"/>
  <c r="E11" i="7" s="1"/>
  <c r="F11" i="7" s="1"/>
  <c r="E9" i="7"/>
  <c r="F9" i="7" s="1"/>
  <c r="H9" i="7" s="1"/>
  <c r="K6" i="7"/>
  <c r="K7" i="7"/>
  <c r="G8" i="7"/>
  <c r="F46" i="10" l="1"/>
  <c r="G46" i="10" s="1"/>
  <c r="I46" i="10" s="1"/>
  <c r="H45" i="10"/>
  <c r="J45" i="10" s="1"/>
  <c r="M45" i="10" s="1"/>
  <c r="E51" i="10"/>
  <c r="E50" i="10"/>
  <c r="F47" i="10"/>
  <c r="G47" i="10" s="1"/>
  <c r="I47" i="10" s="1"/>
  <c r="K44" i="10"/>
  <c r="L44" i="10" s="1"/>
  <c r="D47" i="10"/>
  <c r="C48" i="10" s="1"/>
  <c r="G9" i="7"/>
  <c r="J9" i="7" s="1"/>
  <c r="H10" i="7"/>
  <c r="H11" i="7"/>
  <c r="J8" i="7"/>
  <c r="I8" i="7"/>
  <c r="L8" i="7" s="1"/>
  <c r="C11" i="7"/>
  <c r="G10" i="7"/>
  <c r="J10" i="7" s="1"/>
  <c r="F48" i="10" l="1"/>
  <c r="G48" i="10" s="1"/>
  <c r="H46" i="10"/>
  <c r="J46" i="10" s="1"/>
  <c r="M46" i="10" s="1"/>
  <c r="E52" i="10"/>
  <c r="K45" i="10"/>
  <c r="L45" i="10" s="1"/>
  <c r="H47" i="10"/>
  <c r="J47" i="10" s="1"/>
  <c r="M47" i="10" s="1"/>
  <c r="D48" i="10"/>
  <c r="C49" i="10" s="1"/>
  <c r="I9" i="7"/>
  <c r="L9" i="7" s="1"/>
  <c r="I10" i="7"/>
  <c r="L10" i="7" s="1"/>
  <c r="D11" i="7"/>
  <c r="E12" i="7" s="1"/>
  <c r="F12" i="7" s="1"/>
  <c r="K8" i="7"/>
  <c r="K9" i="7"/>
  <c r="K10" i="7"/>
  <c r="H48" i="10" l="1"/>
  <c r="J48" i="10" s="1"/>
  <c r="M48" i="10" s="1"/>
  <c r="I48" i="10"/>
  <c r="K46" i="10"/>
  <c r="L46" i="10" s="1"/>
  <c r="K47" i="10"/>
  <c r="L47" i="10" s="1"/>
  <c r="E53" i="10"/>
  <c r="F49" i="10"/>
  <c r="G49" i="10" s="1"/>
  <c r="I49" i="10" s="1"/>
  <c r="K48" i="10"/>
  <c r="L48" i="10" s="1"/>
  <c r="D49" i="10"/>
  <c r="C50" i="10" s="1"/>
  <c r="E54" i="10" s="1"/>
  <c r="C12" i="7"/>
  <c r="D12" i="7" s="1"/>
  <c r="E13" i="7" s="1"/>
  <c r="F13" i="7" s="1"/>
  <c r="H12" i="7"/>
  <c r="G11" i="7"/>
  <c r="F50" i="10" l="1"/>
  <c r="G50" i="10" s="1"/>
  <c r="H49" i="10"/>
  <c r="J49" i="10" s="1"/>
  <c r="M49" i="10" s="1"/>
  <c r="D50" i="10"/>
  <c r="C51" i="10" s="1"/>
  <c r="E55" i="10" s="1"/>
  <c r="H13" i="7"/>
  <c r="J11" i="7"/>
  <c r="I11" i="7"/>
  <c r="L11" i="7" s="1"/>
  <c r="G12" i="7"/>
  <c r="J12" i="7" s="1"/>
  <c r="H50" i="10" l="1"/>
  <c r="J50" i="10" s="1"/>
  <c r="M50" i="10" s="1"/>
  <c r="I50" i="10"/>
  <c r="K50" i="10"/>
  <c r="F51" i="10"/>
  <c r="G51" i="10" s="1"/>
  <c r="I51" i="10" s="1"/>
  <c r="K49" i="10"/>
  <c r="L49" i="10" s="1"/>
  <c r="D51" i="10"/>
  <c r="C52" i="10" s="1"/>
  <c r="E56" i="10" s="1"/>
  <c r="I12" i="7"/>
  <c r="L12" i="7" s="1"/>
  <c r="K11" i="7"/>
  <c r="K12" i="7"/>
  <c r="L50" i="10" l="1"/>
  <c r="H51" i="10"/>
  <c r="J51" i="10" s="1"/>
  <c r="M51" i="10" s="1"/>
  <c r="F52" i="10"/>
  <c r="G52" i="10" s="1"/>
  <c r="I52" i="10" s="1"/>
  <c r="D52" i="10"/>
  <c r="C53" i="10" s="1"/>
  <c r="G13" i="7"/>
  <c r="C13" i="7"/>
  <c r="D53" i="10" l="1"/>
  <c r="F54" i="10"/>
  <c r="E57" i="10"/>
  <c r="F57" i="10" s="1"/>
  <c r="F55" i="10"/>
  <c r="F56" i="10"/>
  <c r="H52" i="10"/>
  <c r="J52" i="10" s="1"/>
  <c r="M52" i="10" s="1"/>
  <c r="K51" i="10"/>
  <c r="L51" i="10" s="1"/>
  <c r="F53" i="10"/>
  <c r="G53" i="10" s="1"/>
  <c r="I53" i="10" s="1"/>
  <c r="D13" i="7"/>
  <c r="E14" i="7" s="1"/>
  <c r="F14" i="7" s="1"/>
  <c r="J13" i="7"/>
  <c r="I13" i="7"/>
  <c r="L13" i="7" s="1"/>
  <c r="H53" i="10" l="1"/>
  <c r="J53" i="10" s="1"/>
  <c r="M53" i="10" s="1"/>
  <c r="K52" i="10"/>
  <c r="L52" i="10" s="1"/>
  <c r="K13" i="7"/>
  <c r="H14" i="7"/>
  <c r="G14" i="7"/>
  <c r="C14" i="7"/>
  <c r="K53" i="10" l="1"/>
  <c r="D14" i="7"/>
  <c r="E15" i="7" s="1"/>
  <c r="F15" i="7" s="1"/>
  <c r="J14" i="7"/>
  <c r="K14" i="7" s="1"/>
  <c r="I14" i="7"/>
  <c r="L14" i="7" s="1"/>
  <c r="L53" i="10" l="1"/>
  <c r="C66" i="10" s="1"/>
  <c r="C4" i="13" s="1"/>
  <c r="B66" i="10"/>
  <c r="C15" i="7"/>
  <c r="D15" i="7" s="1"/>
  <c r="E16" i="7" s="1"/>
  <c r="F16" i="7" s="1"/>
  <c r="H15" i="7"/>
  <c r="F66" i="10" l="1"/>
  <c r="B4" i="13"/>
  <c r="F4" i="13" s="1"/>
  <c r="D66" i="10"/>
  <c r="D4" i="13" s="1"/>
  <c r="E66" i="10"/>
  <c r="E4" i="13" s="1"/>
  <c r="C16" i="7"/>
  <c r="D16" i="7" s="1"/>
  <c r="H16" i="7"/>
  <c r="G16" i="7"/>
  <c r="G15" i="7"/>
  <c r="E17" i="7" l="1"/>
  <c r="F17" i="7" s="1"/>
  <c r="G17" i="7" s="1"/>
  <c r="C17" i="7"/>
  <c r="D17" i="7" s="1"/>
  <c r="C18" i="7" s="1"/>
  <c r="J15" i="7"/>
  <c r="K15" i="7" s="1"/>
  <c r="I15" i="7"/>
  <c r="L15" i="7" s="1"/>
  <c r="J16" i="7"/>
  <c r="I16" i="7"/>
  <c r="L16" i="7" s="1"/>
  <c r="H17" i="7" l="1"/>
  <c r="K16" i="7"/>
  <c r="D18" i="7"/>
  <c r="E19" i="7" s="1"/>
  <c r="F19" i="7" s="1"/>
  <c r="J17" i="7"/>
  <c r="K17" i="7" s="1"/>
  <c r="I17" i="7"/>
  <c r="L17" i="7" s="1"/>
  <c r="E18" i="7"/>
  <c r="F18" i="7" s="1"/>
  <c r="C19" i="7" l="1"/>
  <c r="D19" i="7" s="1"/>
  <c r="C20" i="7" s="1"/>
  <c r="G18" i="7"/>
  <c r="H18" i="7"/>
  <c r="G19" i="7"/>
  <c r="H19" i="7"/>
  <c r="D20" i="7" l="1"/>
  <c r="E21" i="7" s="1"/>
  <c r="F21" i="7" s="1"/>
  <c r="J19" i="7"/>
  <c r="I19" i="7"/>
  <c r="L19" i="7" s="1"/>
  <c r="E20" i="7"/>
  <c r="F20" i="7" s="1"/>
  <c r="J18" i="7"/>
  <c r="K18" i="7" s="1"/>
  <c r="I18" i="7"/>
  <c r="L18" i="7" s="1"/>
  <c r="C21" i="7" l="1"/>
  <c r="D21" i="7" s="1"/>
  <c r="E22" i="7" s="1"/>
  <c r="F22" i="7" s="1"/>
  <c r="G20" i="7"/>
  <c r="H20" i="7"/>
  <c r="K19" i="7"/>
  <c r="G21" i="7"/>
  <c r="H21" i="7"/>
  <c r="C22" i="7" l="1"/>
  <c r="D22" i="7" s="1"/>
  <c r="E23" i="7" s="1"/>
  <c r="F23" i="7" s="1"/>
  <c r="J21" i="7"/>
  <c r="I21" i="7"/>
  <c r="L21" i="7" s="1"/>
  <c r="J20" i="7"/>
  <c r="K20" i="7" s="1"/>
  <c r="I20" i="7"/>
  <c r="L20" i="7" s="1"/>
  <c r="G22" i="7"/>
  <c r="H22" i="7"/>
  <c r="G23" i="7" l="1"/>
  <c r="H23" i="7"/>
  <c r="J22" i="7"/>
  <c r="K22" i="7" s="1"/>
  <c r="I22" i="7"/>
  <c r="L22" i="7" s="1"/>
  <c r="C23" i="7"/>
  <c r="K21" i="7"/>
  <c r="D23" i="7" l="1"/>
  <c r="C24" i="7" s="1"/>
  <c r="J23" i="7"/>
  <c r="K23" i="7" s="1"/>
  <c r="I23" i="7"/>
  <c r="L23" i="7" s="1"/>
  <c r="E24" i="7" l="1"/>
  <c r="F24" i="7" s="1"/>
  <c r="G24" i="7" s="1"/>
  <c r="D24" i="7"/>
  <c r="C25" i="7" s="1"/>
  <c r="H24" i="7" l="1"/>
  <c r="D25" i="7"/>
  <c r="E26" i="7" s="1"/>
  <c r="F26" i="7" s="1"/>
  <c r="E25" i="7"/>
  <c r="F25" i="7" s="1"/>
  <c r="J24" i="7"/>
  <c r="K24" i="7" s="1"/>
  <c r="I24" i="7"/>
  <c r="L24" i="7" s="1"/>
  <c r="G26" i="7" l="1"/>
  <c r="H26" i="7"/>
  <c r="G25" i="7"/>
  <c r="H25" i="7"/>
  <c r="C26" i="7"/>
  <c r="J26" i="7" l="1"/>
  <c r="I26" i="7"/>
  <c r="L26" i="7" s="1"/>
  <c r="D26" i="7"/>
  <c r="E27" i="7" s="1"/>
  <c r="F27" i="7" s="1"/>
  <c r="J25" i="7"/>
  <c r="K25" i="7" s="1"/>
  <c r="I25" i="7"/>
  <c r="L25" i="7" s="1"/>
  <c r="C27" i="7" l="1"/>
  <c r="K26" i="7"/>
  <c r="G27" i="7"/>
  <c r="H27" i="7"/>
  <c r="D27" i="7" l="1"/>
  <c r="E28" i="7" s="1"/>
  <c r="J27" i="7"/>
  <c r="K27" i="7" s="1"/>
  <c r="C46" i="7" s="1"/>
  <c r="C3" i="13" s="1"/>
  <c r="I27" i="7"/>
  <c r="D61" i="7" l="1"/>
  <c r="D55" i="7"/>
  <c r="D57" i="7"/>
  <c r="D56" i="7"/>
  <c r="D60" i="7"/>
  <c r="D58" i="7"/>
  <c r="D59" i="7"/>
  <c r="E31" i="7"/>
  <c r="E33" i="7"/>
  <c r="E34" i="7"/>
  <c r="E30" i="7"/>
  <c r="E32" i="7"/>
  <c r="E29" i="7"/>
  <c r="L27" i="7"/>
  <c r="B46" i="7"/>
  <c r="F46" i="7" l="1"/>
  <c r="B3" i="13"/>
  <c r="F3" i="13" s="1"/>
  <c r="E46" i="7"/>
  <c r="E3" i="13" s="1"/>
  <c r="D46" i="7"/>
  <c r="D3" i="13" s="1"/>
</calcChain>
</file>

<file path=xl/sharedStrings.xml><?xml version="1.0" encoding="utf-8"?>
<sst xmlns="http://schemas.openxmlformats.org/spreadsheetml/2006/main" count="2445" uniqueCount="133">
  <si>
    <t>Aplicación</t>
  </si>
  <si>
    <t>Fecha</t>
  </si>
  <si>
    <t>Ingresos estimados (USD)</t>
  </si>
  <si>
    <t>Solicitudes</t>
  </si>
  <si>
    <t>Clics</t>
  </si>
  <si>
    <t>App</t>
  </si>
  <si>
    <t>Row Labels</t>
  </si>
  <si>
    <t>Grand Total</t>
  </si>
  <si>
    <t>2022</t>
  </si>
  <si>
    <t>2023</t>
  </si>
  <si>
    <t>2024</t>
  </si>
  <si>
    <t>Sum of Solicitudes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</si>
  <si>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</si>
  <si>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</si>
  <si>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</si>
  <si>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</si>
  <si>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</si>
  <si>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</si>
  <si>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</si>
  <si>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</si>
  <si>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</si>
  <si>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</si>
  <si>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</si>
  <si>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</si>
  <si>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Periodo t</t>
  </si>
  <si>
    <t>Nivel Lt</t>
  </si>
  <si>
    <t>tendencia t</t>
  </si>
  <si>
    <t>Pronostico Ft</t>
  </si>
  <si>
    <t>Error Et</t>
  </si>
  <si>
    <t>Error Absoluto At</t>
  </si>
  <si>
    <t>Error cuadrático MSEt</t>
  </si>
  <si>
    <t>% Error</t>
  </si>
  <si>
    <t>MAPEt</t>
  </si>
  <si>
    <t>TSt</t>
  </si>
  <si>
    <t>Solicitudes Dt</t>
  </si>
  <si>
    <t>MAD</t>
  </si>
  <si>
    <t>MAPE</t>
  </si>
  <si>
    <t>Intercept</t>
  </si>
  <si>
    <t>X Variable 1</t>
  </si>
  <si>
    <t>Alpha</t>
  </si>
  <si>
    <t>Beta</t>
  </si>
  <si>
    <t>Método</t>
  </si>
  <si>
    <t>Rango TS inf</t>
  </si>
  <si>
    <t>Rango TS sup</t>
  </si>
  <si>
    <t>Desv. Est.</t>
  </si>
  <si>
    <t>Holt</t>
  </si>
  <si>
    <t>Periódo</t>
  </si>
  <si>
    <t>Desestacionalizada Dt bar</t>
  </si>
  <si>
    <t>St bar</t>
  </si>
  <si>
    <t>peridiocidad de 4</t>
  </si>
  <si>
    <t>S1</t>
  </si>
  <si>
    <t>S2</t>
  </si>
  <si>
    <t>S3</t>
  </si>
  <si>
    <t>S4</t>
  </si>
  <si>
    <t>Factor Estacional St</t>
  </si>
  <si>
    <t>MADT</t>
  </si>
  <si>
    <t>alpha</t>
  </si>
  <si>
    <t>beta</t>
  </si>
  <si>
    <t>gama</t>
  </si>
  <si>
    <t>Pronóstico</t>
  </si>
  <si>
    <t>(enero 2024)</t>
  </si>
  <si>
    <t>(febrero 2024)</t>
  </si>
  <si>
    <t>(abril 2024)</t>
  </si>
  <si>
    <t>(marzo 2024)</t>
  </si>
  <si>
    <t>x</t>
  </si>
  <si>
    <t>x^2</t>
  </si>
  <si>
    <t>y</t>
  </si>
  <si>
    <t>yHat</t>
  </si>
  <si>
    <t>Error Abs</t>
  </si>
  <si>
    <t>MSET</t>
  </si>
  <si>
    <t>%error</t>
  </si>
  <si>
    <t>TST</t>
  </si>
  <si>
    <t>Winter</t>
  </si>
  <si>
    <t>Polinomial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</si>
  <si>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</si>
  <si>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</si>
  <si>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</si>
  <si>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</si>
  <si>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</si>
  <si>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</si>
  <si>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</si>
  <si>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</si>
  <si>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</si>
  <si>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</si>
  <si>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</si>
  <si>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</si>
  <si>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Y,Hat</t>
  </si>
  <si>
    <t>MSEt</t>
  </si>
  <si>
    <t>Y</t>
  </si>
  <si>
    <t>X</t>
  </si>
  <si>
    <t>Tst</t>
  </si>
  <si>
    <t>ARIMA</t>
  </si>
  <si>
    <t>MAPE %</t>
  </si>
  <si>
    <t>tiempo t</t>
  </si>
  <si>
    <t>Yt</t>
  </si>
  <si>
    <t>Yt-1</t>
  </si>
  <si>
    <t>(Yt-Ybar)</t>
  </si>
  <si>
    <t>Ybar</t>
  </si>
  <si>
    <t>(Yt-1-Ybar)</t>
  </si>
  <si>
    <t>(Y-Ybar)^2</t>
  </si>
  <si>
    <t>(Yt-Ybar)(Yt-1-Ybar)</t>
  </si>
  <si>
    <t>r1</t>
  </si>
  <si>
    <t>(Yt-2-Ybar)</t>
  </si>
  <si>
    <t>(Yt-3-Ybar)</t>
  </si>
  <si>
    <t>(Yt-4-Ybar)</t>
  </si>
  <si>
    <t>(Yt-5-Ybar)</t>
  </si>
  <si>
    <t>(Yt-6-Ybar)</t>
  </si>
  <si>
    <t>(Yt-7-Ybar)</t>
  </si>
  <si>
    <t>(Yt-Ybar)(Yt-2-Ybar)</t>
  </si>
  <si>
    <t>(Yt-Ybar)(Yt-3-Ybar)</t>
  </si>
  <si>
    <t>(Yt-Ybar)(Yt-4-Ybar)</t>
  </si>
  <si>
    <t>(Yt-Ybar)(Yt-5-Ybar)</t>
  </si>
  <si>
    <t>(Yt-Ybar)(Yt-6-Ybar)</t>
  </si>
  <si>
    <t>(Yt-Ybar)(Yt-7-Ybar)</t>
  </si>
  <si>
    <t>r2</t>
  </si>
  <si>
    <t>r3</t>
  </si>
  <si>
    <t>r4</t>
  </si>
  <si>
    <t>r5</t>
  </si>
  <si>
    <t>r6</t>
  </si>
  <si>
    <t>r7</t>
  </si>
  <si>
    <t>Totales</t>
  </si>
  <si>
    <t>Retraso</t>
  </si>
  <si>
    <t>Autocorrelación</t>
  </si>
  <si>
    <t>Mes</t>
  </si>
  <si>
    <t>Data Real</t>
  </si>
  <si>
    <t>Solicitudes de Anuncios</t>
  </si>
  <si>
    <t>GRÁFICOS DE SOLICITUDES DE ANUNCIOS</t>
  </si>
  <si>
    <t>AUTOCORRELACIÓN</t>
  </si>
  <si>
    <t>MODELO HOLT</t>
  </si>
  <si>
    <t>MODELO POLINOMIAL CUADRÁTICO</t>
  </si>
  <si>
    <t>RESUMEN DE LOS RENDIMIENTOS DE LOS MODELOS</t>
  </si>
  <si>
    <t>ESTUDIANTE: JOSÉ LARA</t>
  </si>
  <si>
    <t>MODELO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</si>
</sst>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(* #,##0_);_(* \(#,##0\);_(* &quot;-&quot;??_);_(@_)"/>
    <numFmt numFmtId="166" formatCode="_-* #,##0.0_-;\-* #,##0.0_-;_-* &quot;-&quot;??_-;_-@_-"/>
    <numFmt numFmtId="167" formatCode="_-* #,##0_-;\-* #,##0_-;_-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Lucida Console"/>
      <family val="3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/>
    <xf numFmtId="43" fontId="16" fillId="0" borderId="10" xfId="0" applyNumberFormat="1" applyFont="1" applyBorder="1"/>
    <xf numFmtId="0" fontId="0" fillId="0" borderId="10" xfId="0" applyBorder="1"/>
    <xf numFmtId="43" fontId="0" fillId="0" borderId="10" xfId="42" applyFont="1" applyBorder="1"/>
    <xf numFmtId="2" fontId="0" fillId="0" borderId="10" xfId="42" applyNumberFormat="1" applyFont="1" applyBorder="1"/>
    <xf numFmtId="0" fontId="0" fillId="0" borderId="11" xfId="0" applyBorder="1"/>
    <xf numFmtId="43" fontId="0" fillId="0" borderId="0" xfId="0" applyNumberFormat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1" fontId="0" fillId="34" borderId="10" xfId="0" applyNumberFormat="1" applyFill="1" applyBorder="1"/>
    <xf numFmtId="164" fontId="0" fillId="34" borderId="10" xfId="0" applyNumberFormat="1" applyFill="1" applyBorder="1"/>
    <xf numFmtId="2" fontId="0" fillId="34" borderId="10" xfId="0" applyNumberFormat="1" applyFill="1" applyBorder="1"/>
    <xf numFmtId="165" fontId="16" fillId="33" borderId="10" xfId="42" applyNumberFormat="1" applyFont="1" applyFill="1" applyBorder="1"/>
    <xf numFmtId="2" fontId="0" fillId="0" borderId="10" xfId="42" applyNumberFormat="1" applyFont="1" applyBorder="1" applyAlignment="1">
      <alignment horizontal="center"/>
    </xf>
    <xf numFmtId="9" fontId="0" fillId="0" borderId="10" xfId="43" applyFont="1" applyBorder="1" applyAlignment="1">
      <alignment horizontal="center"/>
    </xf>
    <xf numFmtId="0" fontId="16" fillId="0" borderId="0" xfId="0" applyFont="1"/>
    <xf numFmtId="0" fontId="0" fillId="35" borderId="10" xfId="0" applyFill="1" applyBorder="1"/>
    <xf numFmtId="0" fontId="0" fillId="0" borderId="10" xfId="0" applyBorder="1" applyAlignment="1">
      <alignment horizontal="center"/>
    </xf>
    <xf numFmtId="0" fontId="0" fillId="0" borderId="10" xfId="42" applyNumberFormat="1" applyFont="1" applyBorder="1"/>
    <xf numFmtId="43" fontId="16" fillId="0" borderId="10" xfId="42" applyFont="1" applyBorder="1"/>
    <xf numFmtId="43" fontId="0" fillId="0" borderId="0" xfId="42" applyFont="1" applyBorder="1"/>
    <xf numFmtId="0" fontId="0" fillId="0" borderId="0" xfId="42" applyNumberFormat="1" applyFont="1" applyBorder="1"/>
    <xf numFmtId="0" fontId="14" fillId="0" borderId="10" xfId="0" applyFont="1" applyBorder="1"/>
    <xf numFmtId="167" fontId="0" fillId="0" borderId="10" xfId="42" applyNumberFormat="1" applyFont="1" applyBorder="1"/>
    <xf numFmtId="167" fontId="14" fillId="0" borderId="10" xfId="42" applyNumberFormat="1" applyFont="1" applyBorder="1"/>
    <xf numFmtId="167" fontId="16" fillId="0" borderId="10" xfId="42" applyNumberFormat="1" applyFont="1" applyBorder="1"/>
    <xf numFmtId="2" fontId="0" fillId="0" borderId="10" xfId="0" applyNumberFormat="1" applyBorder="1"/>
    <xf numFmtId="43" fontId="0" fillId="0" borderId="10" xfId="0" applyNumberFormat="1" applyBorder="1"/>
    <xf numFmtId="0" fontId="18" fillId="0" borderId="0" xfId="0" applyFont="1" applyAlignment="1">
      <alignment vertical="center"/>
    </xf>
    <xf numFmtId="0" fontId="18" fillId="36" borderId="0" xfId="0" applyFont="1" applyFill="1" applyAlignment="1">
      <alignment vertical="center"/>
    </xf>
    <xf numFmtId="166" fontId="0" fillId="0" borderId="0" xfId="0" applyNumberFormat="1"/>
    <xf numFmtId="0" fontId="14" fillId="0" borderId="13" xfId="0" applyFont="1" applyBorder="1"/>
    <xf numFmtId="167" fontId="0" fillId="0" borderId="10" xfId="42" applyNumberFormat="1" applyFon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43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16" fillId="0" borderId="10" xfId="0" applyNumberFormat="1" applyFont="1" applyBorder="1"/>
    <xf numFmtId="167" fontId="16" fillId="0" borderId="10" xfId="42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167" fontId="0" fillId="0" borderId="0" xfId="0" applyNumberFormat="1"/>
    <xf numFmtId="167" fontId="0" fillId="0" borderId="10" xfId="0" applyNumberFormat="1" applyBorder="1"/>
    <xf numFmtId="167" fontId="16" fillId="0" borderId="0" xfId="0" applyNumberFormat="1" applyFont="1"/>
    <xf numFmtId="0" fontId="13" fillId="37" borderId="10" xfId="0" applyFont="1" applyFill="1" applyBorder="1" applyAlignment="1">
      <alignment horizontal="center"/>
    </xf>
    <xf numFmtId="0" fontId="14" fillId="0" borderId="0" xfId="0" applyFont="1"/>
    <xf numFmtId="167" fontId="14" fillId="0" borderId="0" xfId="42" applyNumberFormat="1" applyFont="1" applyBorder="1"/>
    <xf numFmtId="43" fontId="0" fillId="0" borderId="14" xfId="42" applyFont="1" applyBorder="1"/>
    <xf numFmtId="17" fontId="0" fillId="0" borderId="10" xfId="0" applyNumberFormat="1" applyBorder="1" applyAlignment="1">
      <alignment horizontal="center"/>
    </xf>
    <xf numFmtId="43" fontId="0" fillId="0" borderId="10" xfId="42" applyFont="1" applyBorder="1" applyAlignment="1">
      <alignment horizontal="center"/>
    </xf>
    <xf numFmtId="167" fontId="19" fillId="0" borderId="10" xfId="42" applyNumberFormat="1" applyFont="1" applyBorder="1" applyAlignment="1">
      <alignment horizontal="center"/>
    </xf>
    <xf numFmtId="0" fontId="20" fillId="0" borderId="0" xfId="0" applyFont="1"/>
    <xf numFmtId="0" fontId="21" fillId="38" borderId="10" xfId="0" applyFont="1" applyFill="1" applyBorder="1"/>
    <xf numFmtId="0" fontId="13" fillId="38" borderId="10" xfId="0" applyFont="1" applyFill="1" applyBorder="1"/>
    <xf numFmtId="0" fontId="22" fillId="0" borderId="0" xfId="0" applyFont="1"/>
    <xf numFmtId="0" fontId="17" fillId="38" borderId="10" xfId="0" applyFont="1" applyFill="1" applyBorder="1" applyAlignment="1">
      <alignment horizontal="center"/>
    </xf>
    <xf numFmtId="0" fontId="13" fillId="38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167" fontId="0" fillId="35" borderId="10" xfId="42" applyNumberFormat="1" applyFont="1" applyFill="1" applyBorder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3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Proyecto - 2year.xlsx]Solicitudes Anuncios!PivotTable1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Solicitudes de Anuncios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'Solicitudes Anuncios'!$B$3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770112373752409E-2"/>
                  <c:y val="-0.1758838875313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multiLvlStrRef>
              <c:f>'Solicitudes Anuncios'!$A$4:$A$36</c:f>
              <c:multiLvlStrCache>
                <c:ptCount val="2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'Solicitudes Anuncios'!$B$4:$B$36</c:f>
              <c:numCache>
                <c:formatCode>_-* #,##0.0_-;\-* #,##0.0_-;_-* "-"??_-;_-@_-</c:formatCode>
                <c:ptCount val="29"/>
                <c:pt idx="0">
                  <c:v>381250</c:v>
                </c:pt>
                <c:pt idx="1">
                  <c:v>380985</c:v>
                </c:pt>
                <c:pt idx="2">
                  <c:v>529674</c:v>
                </c:pt>
                <c:pt idx="3">
                  <c:v>514467</c:v>
                </c:pt>
                <c:pt idx="4">
                  <c:v>532220</c:v>
                </c:pt>
                <c:pt idx="5">
                  <c:v>521450</c:v>
                </c:pt>
                <c:pt idx="6">
                  <c:v>490847</c:v>
                </c:pt>
                <c:pt idx="7">
                  <c:v>553045</c:v>
                </c:pt>
                <c:pt idx="8">
                  <c:v>551769</c:v>
                </c:pt>
                <c:pt idx="9">
                  <c:v>611675</c:v>
                </c:pt>
                <c:pt idx="10">
                  <c:v>589864</c:v>
                </c:pt>
                <c:pt idx="11">
                  <c:v>1012606</c:v>
                </c:pt>
                <c:pt idx="12">
                  <c:v>1088679</c:v>
                </c:pt>
                <c:pt idx="13">
                  <c:v>908717</c:v>
                </c:pt>
                <c:pt idx="14">
                  <c:v>1290114</c:v>
                </c:pt>
                <c:pt idx="15">
                  <c:v>1202458</c:v>
                </c:pt>
                <c:pt idx="16">
                  <c:v>1242604</c:v>
                </c:pt>
                <c:pt idx="17">
                  <c:v>1092346</c:v>
                </c:pt>
                <c:pt idx="18">
                  <c:v>1120566</c:v>
                </c:pt>
                <c:pt idx="19">
                  <c:v>1070400</c:v>
                </c:pt>
                <c:pt idx="20">
                  <c:v>1060222</c:v>
                </c:pt>
                <c:pt idx="21">
                  <c:v>1016328</c:v>
                </c:pt>
                <c:pt idx="22">
                  <c:v>846024</c:v>
                </c:pt>
                <c:pt idx="23">
                  <c:v>1112141</c:v>
                </c:pt>
                <c:pt idx="24">
                  <c:v>1182609</c:v>
                </c:pt>
                <c:pt idx="25">
                  <c:v>1079202</c:v>
                </c:pt>
                <c:pt idx="26">
                  <c:v>1305043</c:v>
                </c:pt>
                <c:pt idx="27">
                  <c:v>1313547</c:v>
                </c:pt>
                <c:pt idx="28">
                  <c:v>1269651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0A-4745-B1C2-3D768FA7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746548792"/>
        <c:axId val="746549872"/>
      </c:lineChart>
      <c:catAx>
        <c:axId val="74654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46549872"/>
        <c:crosses val="autoZero"/>
        <c:auto val="1"/>
        <c:lblAlgn val="ctr"/>
        <c:lblOffset val="100"/>
        <c:noMultiLvlLbl val="0"/>
      </c:catAx>
      <c:valAx>
        <c:axId val="7465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465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Auto Correlación Vs Retraso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Autocorrelacion!$B$31:$B$37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xVal>
          <c:yVal>
            <c:numRef>
              <c:f>Autocorrelacion!$C$31:$C$37</c:f>
              <c:numCache>
                <c:formatCode>0.00</c:formatCode>
                <c:ptCount val="7"/>
                <c:pt idx="0">
                  <c:v>0.81222657595109327</c:v>
                </c:pt>
                <c:pt idx="1">
                  <c:v>0.73019403582769016</c:v>
                </c:pt>
                <c:pt idx="2">
                  <c:v>0.64312138543299813</c:v>
                </c:pt>
                <c:pt idx="3">
                  <c:v>0.50229631805445341</c:v>
                </c:pt>
                <c:pt idx="4">
                  <c:v>0.36473277736214632</c:v>
                </c:pt>
                <c:pt idx="5">
                  <c:v>0.19922233427200539</c:v>
                </c:pt>
                <c:pt idx="6">
                  <c:v>8.9443924329485724E-2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3-4007-9AD7-C06AF068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78504"/>
        <c:axId val="711777064"/>
      </c:scatterChart>
      <c:valAx>
        <c:axId val="71177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1777064"/>
        <c:crosses val="autoZero"/>
        <c:crossBetween val="midCat"/>
      </c:valAx>
      <c:valAx>
        <c:axId val="7117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177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019275015565318"/>
          <c:y val="4.8511665325824627E-2"/>
          <c:w val="0.85461534398269501"/>
          <c:h val="0.77719660545247615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 Anuncios'!$A$4:$A$32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'Holt Anuncios'!$B$4:$B$32</c:f>
              <c:numCache>
                <c:formatCode>_-* #,##0_-;\-* #,##0_-;_-* "-"??_-;_-@_-</c:formatCode>
                <c:ptCount val="29"/>
                <c:pt idx="0">
                  <c:v>381250</c:v>
                </c:pt>
                <c:pt idx="1">
                  <c:v>380985</c:v>
                </c:pt>
                <c:pt idx="2">
                  <c:v>529674</c:v>
                </c:pt>
                <c:pt idx="3">
                  <c:v>514467</c:v>
                </c:pt>
                <c:pt idx="4">
                  <c:v>532220</c:v>
                </c:pt>
                <c:pt idx="5">
                  <c:v>521450</c:v>
                </c:pt>
                <c:pt idx="6">
                  <c:v>490847</c:v>
                </c:pt>
                <c:pt idx="7">
                  <c:v>553045</c:v>
                </c:pt>
                <c:pt idx="8">
                  <c:v>551769</c:v>
                </c:pt>
                <c:pt idx="9">
                  <c:v>611675</c:v>
                </c:pt>
                <c:pt idx="10">
                  <c:v>589864</c:v>
                </c:pt>
                <c:pt idx="11">
                  <c:v>1012606</c:v>
                </c:pt>
                <c:pt idx="12">
                  <c:v>1088679</c:v>
                </c:pt>
                <c:pt idx="13">
                  <c:v>908717</c:v>
                </c:pt>
                <c:pt idx="14">
                  <c:v>1290114</c:v>
                </c:pt>
                <c:pt idx="15">
                  <c:v>1202458</c:v>
                </c:pt>
                <c:pt idx="16">
                  <c:v>1242604</c:v>
                </c:pt>
                <c:pt idx="17">
                  <c:v>1092346</c:v>
                </c:pt>
                <c:pt idx="18">
                  <c:v>1120566</c:v>
                </c:pt>
                <c:pt idx="19">
                  <c:v>1070400</c:v>
                </c:pt>
                <c:pt idx="20">
                  <c:v>1060222</c:v>
                </c:pt>
                <c:pt idx="21">
                  <c:v>1016328</c:v>
                </c:pt>
                <c:pt idx="22">
                  <c:v>846024</c:v>
                </c:pt>
                <c:pt idx="23">
                  <c:v>1112141</c:v>
                </c:pt>
                <c:pt idx="24">
                  <c:v>1182609</c:v>
                </c:pt>
                <c:pt idx="25">
                  <c:v>1079202</c:v>
                </c:pt>
                <c:pt idx="26">
                  <c:v>1305043</c:v>
                </c:pt>
                <c:pt idx="27">
                  <c:v>1313547</c:v>
                </c:pt>
                <c:pt idx="28">
                  <c:v>1269651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0-4E2B-948E-92677F610CFC}"/>
            </c:ext>
          </c:extLst>
        </c:ser>
        <c:ser>
          <c:idx val="0"/>
          <c:order val="1"/>
          <c:tx>
            <c:v>Pronóstico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'Holt Anuncios'!$A$4:$A$32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'Holt Anuncios'!$E$4:$E$34</c:f>
              <c:numCache>
                <c:formatCode>_(* #,##0.00_);_(* \(#,##0.00\);_(* "-"??_);_(@_)</c:formatCode>
                <c:ptCount val="31"/>
                <c:pt idx="0">
                  <c:v>407865.70333333354</c:v>
                </c:pt>
                <c:pt idx="1">
                  <c:v>425692.59217302129</c:v>
                </c:pt>
                <c:pt idx="2">
                  <c:v>431177.05518825923</c:v>
                </c:pt>
                <c:pt idx="3">
                  <c:v>534356.75561739283</c:v>
                </c:pt>
                <c:pt idx="4">
                  <c:v>556772.13776027947</c:v>
                </c:pt>
                <c:pt idx="5">
                  <c:v>576006.80691771035</c:v>
                </c:pt>
                <c:pt idx="6">
                  <c:v>574772.05982213165</c:v>
                </c:pt>
                <c:pt idx="7">
                  <c:v>553502.06454000925</c:v>
                </c:pt>
                <c:pt idx="8">
                  <c:v>589174.57811440842</c:v>
                </c:pt>
                <c:pt idx="9">
                  <c:v>599640.53132595005</c:v>
                </c:pt>
                <c:pt idx="10">
                  <c:v>643834.86500958866</c:v>
                </c:pt>
                <c:pt idx="11">
                  <c:v>642999.85199387907</c:v>
                </c:pt>
                <c:pt idx="12">
                  <c:v>931132.33764088177</c:v>
                </c:pt>
                <c:pt idx="13">
                  <c:v>1074596.2099020041</c:v>
                </c:pt>
                <c:pt idx="14">
                  <c:v>997416.4626127989</c:v>
                </c:pt>
                <c:pt idx="15">
                  <c:v>1233081.3021098215</c:v>
                </c:pt>
                <c:pt idx="16">
                  <c:v>1248174.1762166501</c:v>
                </c:pt>
                <c:pt idx="17">
                  <c:v>1280358.4856482828</c:v>
                </c:pt>
                <c:pt idx="18">
                  <c:v>1188079.247279336</c:v>
                </c:pt>
                <c:pt idx="19">
                  <c:v>1178005.5168399357</c:v>
                </c:pt>
                <c:pt idx="20">
                  <c:v>1140580.531505577</c:v>
                </c:pt>
                <c:pt idx="21">
                  <c:v>1121743.6492935123</c:v>
                </c:pt>
                <c:pt idx="22">
                  <c:v>1085812.6084553089</c:v>
                </c:pt>
                <c:pt idx="23">
                  <c:v>958211.30057300813</c:v>
                </c:pt>
                <c:pt idx="24">
                  <c:v>1099207.6528811213</c:v>
                </c:pt>
                <c:pt idx="25">
                  <c:v>1135191.9794028604</c:v>
                </c:pt>
                <c:pt idx="26">
                  <c:v>1171176.3059245995</c:v>
                </c:pt>
                <c:pt idx="27">
                  <c:v>1207160.6324463387</c:v>
                </c:pt>
                <c:pt idx="28">
                  <c:v>1243144.9589680778</c:v>
                </c:pt>
                <c:pt idx="29">
                  <c:v>1279129.2854898169</c:v>
                </c:pt>
                <c:pt idx="30">
                  <c:v>1315113.612011556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0-4E2B-948E-92677F61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Anuncios'!$B$30:$B$57</c:f>
              <c:numCache>
                <c:formatCode>_-* #,##0_-;\-* #,##0_-;_-* "-"??_-;_-@_-</c:formatCode>
                <c:ptCount val="28"/>
                <c:pt idx="0">
                  <c:v>381250</c:v>
                </c:pt>
                <c:pt idx="1">
                  <c:v>380985</c:v>
                </c:pt>
                <c:pt idx="2">
                  <c:v>529674</c:v>
                </c:pt>
                <c:pt idx="3">
                  <c:v>514467</c:v>
                </c:pt>
                <c:pt idx="4">
                  <c:v>532220</c:v>
                </c:pt>
                <c:pt idx="5">
                  <c:v>521450</c:v>
                </c:pt>
                <c:pt idx="6">
                  <c:v>490847</c:v>
                </c:pt>
                <c:pt idx="7">
                  <c:v>553045</c:v>
                </c:pt>
                <c:pt idx="8">
                  <c:v>551769</c:v>
                </c:pt>
                <c:pt idx="9">
                  <c:v>611675</c:v>
                </c:pt>
                <c:pt idx="10">
                  <c:v>589864</c:v>
                </c:pt>
                <c:pt idx="11">
                  <c:v>1012606</c:v>
                </c:pt>
                <c:pt idx="12">
                  <c:v>1088679</c:v>
                </c:pt>
                <c:pt idx="13">
                  <c:v>908717</c:v>
                </c:pt>
                <c:pt idx="14">
                  <c:v>1290114</c:v>
                </c:pt>
                <c:pt idx="15">
                  <c:v>1202458</c:v>
                </c:pt>
                <c:pt idx="16">
                  <c:v>1242604</c:v>
                </c:pt>
                <c:pt idx="17">
                  <c:v>1092346</c:v>
                </c:pt>
                <c:pt idx="18">
                  <c:v>1120566</c:v>
                </c:pt>
                <c:pt idx="19">
                  <c:v>1070400</c:v>
                </c:pt>
                <c:pt idx="20">
                  <c:v>1060222</c:v>
                </c:pt>
                <c:pt idx="21">
                  <c:v>1016328</c:v>
                </c:pt>
                <c:pt idx="22">
                  <c:v>846024</c:v>
                </c:pt>
                <c:pt idx="23">
                  <c:v>1112141</c:v>
                </c:pt>
                <c:pt idx="24">
                  <c:v>1182609</c:v>
                </c:pt>
                <c:pt idx="25">
                  <c:v>1079202</c:v>
                </c:pt>
                <c:pt idx="26">
                  <c:v>1305043</c:v>
                </c:pt>
                <c:pt idx="27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8-40AE-BF7C-B5C17331E061}"/>
            </c:ext>
          </c:extLst>
        </c:ser>
        <c:ser>
          <c:idx val="0"/>
          <c:order val="1"/>
          <c:tx>
            <c:v>Pronóstico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Anuncios'!$F$30:$F$57</c:f>
              <c:numCache>
                <c:formatCode>_(* #,##0.00_);_(* \(#,##0.00\);_(* "-"??_);_(@_)</c:formatCode>
                <c:ptCount val="28"/>
                <c:pt idx="0">
                  <c:v>366035.30612870911</c:v>
                </c:pt>
                <c:pt idx="1">
                  <c:v>391651.77773821057</c:v>
                </c:pt>
                <c:pt idx="2">
                  <c:v>429674.83716990106</c:v>
                </c:pt>
                <c:pt idx="3">
                  <c:v>615480.54944164678</c:v>
                </c:pt>
                <c:pt idx="4">
                  <c:v>521085.16373059497</c:v>
                </c:pt>
                <c:pt idx="5">
                  <c:v>538959.26768137107</c:v>
                </c:pt>
                <c:pt idx="6">
                  <c:v>580497.28618527506</c:v>
                </c:pt>
                <c:pt idx="7">
                  <c:v>640495.97755912878</c:v>
                </c:pt>
                <c:pt idx="8">
                  <c:v>531878.59296578355</c:v>
                </c:pt>
                <c:pt idx="9">
                  <c:v>535871.41740839358</c:v>
                </c:pt>
                <c:pt idx="10">
                  <c:v>621995.54738143005</c:v>
                </c:pt>
                <c:pt idx="11">
                  <c:v>724389.05932529876</c:v>
                </c:pt>
                <c:pt idx="12">
                  <c:v>825403.26902152284</c:v>
                </c:pt>
                <c:pt idx="13">
                  <c:v>1007576.4543595372</c:v>
                </c:pt>
                <c:pt idx="14">
                  <c:v>1047062.679728523</c:v>
                </c:pt>
                <c:pt idx="15">
                  <c:v>1486185.4749526926</c:v>
                </c:pt>
                <c:pt idx="16">
                  <c:v>1231345.9377061906</c:v>
                </c:pt>
                <c:pt idx="17">
                  <c:v>1244804.3831600233</c:v>
                </c:pt>
                <c:pt idx="18">
                  <c:v>1250679.8137307907</c:v>
                </c:pt>
                <c:pt idx="19">
                  <c:v>1404588.2603614423</c:v>
                </c:pt>
                <c:pt idx="20">
                  <c:v>1075625.3800157986</c:v>
                </c:pt>
                <c:pt idx="21">
                  <c:v>1016327.9962646293</c:v>
                </c:pt>
                <c:pt idx="22">
                  <c:v>1054130.4014691075</c:v>
                </c:pt>
                <c:pt idx="23">
                  <c:v>1058441.9700082641</c:v>
                </c:pt>
                <c:pt idx="24">
                  <c:v>945184.17823833623</c:v>
                </c:pt>
                <c:pt idx="25">
                  <c:v>898044.31947412761</c:v>
                </c:pt>
                <c:pt idx="26">
                  <c:v>925401.11732998502</c:v>
                </c:pt>
                <c:pt idx="27">
                  <c:v>1071757.0378702807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8-40AE-BF7C-B5C17331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Anuncios'!$B$30:$B$57</c:f>
              <c:numCache>
                <c:formatCode>_-* #,##0_-;\-* #,##0_-;_-* "-"??_-;_-@_-</c:formatCode>
                <c:ptCount val="28"/>
                <c:pt idx="0">
                  <c:v>381250</c:v>
                </c:pt>
                <c:pt idx="1">
                  <c:v>380985</c:v>
                </c:pt>
                <c:pt idx="2">
                  <c:v>529674</c:v>
                </c:pt>
                <c:pt idx="3">
                  <c:v>514467</c:v>
                </c:pt>
                <c:pt idx="4">
                  <c:v>532220</c:v>
                </c:pt>
                <c:pt idx="5">
                  <c:v>521450</c:v>
                </c:pt>
                <c:pt idx="6">
                  <c:v>490847</c:v>
                </c:pt>
                <c:pt idx="7">
                  <c:v>553045</c:v>
                </c:pt>
                <c:pt idx="8">
                  <c:v>551769</c:v>
                </c:pt>
                <c:pt idx="9">
                  <c:v>611675</c:v>
                </c:pt>
                <c:pt idx="10">
                  <c:v>589864</c:v>
                </c:pt>
                <c:pt idx="11">
                  <c:v>1012606</c:v>
                </c:pt>
                <c:pt idx="12">
                  <c:v>1088679</c:v>
                </c:pt>
                <c:pt idx="13">
                  <c:v>908717</c:v>
                </c:pt>
                <c:pt idx="14">
                  <c:v>1290114</c:v>
                </c:pt>
                <c:pt idx="15">
                  <c:v>1202458</c:v>
                </c:pt>
                <c:pt idx="16">
                  <c:v>1242604</c:v>
                </c:pt>
                <c:pt idx="17">
                  <c:v>1092346</c:v>
                </c:pt>
                <c:pt idx="18">
                  <c:v>1120566</c:v>
                </c:pt>
                <c:pt idx="19">
                  <c:v>1070400</c:v>
                </c:pt>
                <c:pt idx="20">
                  <c:v>1060222</c:v>
                </c:pt>
                <c:pt idx="21">
                  <c:v>1016328</c:v>
                </c:pt>
                <c:pt idx="22">
                  <c:v>846024</c:v>
                </c:pt>
                <c:pt idx="23">
                  <c:v>1112141</c:v>
                </c:pt>
                <c:pt idx="24">
                  <c:v>1182609</c:v>
                </c:pt>
                <c:pt idx="25">
                  <c:v>1079202</c:v>
                </c:pt>
                <c:pt idx="26">
                  <c:v>1305043</c:v>
                </c:pt>
                <c:pt idx="27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CDB-ADBF-38C3832389B9}"/>
            </c:ext>
          </c:extLst>
        </c:ser>
        <c:ser>
          <c:idx val="0"/>
          <c:order val="1"/>
          <c:tx>
            <c:v>Winter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Anuncios'!$F$30:$F$57</c:f>
              <c:numCache>
                <c:formatCode>_(* #,##0.00_);_(* \(#,##0.00\);_(* "-"??_);_(@_)</c:formatCode>
                <c:ptCount val="28"/>
                <c:pt idx="0">
                  <c:v>366035.30612870911</c:v>
                </c:pt>
                <c:pt idx="1">
                  <c:v>391651.77773821057</c:v>
                </c:pt>
                <c:pt idx="2">
                  <c:v>429674.83716990106</c:v>
                </c:pt>
                <c:pt idx="3">
                  <c:v>615480.54944164678</c:v>
                </c:pt>
                <c:pt idx="4">
                  <c:v>521085.16373059497</c:v>
                </c:pt>
                <c:pt idx="5">
                  <c:v>538959.26768137107</c:v>
                </c:pt>
                <c:pt idx="6">
                  <c:v>580497.28618527506</c:v>
                </c:pt>
                <c:pt idx="7">
                  <c:v>640495.97755912878</c:v>
                </c:pt>
                <c:pt idx="8">
                  <c:v>531878.59296578355</c:v>
                </c:pt>
                <c:pt idx="9">
                  <c:v>535871.41740839358</c:v>
                </c:pt>
                <c:pt idx="10">
                  <c:v>621995.54738143005</c:v>
                </c:pt>
                <c:pt idx="11">
                  <c:v>724389.05932529876</c:v>
                </c:pt>
                <c:pt idx="12">
                  <c:v>825403.26902152284</c:v>
                </c:pt>
                <c:pt idx="13">
                  <c:v>1007576.4543595372</c:v>
                </c:pt>
                <c:pt idx="14">
                  <c:v>1047062.679728523</c:v>
                </c:pt>
                <c:pt idx="15">
                  <c:v>1486185.4749526926</c:v>
                </c:pt>
                <c:pt idx="16">
                  <c:v>1231345.9377061906</c:v>
                </c:pt>
                <c:pt idx="17">
                  <c:v>1244804.3831600233</c:v>
                </c:pt>
                <c:pt idx="18">
                  <c:v>1250679.8137307907</c:v>
                </c:pt>
                <c:pt idx="19">
                  <c:v>1404588.2603614423</c:v>
                </c:pt>
                <c:pt idx="20">
                  <c:v>1075625.3800157986</c:v>
                </c:pt>
                <c:pt idx="21">
                  <c:v>1016327.9962646293</c:v>
                </c:pt>
                <c:pt idx="22">
                  <c:v>1054130.4014691075</c:v>
                </c:pt>
                <c:pt idx="23">
                  <c:v>1058441.9700082641</c:v>
                </c:pt>
                <c:pt idx="24">
                  <c:v>945184.17823833623</c:v>
                </c:pt>
                <c:pt idx="25">
                  <c:v>898044.31947412761</c:v>
                </c:pt>
                <c:pt idx="26">
                  <c:v>925401.11732998502</c:v>
                </c:pt>
                <c:pt idx="27">
                  <c:v>1071757.0378702807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CDB-ADBF-38C3832389B9}"/>
            </c:ext>
          </c:extLst>
        </c:ser>
        <c:ser>
          <c:idx val="2"/>
          <c:order val="2"/>
          <c:tx>
            <c:v>Holt</c:v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'Holt Anuncios'!$E$4:$E$28</c:f>
              <c:numCache>
                <c:formatCode>_(* #,##0.00_);_(* \(#,##0.00\);_(* "-"??_);_(@_)</c:formatCode>
                <c:ptCount val="25"/>
                <c:pt idx="0">
                  <c:v>407865.70333333354</c:v>
                </c:pt>
                <c:pt idx="1">
                  <c:v>425692.59217302129</c:v>
                </c:pt>
                <c:pt idx="2">
                  <c:v>431177.05518825923</c:v>
                </c:pt>
                <c:pt idx="3">
                  <c:v>534356.75561739283</c:v>
                </c:pt>
                <c:pt idx="4">
                  <c:v>556772.13776027947</c:v>
                </c:pt>
                <c:pt idx="5">
                  <c:v>576006.80691771035</c:v>
                </c:pt>
                <c:pt idx="6">
                  <c:v>574772.05982213165</c:v>
                </c:pt>
                <c:pt idx="7">
                  <c:v>553502.06454000925</c:v>
                </c:pt>
                <c:pt idx="8">
                  <c:v>589174.57811440842</c:v>
                </c:pt>
                <c:pt idx="9">
                  <c:v>599640.53132595005</c:v>
                </c:pt>
                <c:pt idx="10">
                  <c:v>643834.86500958866</c:v>
                </c:pt>
                <c:pt idx="11">
                  <c:v>642999.85199387907</c:v>
                </c:pt>
                <c:pt idx="12">
                  <c:v>931132.33764088177</c:v>
                </c:pt>
                <c:pt idx="13">
                  <c:v>1074596.2099020041</c:v>
                </c:pt>
                <c:pt idx="14">
                  <c:v>997416.4626127989</c:v>
                </c:pt>
                <c:pt idx="15">
                  <c:v>1233081.3021098215</c:v>
                </c:pt>
                <c:pt idx="16">
                  <c:v>1248174.1762166501</c:v>
                </c:pt>
                <c:pt idx="17">
                  <c:v>1280358.4856482828</c:v>
                </c:pt>
                <c:pt idx="18">
                  <c:v>1188079.247279336</c:v>
                </c:pt>
                <c:pt idx="19">
                  <c:v>1178005.5168399357</c:v>
                </c:pt>
                <c:pt idx="20">
                  <c:v>1140580.531505577</c:v>
                </c:pt>
                <c:pt idx="21">
                  <c:v>1121743.6492935123</c:v>
                </c:pt>
                <c:pt idx="22">
                  <c:v>1085812.6084553089</c:v>
                </c:pt>
                <c:pt idx="23">
                  <c:v>958211.30057300813</c:v>
                </c:pt>
                <c:pt idx="24">
                  <c:v>1099207.6528811213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3-4CDB-ADBF-38C38323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Polinomial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Polinomial!$D$3:$D$30</c:f>
              <c:numCache>
                <c:formatCode>_(* #,##0.00_);_(* \(#,##0.00\);_(* "-"??_);_(@_)</c:formatCode>
                <c:ptCount val="28"/>
                <c:pt idx="0">
                  <c:v>295837.90000000002</c:v>
                </c:pt>
                <c:pt idx="1">
                  <c:v>358766.6</c:v>
                </c:pt>
                <c:pt idx="2">
                  <c:v>419415.1</c:v>
                </c:pt>
                <c:pt idx="3">
                  <c:v>477783.4</c:v>
                </c:pt>
                <c:pt idx="4">
                  <c:v>533871.5</c:v>
                </c:pt>
                <c:pt idx="5">
                  <c:v>587679.4</c:v>
                </c:pt>
                <c:pt idx="6">
                  <c:v>639207.1</c:v>
                </c:pt>
                <c:pt idx="7">
                  <c:v>688454.6</c:v>
                </c:pt>
                <c:pt idx="8">
                  <c:v>735421.9</c:v>
                </c:pt>
                <c:pt idx="9">
                  <c:v>780109</c:v>
                </c:pt>
                <c:pt idx="10">
                  <c:v>822515.9</c:v>
                </c:pt>
                <c:pt idx="11">
                  <c:v>862642.6</c:v>
                </c:pt>
                <c:pt idx="12">
                  <c:v>900489.1</c:v>
                </c:pt>
                <c:pt idx="13">
                  <c:v>936055.4</c:v>
                </c:pt>
                <c:pt idx="14">
                  <c:v>969341.5</c:v>
                </c:pt>
                <c:pt idx="15">
                  <c:v>1000347.4</c:v>
                </c:pt>
                <c:pt idx="16">
                  <c:v>1029073.1000000001</c:v>
                </c:pt>
                <c:pt idx="17">
                  <c:v>1055518.6000000001</c:v>
                </c:pt>
                <c:pt idx="18">
                  <c:v>1079683.8999999999</c:v>
                </c:pt>
                <c:pt idx="19">
                  <c:v>1101569</c:v>
                </c:pt>
                <c:pt idx="20">
                  <c:v>1121173.8999999999</c:v>
                </c:pt>
                <c:pt idx="21">
                  <c:v>1138498.6000000001</c:v>
                </c:pt>
                <c:pt idx="22">
                  <c:v>1153543.1000000001</c:v>
                </c:pt>
                <c:pt idx="23">
                  <c:v>1166307.3999999999</c:v>
                </c:pt>
                <c:pt idx="24">
                  <c:v>1176791.5</c:v>
                </c:pt>
                <c:pt idx="25">
                  <c:v>1184995.3999999999</c:v>
                </c:pt>
                <c:pt idx="26">
                  <c:v>1190919.1000000001</c:v>
                </c:pt>
                <c:pt idx="27">
                  <c:v>1194562.6000000001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2-4D74-BE57-C8ED87774922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438214178411219"/>
                  <c:y val="-0.115696562862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val>
            <c:numRef>
              <c:f>Polinomial!$C$3:$C$30</c:f>
              <c:numCache>
                <c:formatCode>_-* #,##0_-;\-* #,##0_-;_-* "-"??_-;_-@_-</c:formatCode>
                <c:ptCount val="28"/>
                <c:pt idx="0">
                  <c:v>381250</c:v>
                </c:pt>
                <c:pt idx="1">
                  <c:v>380985</c:v>
                </c:pt>
                <c:pt idx="2">
                  <c:v>529674</c:v>
                </c:pt>
                <c:pt idx="3">
                  <c:v>514467</c:v>
                </c:pt>
                <c:pt idx="4">
                  <c:v>532220</c:v>
                </c:pt>
                <c:pt idx="5">
                  <c:v>521450</c:v>
                </c:pt>
                <c:pt idx="6">
                  <c:v>490847</c:v>
                </c:pt>
                <c:pt idx="7">
                  <c:v>553045</c:v>
                </c:pt>
                <c:pt idx="8">
                  <c:v>551769</c:v>
                </c:pt>
                <c:pt idx="9">
                  <c:v>611675</c:v>
                </c:pt>
                <c:pt idx="10">
                  <c:v>589864</c:v>
                </c:pt>
                <c:pt idx="11">
                  <c:v>1012606</c:v>
                </c:pt>
                <c:pt idx="12">
                  <c:v>1088679</c:v>
                </c:pt>
                <c:pt idx="13">
                  <c:v>908717</c:v>
                </c:pt>
                <c:pt idx="14">
                  <c:v>1290114</c:v>
                </c:pt>
                <c:pt idx="15">
                  <c:v>1202458</c:v>
                </c:pt>
                <c:pt idx="16">
                  <c:v>1242604</c:v>
                </c:pt>
                <c:pt idx="17">
                  <c:v>1092346</c:v>
                </c:pt>
                <c:pt idx="18">
                  <c:v>1120566</c:v>
                </c:pt>
                <c:pt idx="19">
                  <c:v>1070400</c:v>
                </c:pt>
                <c:pt idx="20">
                  <c:v>1060222</c:v>
                </c:pt>
                <c:pt idx="21">
                  <c:v>1016328</c:v>
                </c:pt>
                <c:pt idx="22">
                  <c:v>846024</c:v>
                </c:pt>
                <c:pt idx="23">
                  <c:v>1112141</c:v>
                </c:pt>
                <c:pt idx="24">
                  <c:v>1182609</c:v>
                </c:pt>
                <c:pt idx="25">
                  <c:v>1079202</c:v>
                </c:pt>
                <c:pt idx="26">
                  <c:v>1305043</c:v>
                </c:pt>
                <c:pt idx="27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2-4D74-BE57-C8ED8777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93480"/>
        <c:axId val="1113093840"/>
      </c:lineChart>
      <c:catAx>
        <c:axId val="111309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3093840"/>
        <c:crosses val="autoZero"/>
        <c:auto val="1"/>
        <c:lblAlgn val="ctr"/>
        <c:lblOffset val="100"/>
        <c:noMultiLvlLbl val="0"/>
      </c:catAx>
      <c:valAx>
        <c:axId val="11130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30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5731492688682E-2"/>
          <c:y val="3.9867933546119276E-2"/>
          <c:w val="0.75762390655207468"/>
          <c:h val="0.91498594812302869"/>
        </c:manualLayout>
      </c:layout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ARIMA!$A$3:$A$38</c15:sqref>
                  </c15:fullRef>
                </c:ext>
              </c:extLst>
              <c:f>(ARIMA!$A$3:$A$6,ARIMA!$A$8:$A$38)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'Holt Anuncios'!$B$4:$B$31</c15:sqref>
                  </c15:fullRef>
                </c:ext>
              </c:extLst>
              <c:f>('Holt Anuncios'!$B$4:$B$7,'Holt Anuncios'!$B$9:$B$31)</c:f>
              <c:numCache>
                <c:formatCode>_-* #,##0_-;\-* #,##0_-;_-* "-"??_-;_-@_-</c:formatCode>
                <c:ptCount val="27"/>
                <c:pt idx="0">
                  <c:v>381250</c:v>
                </c:pt>
                <c:pt idx="1">
                  <c:v>380985</c:v>
                </c:pt>
                <c:pt idx="2">
                  <c:v>529674</c:v>
                </c:pt>
                <c:pt idx="3">
                  <c:v>514467</c:v>
                </c:pt>
                <c:pt idx="4">
                  <c:v>521450</c:v>
                </c:pt>
                <c:pt idx="5">
                  <c:v>490847</c:v>
                </c:pt>
                <c:pt idx="6">
                  <c:v>553045</c:v>
                </c:pt>
                <c:pt idx="7">
                  <c:v>551769</c:v>
                </c:pt>
                <c:pt idx="8">
                  <c:v>611675</c:v>
                </c:pt>
                <c:pt idx="9">
                  <c:v>589864</c:v>
                </c:pt>
                <c:pt idx="10">
                  <c:v>1012606</c:v>
                </c:pt>
                <c:pt idx="11">
                  <c:v>1088679</c:v>
                </c:pt>
                <c:pt idx="12">
                  <c:v>908717</c:v>
                </c:pt>
                <c:pt idx="13">
                  <c:v>1290114</c:v>
                </c:pt>
                <c:pt idx="14">
                  <c:v>1202458</c:v>
                </c:pt>
                <c:pt idx="15">
                  <c:v>1242604</c:v>
                </c:pt>
                <c:pt idx="16">
                  <c:v>1092346</c:v>
                </c:pt>
                <c:pt idx="17">
                  <c:v>1120566</c:v>
                </c:pt>
                <c:pt idx="18">
                  <c:v>1070400</c:v>
                </c:pt>
                <c:pt idx="19">
                  <c:v>1060222</c:v>
                </c:pt>
                <c:pt idx="20">
                  <c:v>1016328</c:v>
                </c:pt>
                <c:pt idx="21">
                  <c:v>846024</c:v>
                </c:pt>
                <c:pt idx="22">
                  <c:v>1112141</c:v>
                </c:pt>
                <c:pt idx="23">
                  <c:v>1182609</c:v>
                </c:pt>
                <c:pt idx="24">
                  <c:v>1079202</c:v>
                </c:pt>
                <c:pt idx="25">
                  <c:v>1305043</c:v>
                </c:pt>
                <c:pt idx="26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B-4E6C-908A-BEE796930D5D}"/>
            </c:ext>
          </c:extLst>
        </c:ser>
        <c:ser>
          <c:idx val="1"/>
          <c:order val="1"/>
          <c:tx>
            <c:v>ARIMA</c:v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ARIMA!$A$3:$A$38</c15:sqref>
                  </c15:fullRef>
                </c:ext>
              </c:extLst>
              <c:f>(ARIMA!$A$3:$A$6,ARIMA!$A$8:$A$38)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ARIMA!$C$3:$C$38</c15:sqref>
                  </c15:fullRef>
                </c:ext>
              </c:extLst>
              <c:f>(ARIMA!$C$3:$C$6,ARIMA!$C$8:$C$38)</c:f>
              <c:numCache>
                <c:formatCode>General</c:formatCode>
                <c:ptCount val="35"/>
                <c:pt idx="0">
                  <c:v>381029.9</c:v>
                </c:pt>
                <c:pt idx="1">
                  <c:v>380886.8</c:v>
                </c:pt>
                <c:pt idx="2">
                  <c:v>529484</c:v>
                </c:pt>
                <c:pt idx="3">
                  <c:v>514338.8</c:v>
                </c:pt>
                <c:pt idx="4">
                  <c:v>521361.5</c:v>
                </c:pt>
                <c:pt idx="5">
                  <c:v>490799.7</c:v>
                </c:pt>
                <c:pt idx="6">
                  <c:v>552945.19999999995</c:v>
                </c:pt>
                <c:pt idx="7">
                  <c:v>551681.5</c:v>
                </c:pt>
                <c:pt idx="8">
                  <c:v>611539.30000000005</c:v>
                </c:pt>
                <c:pt idx="9">
                  <c:v>589761.5</c:v>
                </c:pt>
                <c:pt idx="10">
                  <c:v>1012276.6</c:v>
                </c:pt>
                <c:pt idx="11">
                  <c:v>1088023.1000000001</c:v>
                </c:pt>
                <c:pt idx="12">
                  <c:v>1088414</c:v>
                </c:pt>
                <c:pt idx="13">
                  <c:v>1057406</c:v>
                </c:pt>
                <c:pt idx="14">
                  <c:v>1274907</c:v>
                </c:pt>
                <c:pt idx="15">
                  <c:v>1220211</c:v>
                </c:pt>
                <c:pt idx="16">
                  <c:v>1231834</c:v>
                </c:pt>
                <c:pt idx="17">
                  <c:v>1061743</c:v>
                </c:pt>
                <c:pt idx="18">
                  <c:v>1182764</c:v>
                </c:pt>
                <c:pt idx="19">
                  <c:v>1069124</c:v>
                </c:pt>
                <c:pt idx="20">
                  <c:v>1120128</c:v>
                </c:pt>
                <c:pt idx="21">
                  <c:v>994517</c:v>
                </c:pt>
                <c:pt idx="22">
                  <c:v>1268766</c:v>
                </c:pt>
                <c:pt idx="23">
                  <c:v>1188214</c:v>
                </c:pt>
                <c:pt idx="24">
                  <c:v>1008252</c:v>
                </c:pt>
                <c:pt idx="25">
                  <c:v>1389649</c:v>
                </c:pt>
                <c:pt idx="26">
                  <c:v>1301993</c:v>
                </c:pt>
                <c:pt idx="27">
                  <c:v>1342139</c:v>
                </c:pt>
                <c:pt idx="28">
                  <c:v>1191881</c:v>
                </c:pt>
                <c:pt idx="29">
                  <c:v>1220101</c:v>
                </c:pt>
                <c:pt idx="30">
                  <c:v>1169935</c:v>
                </c:pt>
                <c:pt idx="31">
                  <c:v>1159757</c:v>
                </c:pt>
                <c:pt idx="32">
                  <c:v>1115863</c:v>
                </c:pt>
                <c:pt idx="33">
                  <c:v>945559</c:v>
                </c:pt>
                <c:pt idx="34">
                  <c:v>1211676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B-4E6C-908A-BEE79693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57864"/>
        <c:axId val="1246858224"/>
      </c:lineChart>
      <c:catAx>
        <c:axId val="12468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6858224"/>
        <c:crosses val="autoZero"/>
        <c:auto val="1"/>
        <c:lblAlgn val="ctr"/>
        <c:lblOffset val="100"/>
        <c:noMultiLvlLbl val="0"/>
      </c:catAx>
      <c:valAx>
        <c:axId val="1246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685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Anuncios'!$B$30:$B$57</c:f>
              <c:numCache>
                <c:formatCode>_-* #,##0_-;\-* #,##0_-;_-* "-"??_-;_-@_-</c:formatCode>
                <c:ptCount val="28"/>
                <c:pt idx="0">
                  <c:v>381250</c:v>
                </c:pt>
                <c:pt idx="1">
                  <c:v>380985</c:v>
                </c:pt>
                <c:pt idx="2">
                  <c:v>529674</c:v>
                </c:pt>
                <c:pt idx="3">
                  <c:v>514467</c:v>
                </c:pt>
                <c:pt idx="4">
                  <c:v>532220</c:v>
                </c:pt>
                <c:pt idx="5">
                  <c:v>521450</c:v>
                </c:pt>
                <c:pt idx="6">
                  <c:v>490847</c:v>
                </c:pt>
                <c:pt idx="7">
                  <c:v>553045</c:v>
                </c:pt>
                <c:pt idx="8">
                  <c:v>551769</c:v>
                </c:pt>
                <c:pt idx="9">
                  <c:v>611675</c:v>
                </c:pt>
                <c:pt idx="10">
                  <c:v>589864</c:v>
                </c:pt>
                <c:pt idx="11">
                  <c:v>1012606</c:v>
                </c:pt>
                <c:pt idx="12">
                  <c:v>1088679</c:v>
                </c:pt>
                <c:pt idx="13">
                  <c:v>908717</c:v>
                </c:pt>
                <c:pt idx="14">
                  <c:v>1290114</c:v>
                </c:pt>
                <c:pt idx="15">
                  <c:v>1202458</c:v>
                </c:pt>
                <c:pt idx="16">
                  <c:v>1242604</c:v>
                </c:pt>
                <c:pt idx="17">
                  <c:v>1092346</c:v>
                </c:pt>
                <c:pt idx="18">
                  <c:v>1120566</c:v>
                </c:pt>
                <c:pt idx="19">
                  <c:v>1070400</c:v>
                </c:pt>
                <c:pt idx="20">
                  <c:v>1060222</c:v>
                </c:pt>
                <c:pt idx="21">
                  <c:v>1016328</c:v>
                </c:pt>
                <c:pt idx="22">
                  <c:v>846024</c:v>
                </c:pt>
                <c:pt idx="23">
                  <c:v>1112141</c:v>
                </c:pt>
                <c:pt idx="24">
                  <c:v>1182609</c:v>
                </c:pt>
                <c:pt idx="25">
                  <c:v>1079202</c:v>
                </c:pt>
                <c:pt idx="26">
                  <c:v>1305043</c:v>
                </c:pt>
                <c:pt idx="27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B-477B-824E-B5AFCD4DA5C3}"/>
            </c:ext>
          </c:extLst>
        </c:ser>
        <c:ser>
          <c:idx val="0"/>
          <c:order val="1"/>
          <c:tx>
            <c:v>Winter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Anuncios'!$F$30:$F$57</c:f>
              <c:numCache>
                <c:formatCode>_(* #,##0.00_);_(* \(#,##0.00\);_(* "-"??_);_(@_)</c:formatCode>
                <c:ptCount val="28"/>
                <c:pt idx="0">
                  <c:v>366035.30612870911</c:v>
                </c:pt>
                <c:pt idx="1">
                  <c:v>391651.77773821057</c:v>
                </c:pt>
                <c:pt idx="2">
                  <c:v>429674.83716990106</c:v>
                </c:pt>
                <c:pt idx="3">
                  <c:v>615480.54944164678</c:v>
                </c:pt>
                <c:pt idx="4">
                  <c:v>521085.16373059497</c:v>
                </c:pt>
                <c:pt idx="5">
                  <c:v>538959.26768137107</c:v>
                </c:pt>
                <c:pt idx="6">
                  <c:v>580497.28618527506</c:v>
                </c:pt>
                <c:pt idx="7">
                  <c:v>640495.97755912878</c:v>
                </c:pt>
                <c:pt idx="8">
                  <c:v>531878.59296578355</c:v>
                </c:pt>
                <c:pt idx="9">
                  <c:v>535871.41740839358</c:v>
                </c:pt>
                <c:pt idx="10">
                  <c:v>621995.54738143005</c:v>
                </c:pt>
                <c:pt idx="11">
                  <c:v>724389.05932529876</c:v>
                </c:pt>
                <c:pt idx="12">
                  <c:v>825403.26902152284</c:v>
                </c:pt>
                <c:pt idx="13">
                  <c:v>1007576.4543595372</c:v>
                </c:pt>
                <c:pt idx="14">
                  <c:v>1047062.679728523</c:v>
                </c:pt>
                <c:pt idx="15">
                  <c:v>1486185.4749526926</c:v>
                </c:pt>
                <c:pt idx="16">
                  <c:v>1231345.9377061906</c:v>
                </c:pt>
                <c:pt idx="17">
                  <c:v>1244804.3831600233</c:v>
                </c:pt>
                <c:pt idx="18">
                  <c:v>1250679.8137307907</c:v>
                </c:pt>
                <c:pt idx="19">
                  <c:v>1404588.2603614423</c:v>
                </c:pt>
                <c:pt idx="20">
                  <c:v>1075625.3800157986</c:v>
                </c:pt>
                <c:pt idx="21">
                  <c:v>1016327.9962646293</c:v>
                </c:pt>
                <c:pt idx="22">
                  <c:v>1054130.4014691075</c:v>
                </c:pt>
                <c:pt idx="23">
                  <c:v>1058441.9700082641</c:v>
                </c:pt>
                <c:pt idx="24">
                  <c:v>945184.17823833623</c:v>
                </c:pt>
                <c:pt idx="25">
                  <c:v>898044.31947412761</c:v>
                </c:pt>
                <c:pt idx="26">
                  <c:v>925401.11732998502</c:v>
                </c:pt>
                <c:pt idx="27">
                  <c:v>1071757.0378702807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1DB-477B-824E-B5AFCD4DA5C3}"/>
            </c:ext>
          </c:extLst>
        </c:ser>
        <c:ser>
          <c:idx val="2"/>
          <c:order val="2"/>
          <c:tx>
            <c:v>Holt</c:v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'Holt Anuncios'!$E$4:$E$28</c:f>
              <c:numCache>
                <c:formatCode>_(* #,##0.00_);_(* \(#,##0.00\);_(* "-"??_);_(@_)</c:formatCode>
                <c:ptCount val="25"/>
                <c:pt idx="0">
                  <c:v>407865.70333333354</c:v>
                </c:pt>
                <c:pt idx="1">
                  <c:v>425692.59217302129</c:v>
                </c:pt>
                <c:pt idx="2">
                  <c:v>431177.05518825923</c:v>
                </c:pt>
                <c:pt idx="3">
                  <c:v>534356.75561739283</c:v>
                </c:pt>
                <c:pt idx="4">
                  <c:v>556772.13776027947</c:v>
                </c:pt>
                <c:pt idx="5">
                  <c:v>576006.80691771035</c:v>
                </c:pt>
                <c:pt idx="6">
                  <c:v>574772.05982213165</c:v>
                </c:pt>
                <c:pt idx="7">
                  <c:v>553502.06454000925</c:v>
                </c:pt>
                <c:pt idx="8">
                  <c:v>589174.57811440842</c:v>
                </c:pt>
                <c:pt idx="9">
                  <c:v>599640.53132595005</c:v>
                </c:pt>
                <c:pt idx="10">
                  <c:v>643834.86500958866</c:v>
                </c:pt>
                <c:pt idx="11">
                  <c:v>642999.85199387907</c:v>
                </c:pt>
                <c:pt idx="12">
                  <c:v>931132.33764088177</c:v>
                </c:pt>
                <c:pt idx="13">
                  <c:v>1074596.2099020041</c:v>
                </c:pt>
                <c:pt idx="14">
                  <c:v>997416.4626127989</c:v>
                </c:pt>
                <c:pt idx="15">
                  <c:v>1233081.3021098215</c:v>
                </c:pt>
                <c:pt idx="16">
                  <c:v>1248174.1762166501</c:v>
                </c:pt>
                <c:pt idx="17">
                  <c:v>1280358.4856482828</c:v>
                </c:pt>
                <c:pt idx="18">
                  <c:v>1188079.247279336</c:v>
                </c:pt>
                <c:pt idx="19">
                  <c:v>1178005.5168399357</c:v>
                </c:pt>
                <c:pt idx="20">
                  <c:v>1140580.531505577</c:v>
                </c:pt>
                <c:pt idx="21">
                  <c:v>1121743.6492935123</c:v>
                </c:pt>
                <c:pt idx="22">
                  <c:v>1085812.6084553089</c:v>
                </c:pt>
                <c:pt idx="23">
                  <c:v>958211.30057300813</c:v>
                </c:pt>
                <c:pt idx="24">
                  <c:v>1099207.6528811213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1DB-477B-824E-B5AFCD4DA5C3}"/>
            </c:ext>
          </c:extLst>
        </c:ser>
        <c:ser>
          <c:idx val="3"/>
          <c:order val="3"/>
          <c:tx>
            <c:v>Polinomial</c:v>
          </c:tx>
          <c:spPr>
            <a:ln w="22225" cap="rnd" cmpd="sng" algn="ctr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Polinomial!$D$3:$D$30</c:f>
              <c:numCache>
                <c:formatCode>_(* #,##0.00_);_(* \(#,##0.00\);_(* "-"??_);_(@_)</c:formatCode>
                <c:ptCount val="28"/>
                <c:pt idx="0">
                  <c:v>295837.90000000002</c:v>
                </c:pt>
                <c:pt idx="1">
                  <c:v>358766.6</c:v>
                </c:pt>
                <c:pt idx="2">
                  <c:v>419415.1</c:v>
                </c:pt>
                <c:pt idx="3">
                  <c:v>477783.4</c:v>
                </c:pt>
                <c:pt idx="4">
                  <c:v>533871.5</c:v>
                </c:pt>
                <c:pt idx="5">
                  <c:v>587679.4</c:v>
                </c:pt>
                <c:pt idx="6">
                  <c:v>639207.1</c:v>
                </c:pt>
                <c:pt idx="7">
                  <c:v>688454.6</c:v>
                </c:pt>
                <c:pt idx="8">
                  <c:v>735421.9</c:v>
                </c:pt>
                <c:pt idx="9">
                  <c:v>780109</c:v>
                </c:pt>
                <c:pt idx="10">
                  <c:v>822515.9</c:v>
                </c:pt>
                <c:pt idx="11">
                  <c:v>862642.6</c:v>
                </c:pt>
                <c:pt idx="12">
                  <c:v>900489.1</c:v>
                </c:pt>
                <c:pt idx="13">
                  <c:v>936055.4</c:v>
                </c:pt>
                <c:pt idx="14">
                  <c:v>969341.5</c:v>
                </c:pt>
                <c:pt idx="15">
                  <c:v>1000347.4</c:v>
                </c:pt>
                <c:pt idx="16">
                  <c:v>1029073.1000000001</c:v>
                </c:pt>
                <c:pt idx="17">
                  <c:v>1055518.6000000001</c:v>
                </c:pt>
                <c:pt idx="18">
                  <c:v>1079683.8999999999</c:v>
                </c:pt>
                <c:pt idx="19">
                  <c:v>1101569</c:v>
                </c:pt>
                <c:pt idx="20">
                  <c:v>1121173.8999999999</c:v>
                </c:pt>
                <c:pt idx="21">
                  <c:v>1138498.6000000001</c:v>
                </c:pt>
                <c:pt idx="22">
                  <c:v>1153543.1000000001</c:v>
                </c:pt>
                <c:pt idx="23">
                  <c:v>1166307.3999999999</c:v>
                </c:pt>
                <c:pt idx="24">
                  <c:v>1176791.5</c:v>
                </c:pt>
                <c:pt idx="25">
                  <c:v>1184995.3999999999</c:v>
                </c:pt>
                <c:pt idx="26">
                  <c:v>1190919.1000000001</c:v>
                </c:pt>
                <c:pt idx="27">
                  <c:v>1194562.6000000001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1DB-477B-824E-B5AFCD4DA5C3}"/>
            </c:ext>
          </c:extLst>
        </c:ser>
        <c:ser>
          <c:idx val="4"/>
          <c:order val="4"/>
          <c:tx>
            <c:v>ARIMA</c:v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ARIMA!$C$3:$C$38</c:f>
              <c:numCache>
                <c:formatCode>General</c:formatCode>
                <c:ptCount val="36"/>
                <c:pt idx="0">
                  <c:v>381029.9</c:v>
                </c:pt>
                <c:pt idx="1">
                  <c:v>380886.8</c:v>
                </c:pt>
                <c:pt idx="2">
                  <c:v>529484</c:v>
                </c:pt>
                <c:pt idx="3">
                  <c:v>514338.8</c:v>
                </c:pt>
                <c:pt idx="4">
                  <c:v>532101.69999999995</c:v>
                </c:pt>
                <c:pt idx="5">
                  <c:v>521361.5</c:v>
                </c:pt>
                <c:pt idx="6">
                  <c:v>490799.7</c:v>
                </c:pt>
                <c:pt idx="7">
                  <c:v>552945.19999999995</c:v>
                </c:pt>
                <c:pt idx="8">
                  <c:v>551681.5</c:v>
                </c:pt>
                <c:pt idx="9">
                  <c:v>611539.30000000005</c:v>
                </c:pt>
                <c:pt idx="10">
                  <c:v>589761.5</c:v>
                </c:pt>
                <c:pt idx="11">
                  <c:v>1012276.6</c:v>
                </c:pt>
                <c:pt idx="12">
                  <c:v>1088023.1000000001</c:v>
                </c:pt>
                <c:pt idx="13">
                  <c:v>1088414</c:v>
                </c:pt>
                <c:pt idx="14">
                  <c:v>1057406</c:v>
                </c:pt>
                <c:pt idx="15">
                  <c:v>1274907</c:v>
                </c:pt>
                <c:pt idx="16">
                  <c:v>1220211</c:v>
                </c:pt>
                <c:pt idx="17">
                  <c:v>1231834</c:v>
                </c:pt>
                <c:pt idx="18">
                  <c:v>1061743</c:v>
                </c:pt>
                <c:pt idx="19">
                  <c:v>1182764</c:v>
                </c:pt>
                <c:pt idx="20">
                  <c:v>1069124</c:v>
                </c:pt>
                <c:pt idx="21">
                  <c:v>1120128</c:v>
                </c:pt>
                <c:pt idx="22">
                  <c:v>994517</c:v>
                </c:pt>
                <c:pt idx="23">
                  <c:v>1268766</c:v>
                </c:pt>
                <c:pt idx="24">
                  <c:v>1188214</c:v>
                </c:pt>
                <c:pt idx="25">
                  <c:v>1008252</c:v>
                </c:pt>
                <c:pt idx="26">
                  <c:v>1389649</c:v>
                </c:pt>
                <c:pt idx="27">
                  <c:v>1301993</c:v>
                </c:pt>
                <c:pt idx="28">
                  <c:v>1342139</c:v>
                </c:pt>
                <c:pt idx="29">
                  <c:v>1191881</c:v>
                </c:pt>
                <c:pt idx="30">
                  <c:v>1220101</c:v>
                </c:pt>
                <c:pt idx="31">
                  <c:v>1169935</c:v>
                </c:pt>
                <c:pt idx="32">
                  <c:v>1159757</c:v>
                </c:pt>
                <c:pt idx="33">
                  <c:v>1115863</c:v>
                </c:pt>
                <c:pt idx="34">
                  <c:v>945559</c:v>
                </c:pt>
                <c:pt idx="35">
                  <c:v>1211676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B-477B-824E-B5AFCD4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prstDash val="dash"/>
              <a:round/>
            </a:ln>
            <a:effectLst/>
          </c:spPr>
        </c:dropLines>
        <c:smooth val="0"/>
        <c:axId val="409172928"/>
        <c:axId val="409175448"/>
        <c:extLst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36</xdr:row>
      <xdr:rowOff>123825</xdr:rowOff>
    </xdr:from>
    <xdr:to>
      <xdr:col>7</xdr:col>
      <xdr:colOff>249555</xdr:colOff>
      <xdr:row>44</xdr:row>
      <xdr:rowOff>53340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A13832E5-BDC5-DA07-E765-AE3B2F6605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5065" y="6640830"/>
              <a:ext cx="3347085" cy="1375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514350</xdr:colOff>
      <xdr:row>1</xdr:row>
      <xdr:rowOff>173353</xdr:rowOff>
    </xdr:from>
    <xdr:to>
      <xdr:col>16</xdr:col>
      <xdr:colOff>356234</xdr:colOff>
      <xdr:row>35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B992-DF11-04D6-1E87-1F73E6791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28</xdr:row>
      <xdr:rowOff>11430</xdr:rowOff>
    </xdr:from>
    <xdr:to>
      <xdr:col>9</xdr:col>
      <xdr:colOff>106680</xdr:colOff>
      <xdr:row>43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15E51-2688-1B8B-97F5-074AFF18C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245745</xdr:colOff>
      <xdr:row>28</xdr:row>
      <xdr:rowOff>26670</xdr:rowOff>
    </xdr:from>
    <xdr:to>
      <xdr:col>15</xdr:col>
      <xdr:colOff>5715</xdr:colOff>
      <xdr:row>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12CB7-5ABD-4F05-A95B-884F4F5FE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720090</xdr:colOff>
      <xdr:row>53</xdr:row>
      <xdr:rowOff>167640</xdr:rowOff>
    </xdr:from>
    <xdr:to>
      <xdr:col>15</xdr:col>
      <xdr:colOff>348615</xdr:colOff>
      <xdr:row>80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EFCEB-075B-058F-93F4-0FB2C4C9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53</xdr:row>
      <xdr:rowOff>133350</xdr:rowOff>
    </xdr:from>
    <xdr:to>
      <xdr:col>26</xdr:col>
      <xdr:colOff>523875</xdr:colOff>
      <xdr:row>79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30972-0E51-4330-BAD7-839D8934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349566</xdr:colOff>
      <xdr:row>3</xdr:row>
      <xdr:rowOff>88582</xdr:rowOff>
    </xdr:from>
    <xdr:to>
      <xdr:col>21</xdr:col>
      <xdr:colOff>588645</xdr:colOff>
      <xdr:row>29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2AAD9-3B18-D0E5-998E-C25A6689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174306</xdr:colOff>
      <xdr:row>12</xdr:row>
      <xdr:rowOff>77151</xdr:rowOff>
    </xdr:from>
    <xdr:to>
      <xdr:col>22</xdr:col>
      <xdr:colOff>556259</xdr:colOff>
      <xdr:row>40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D6A38-AFDA-BFE2-0DAB-DC9F2382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165735</xdr:rowOff>
    </xdr:from>
    <xdr:to>
      <xdr:col>11</xdr:col>
      <xdr:colOff>45720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ED882-0D7E-4E43-B50E-ED027794D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524347</xdr:colOff>
      <xdr:row>7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B5AC-6E49-4569-A704-057B09B0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1547" cy="1424940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158115</xdr:colOff>
      <xdr:row>8</xdr:row>
      <xdr:rowOff>142874</xdr:rowOff>
    </xdr:from>
    <xdr:to>
      <xdr:col>11</xdr:col>
      <xdr:colOff>473683</xdr:colOff>
      <xdr:row>19</xdr:row>
      <xdr:rowOff>102869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E3B886-5905-C558-2175-EB50EF36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115" y="1590674"/>
          <a:ext cx="7021168" cy="19507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" refreshedDate="45456.608716435185" createdVersion="8" refreshedVersion="8" minRefreshableVersion="3" recordCount="2227" xr:uid="{277638E6-DB10-47A8-8B2C-C8C904DDCB28}">
  <cacheSource type="worksheet">
    <worksheetSource ref="A1:E2228" sheet="Dataset Anuncions"/>
  </cacheSource>
  <cacheFields count="8">
    <cacheField name="Aplicación" numFmtId="0">
      <sharedItems/>
    </cacheField>
    <cacheField name="Fecha" numFmtId="14">
      <sharedItems containsSemiMixedTypes="0" containsNonDate="0" containsDate="1" containsString="0" minDate="2018-05-07T00:00:00" maxDate="2024-06-11T00:00:00" count="2227"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</sharedItems>
      <fieldGroup par="7"/>
    </cacheField>
    <cacheField name="Ingresos estimados (USD)" numFmtId="0">
      <sharedItems containsSemiMixedTypes="0" containsString="0" containsNumber="1" minValue="0" maxValue="66.89"/>
    </cacheField>
    <cacheField name="Solicitudes" numFmtId="0">
      <sharedItems containsSemiMixedTypes="0" containsString="0" containsNumber="1" containsInteger="1" minValue="10" maxValue="68010"/>
    </cacheField>
    <cacheField name="Clics" numFmtId="0">
      <sharedItems containsSemiMixedTypes="0" containsString="0" containsNumber="1" containsInteger="1" minValue="0" maxValue="526"/>
    </cacheField>
    <cacheField name="Months (Fecha)" numFmtId="0" databaseField="0">
      <fieldGroup base="1">
        <rangePr groupBy="months" startDate="2018-05-07T00:00:00" endDate="2024-06-11T00:00:00"/>
        <groupItems count="14">
          <s v="&lt;05/07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11/2024"/>
        </groupItems>
      </fieldGroup>
    </cacheField>
    <cacheField name="Quarters (Fecha)" numFmtId="0" databaseField="0">
      <fieldGroup base="1">
        <rangePr groupBy="quarters" startDate="2018-05-07T00:00:00" endDate="2024-06-11T00:00:00"/>
        <groupItems count="6">
          <s v="&lt;05/07/2018"/>
          <s v="Qtr1"/>
          <s v="Qtr2"/>
          <s v="Qtr3"/>
          <s v="Qtr4"/>
          <s v="&gt;06/11/2024"/>
        </groupItems>
      </fieldGroup>
    </cacheField>
    <cacheField name="Years (Fecha)" numFmtId="0" databaseField="0">
      <fieldGroup base="1">
        <rangePr groupBy="years" startDate="2018-05-07T00:00:00" endDate="2024-06-11T00:00:00"/>
        <groupItems count="9">
          <s v="&lt;05/07/2018"/>
          <s v="2018"/>
          <s v="2019"/>
          <s v="2020"/>
          <s v="2021"/>
          <s v="2022"/>
          <s v="2023"/>
          <s v="2024"/>
          <s v="&gt;06/11/2024"/>
        </groupItems>
      </fieldGroup>
    </cacheField>
  </cacheFields>
  <extLst>
    <ext xmlns:x14="http://schemas.microsoft.com/office/spreadsheetml/2009/9/main" uri="{725AE2AE-9491-48be-B2B4-4EB974FC3084}">
      <x14:pivotCacheDefinition pivotCacheId="1220463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7">
  <r>
    <s v="App"/>
    <x v="0"/>
    <n v="0"/>
    <n v="24"/>
    <n v="0"/>
  </r>
  <r>
    <s v="App"/>
    <x v="1"/>
    <n v="0"/>
    <n v="80"/>
    <n v="0"/>
  </r>
  <r>
    <s v="App"/>
    <x v="2"/>
    <n v="0"/>
    <n v="12"/>
    <n v="0"/>
  </r>
  <r>
    <s v="App"/>
    <x v="3"/>
    <n v="0"/>
    <n v="49"/>
    <n v="0"/>
  </r>
  <r>
    <s v="App"/>
    <x v="4"/>
    <n v="0"/>
    <n v="37"/>
    <n v="0"/>
  </r>
  <r>
    <s v="App"/>
    <x v="5"/>
    <n v="0"/>
    <n v="14"/>
    <n v="0"/>
  </r>
  <r>
    <s v="App"/>
    <x v="6"/>
    <n v="0"/>
    <n v="25"/>
    <n v="0"/>
  </r>
  <r>
    <s v="App"/>
    <x v="7"/>
    <n v="0"/>
    <n v="51"/>
    <n v="0"/>
  </r>
  <r>
    <s v="App"/>
    <x v="8"/>
    <n v="0"/>
    <n v="40"/>
    <n v="0"/>
  </r>
  <r>
    <s v="App"/>
    <x v="9"/>
    <n v="0"/>
    <n v="10"/>
    <n v="0"/>
  </r>
  <r>
    <s v="App"/>
    <x v="10"/>
    <n v="0.04"/>
    <n v="37"/>
    <n v="1"/>
  </r>
  <r>
    <s v="App"/>
    <x v="11"/>
    <n v="0"/>
    <n v="31"/>
    <n v="0"/>
  </r>
  <r>
    <s v="App"/>
    <x v="12"/>
    <n v="0"/>
    <n v="47"/>
    <n v="0"/>
  </r>
  <r>
    <s v="App"/>
    <x v="13"/>
    <n v="0.01"/>
    <n v="55"/>
    <n v="0"/>
  </r>
  <r>
    <s v="App"/>
    <x v="14"/>
    <n v="0.09"/>
    <n v="182"/>
    <n v="1"/>
  </r>
  <r>
    <s v="App"/>
    <x v="15"/>
    <n v="0"/>
    <n v="79"/>
    <n v="0"/>
  </r>
  <r>
    <s v="App"/>
    <x v="16"/>
    <n v="0"/>
    <n v="77"/>
    <n v="0"/>
  </r>
  <r>
    <s v="App"/>
    <x v="17"/>
    <n v="0"/>
    <n v="60"/>
    <n v="0"/>
  </r>
  <r>
    <s v="App"/>
    <x v="18"/>
    <n v="0.1"/>
    <n v="94"/>
    <n v="1"/>
  </r>
  <r>
    <s v="App"/>
    <x v="19"/>
    <n v="0.14000000000000001"/>
    <n v="40"/>
    <n v="1"/>
  </r>
  <r>
    <s v="App"/>
    <x v="20"/>
    <n v="0.33"/>
    <n v="119"/>
    <n v="3"/>
  </r>
  <r>
    <s v="App"/>
    <x v="21"/>
    <n v="0.4"/>
    <n v="358"/>
    <n v="3"/>
  </r>
  <r>
    <s v="App"/>
    <x v="22"/>
    <n v="0.22"/>
    <n v="272"/>
    <n v="5"/>
  </r>
  <r>
    <s v="App"/>
    <x v="23"/>
    <n v="0.06"/>
    <n v="162"/>
    <n v="2"/>
  </r>
  <r>
    <s v="App"/>
    <x v="24"/>
    <n v="7.0000000000000007E-2"/>
    <n v="283"/>
    <n v="0"/>
  </r>
  <r>
    <s v="App"/>
    <x v="25"/>
    <n v="0.02"/>
    <n v="210"/>
    <n v="0"/>
  </r>
  <r>
    <s v="App"/>
    <x v="26"/>
    <n v="0.12"/>
    <n v="185"/>
    <n v="1"/>
  </r>
  <r>
    <s v="App"/>
    <x v="27"/>
    <n v="0.22"/>
    <n v="188"/>
    <n v="1"/>
  </r>
  <r>
    <s v="App"/>
    <x v="28"/>
    <n v="0.13"/>
    <n v="370"/>
    <n v="2"/>
  </r>
  <r>
    <s v="App"/>
    <x v="29"/>
    <n v="0.1"/>
    <n v="254"/>
    <n v="3"/>
  </r>
  <r>
    <s v="App"/>
    <x v="30"/>
    <n v="0"/>
    <n v="132"/>
    <n v="0"/>
  </r>
  <r>
    <s v="App"/>
    <x v="31"/>
    <n v="0.09"/>
    <n v="264"/>
    <n v="2"/>
  </r>
  <r>
    <s v="App"/>
    <x v="32"/>
    <n v="0.02"/>
    <n v="228"/>
    <n v="0"/>
  </r>
  <r>
    <s v="App"/>
    <x v="33"/>
    <n v="0.34"/>
    <n v="262"/>
    <n v="2"/>
  </r>
  <r>
    <s v="App"/>
    <x v="34"/>
    <n v="0.35"/>
    <n v="400"/>
    <n v="2"/>
  </r>
  <r>
    <s v="App"/>
    <x v="35"/>
    <n v="0.3"/>
    <n v="484"/>
    <n v="4"/>
  </r>
  <r>
    <s v="App"/>
    <x v="36"/>
    <n v="0.78"/>
    <n v="458"/>
    <n v="3"/>
  </r>
  <r>
    <s v="App"/>
    <x v="37"/>
    <n v="0.7"/>
    <n v="456"/>
    <n v="4"/>
  </r>
  <r>
    <s v="App"/>
    <x v="38"/>
    <n v="0.95"/>
    <n v="424"/>
    <n v="3"/>
  </r>
  <r>
    <s v="App"/>
    <x v="39"/>
    <n v="0.08"/>
    <n v="319"/>
    <n v="2"/>
  </r>
  <r>
    <s v="App"/>
    <x v="40"/>
    <n v="0.44"/>
    <n v="299"/>
    <n v="3"/>
  </r>
  <r>
    <s v="App"/>
    <x v="41"/>
    <n v="0.15"/>
    <n v="218"/>
    <n v="2"/>
  </r>
  <r>
    <s v="App"/>
    <x v="42"/>
    <n v="0.31"/>
    <n v="517"/>
    <n v="2"/>
  </r>
  <r>
    <s v="App"/>
    <x v="43"/>
    <n v="0.13"/>
    <n v="455"/>
    <n v="2"/>
  </r>
  <r>
    <s v="App"/>
    <x v="44"/>
    <n v="0.08"/>
    <n v="340"/>
    <n v="1"/>
  </r>
  <r>
    <s v="App"/>
    <x v="45"/>
    <n v="3.12"/>
    <n v="393"/>
    <n v="7"/>
  </r>
  <r>
    <s v="App"/>
    <x v="46"/>
    <n v="0.17"/>
    <n v="304"/>
    <n v="1"/>
  </r>
  <r>
    <s v="App"/>
    <x v="47"/>
    <n v="0.15"/>
    <n v="364"/>
    <n v="2"/>
  </r>
  <r>
    <s v="App"/>
    <x v="48"/>
    <n v="0.2"/>
    <n v="374"/>
    <n v="2"/>
  </r>
  <r>
    <s v="App"/>
    <x v="49"/>
    <n v="0.27"/>
    <n v="665"/>
    <n v="3"/>
  </r>
  <r>
    <s v="App"/>
    <x v="50"/>
    <n v="0.38"/>
    <n v="668"/>
    <n v="3"/>
  </r>
  <r>
    <s v="App"/>
    <x v="51"/>
    <n v="0.41"/>
    <n v="495"/>
    <n v="2"/>
  </r>
  <r>
    <s v="App"/>
    <x v="52"/>
    <n v="0.54"/>
    <n v="559"/>
    <n v="7"/>
  </r>
  <r>
    <s v="App"/>
    <x v="53"/>
    <n v="0.49"/>
    <n v="740"/>
    <n v="3"/>
  </r>
  <r>
    <s v="App"/>
    <x v="54"/>
    <n v="0.26"/>
    <n v="510"/>
    <n v="2"/>
  </r>
  <r>
    <s v="App"/>
    <x v="55"/>
    <n v="0.13"/>
    <n v="545"/>
    <n v="0"/>
  </r>
  <r>
    <s v="App"/>
    <x v="56"/>
    <n v="0.35"/>
    <n v="924"/>
    <n v="4"/>
  </r>
  <r>
    <s v="App"/>
    <x v="57"/>
    <n v="0.36"/>
    <n v="756"/>
    <n v="3"/>
  </r>
  <r>
    <s v="App"/>
    <x v="58"/>
    <n v="0.25"/>
    <n v="678"/>
    <n v="3"/>
  </r>
  <r>
    <s v="App"/>
    <x v="59"/>
    <n v="0.64"/>
    <n v="686"/>
    <n v="8"/>
  </r>
  <r>
    <s v="App"/>
    <x v="60"/>
    <n v="0.33"/>
    <n v="631"/>
    <n v="3"/>
  </r>
  <r>
    <s v="App"/>
    <x v="61"/>
    <n v="0.5"/>
    <n v="669"/>
    <n v="6"/>
  </r>
  <r>
    <s v="App"/>
    <x v="62"/>
    <n v="1.59"/>
    <n v="664"/>
    <n v="4"/>
  </r>
  <r>
    <s v="App"/>
    <x v="63"/>
    <n v="0.47"/>
    <n v="916"/>
    <n v="6"/>
  </r>
  <r>
    <s v="App"/>
    <x v="64"/>
    <n v="1.41"/>
    <n v="806"/>
    <n v="6"/>
  </r>
  <r>
    <s v="App"/>
    <x v="65"/>
    <n v="1.87"/>
    <n v="902"/>
    <n v="15"/>
  </r>
  <r>
    <s v="App"/>
    <x v="66"/>
    <n v="0.94"/>
    <n v="802"/>
    <n v="4"/>
  </r>
  <r>
    <s v="App"/>
    <x v="67"/>
    <n v="0.4"/>
    <n v="667"/>
    <n v="6"/>
  </r>
  <r>
    <s v="App"/>
    <x v="68"/>
    <n v="0.9"/>
    <n v="791"/>
    <n v="8"/>
  </r>
  <r>
    <s v="App"/>
    <x v="69"/>
    <n v="0.52"/>
    <n v="624"/>
    <n v="6"/>
  </r>
  <r>
    <s v="App"/>
    <x v="70"/>
    <n v="0.52"/>
    <n v="855"/>
    <n v="5"/>
  </r>
  <r>
    <s v="App"/>
    <x v="71"/>
    <n v="0.27"/>
    <n v="747"/>
    <n v="3"/>
  </r>
  <r>
    <s v="App"/>
    <x v="72"/>
    <n v="0.19"/>
    <n v="766"/>
    <n v="2"/>
  </r>
  <r>
    <s v="App"/>
    <x v="73"/>
    <n v="0.17"/>
    <n v="859"/>
    <n v="2"/>
  </r>
  <r>
    <s v="App"/>
    <x v="74"/>
    <n v="0.3"/>
    <n v="928"/>
    <n v="3"/>
  </r>
  <r>
    <s v="App"/>
    <x v="75"/>
    <n v="0.14000000000000001"/>
    <n v="752"/>
    <n v="2"/>
  </r>
  <r>
    <s v="App"/>
    <x v="76"/>
    <n v="1.34"/>
    <n v="644"/>
    <n v="6"/>
  </r>
  <r>
    <s v="App"/>
    <x v="77"/>
    <n v="0.98"/>
    <n v="1558"/>
    <n v="14"/>
  </r>
  <r>
    <s v="App"/>
    <x v="78"/>
    <n v="0.66"/>
    <n v="1029"/>
    <n v="6"/>
  </r>
  <r>
    <s v="App"/>
    <x v="79"/>
    <n v="0.79"/>
    <n v="1162"/>
    <n v="8"/>
  </r>
  <r>
    <s v="App"/>
    <x v="80"/>
    <n v="1.23"/>
    <n v="1050"/>
    <n v="11"/>
  </r>
  <r>
    <s v="App"/>
    <x v="81"/>
    <n v="1.29"/>
    <n v="981"/>
    <n v="8"/>
  </r>
  <r>
    <s v="App"/>
    <x v="82"/>
    <n v="0.3"/>
    <n v="1008"/>
    <n v="4"/>
  </r>
  <r>
    <s v="App"/>
    <x v="83"/>
    <n v="1.23"/>
    <n v="1050"/>
    <n v="14"/>
  </r>
  <r>
    <s v="App"/>
    <x v="84"/>
    <n v="0.81"/>
    <n v="1734"/>
    <n v="11"/>
  </r>
  <r>
    <s v="App"/>
    <x v="85"/>
    <n v="0.75"/>
    <n v="2009"/>
    <n v="9"/>
  </r>
  <r>
    <s v="App"/>
    <x v="86"/>
    <n v="0.49"/>
    <n v="1381"/>
    <n v="10"/>
  </r>
  <r>
    <s v="App"/>
    <x v="87"/>
    <n v="0.59"/>
    <n v="1175"/>
    <n v="8"/>
  </r>
  <r>
    <s v="App"/>
    <x v="88"/>
    <n v="0.59"/>
    <n v="1231"/>
    <n v="7"/>
  </r>
  <r>
    <s v="App"/>
    <x v="89"/>
    <n v="0.6"/>
    <n v="864"/>
    <n v="12"/>
  </r>
  <r>
    <s v="App"/>
    <x v="90"/>
    <n v="0.14000000000000001"/>
    <n v="866"/>
    <n v="3"/>
  </r>
  <r>
    <s v="App"/>
    <x v="91"/>
    <n v="0.97"/>
    <n v="1822"/>
    <n v="11"/>
  </r>
  <r>
    <s v="App"/>
    <x v="92"/>
    <n v="0.75"/>
    <n v="1112"/>
    <n v="18"/>
  </r>
  <r>
    <s v="App"/>
    <x v="93"/>
    <n v="0.43"/>
    <n v="1362"/>
    <n v="9"/>
  </r>
  <r>
    <s v="App"/>
    <x v="94"/>
    <n v="0.57999999999999996"/>
    <n v="1276"/>
    <n v="11"/>
  </r>
  <r>
    <s v="App"/>
    <x v="95"/>
    <n v="0.4"/>
    <n v="1178"/>
    <n v="4"/>
  </r>
  <r>
    <s v="App"/>
    <x v="96"/>
    <n v="1.3"/>
    <n v="1190"/>
    <n v="9"/>
  </r>
  <r>
    <s v="App"/>
    <x v="97"/>
    <n v="0.32"/>
    <n v="1099"/>
    <n v="2"/>
  </r>
  <r>
    <s v="App"/>
    <x v="98"/>
    <n v="1.39"/>
    <n v="2034"/>
    <n v="12"/>
  </r>
  <r>
    <s v="App"/>
    <x v="99"/>
    <n v="0.81"/>
    <n v="1373"/>
    <n v="13"/>
  </r>
  <r>
    <s v="App"/>
    <x v="100"/>
    <n v="0.95"/>
    <n v="1187"/>
    <n v="10"/>
  </r>
  <r>
    <s v="App"/>
    <x v="101"/>
    <n v="1.47"/>
    <n v="1395"/>
    <n v="18"/>
  </r>
  <r>
    <s v="App"/>
    <x v="102"/>
    <n v="1.39"/>
    <n v="1154"/>
    <n v="8"/>
  </r>
  <r>
    <s v="App"/>
    <x v="103"/>
    <n v="1.37"/>
    <n v="1069"/>
    <n v="13"/>
  </r>
  <r>
    <s v="App"/>
    <x v="104"/>
    <n v="0.27"/>
    <n v="1027"/>
    <n v="6"/>
  </r>
  <r>
    <s v="App"/>
    <x v="105"/>
    <n v="1.33"/>
    <n v="1883"/>
    <n v="13"/>
  </r>
  <r>
    <s v="App"/>
    <x v="106"/>
    <n v="0.79"/>
    <n v="1449"/>
    <n v="9"/>
  </r>
  <r>
    <s v="App"/>
    <x v="107"/>
    <n v="0.8"/>
    <n v="1491"/>
    <n v="6"/>
  </r>
  <r>
    <s v="App"/>
    <x v="108"/>
    <n v="0.63"/>
    <n v="1445"/>
    <n v="10"/>
  </r>
  <r>
    <s v="App"/>
    <x v="109"/>
    <n v="1.17"/>
    <n v="1277"/>
    <n v="14"/>
  </r>
  <r>
    <s v="App"/>
    <x v="110"/>
    <n v="0.31"/>
    <n v="948"/>
    <n v="5"/>
  </r>
  <r>
    <s v="App"/>
    <x v="111"/>
    <n v="0.27"/>
    <n v="1110"/>
    <n v="5"/>
  </r>
  <r>
    <s v="App"/>
    <x v="112"/>
    <n v="0.92"/>
    <n v="2060"/>
    <n v="10"/>
  </r>
  <r>
    <s v="App"/>
    <x v="113"/>
    <n v="1.7"/>
    <n v="1227"/>
    <n v="4"/>
  </r>
  <r>
    <s v="App"/>
    <x v="114"/>
    <n v="1.85"/>
    <n v="1917"/>
    <n v="12"/>
  </r>
  <r>
    <s v="App"/>
    <x v="115"/>
    <n v="1.05"/>
    <n v="2041"/>
    <n v="5"/>
  </r>
  <r>
    <s v="App"/>
    <x v="116"/>
    <n v="1.0900000000000001"/>
    <n v="1812"/>
    <n v="13"/>
  </r>
  <r>
    <s v="App"/>
    <x v="117"/>
    <n v="1.07"/>
    <n v="1277"/>
    <n v="8"/>
  </r>
  <r>
    <s v="App"/>
    <x v="118"/>
    <n v="0.46"/>
    <n v="1303"/>
    <n v="5"/>
  </r>
  <r>
    <s v="App"/>
    <x v="119"/>
    <n v="0.51"/>
    <n v="2097"/>
    <n v="7"/>
  </r>
  <r>
    <s v="App"/>
    <x v="120"/>
    <n v="0.59"/>
    <n v="1854"/>
    <n v="10"/>
  </r>
  <r>
    <s v="App"/>
    <x v="121"/>
    <n v="0.57999999999999996"/>
    <n v="1679"/>
    <n v="8"/>
  </r>
  <r>
    <s v="App"/>
    <x v="122"/>
    <n v="0.46"/>
    <n v="1628"/>
    <n v="9"/>
  </r>
  <r>
    <s v="App"/>
    <x v="123"/>
    <n v="0.22"/>
    <n v="1586"/>
    <n v="8"/>
  </r>
  <r>
    <s v="App"/>
    <x v="124"/>
    <n v="1.32"/>
    <n v="1480"/>
    <n v="14"/>
  </r>
  <r>
    <s v="App"/>
    <x v="125"/>
    <n v="0.9"/>
    <n v="1512"/>
    <n v="12"/>
  </r>
  <r>
    <s v="App"/>
    <x v="126"/>
    <n v="1.53"/>
    <n v="2602"/>
    <n v="19"/>
  </r>
  <r>
    <s v="App"/>
    <x v="127"/>
    <n v="0.86"/>
    <n v="1959"/>
    <n v="13"/>
  </r>
  <r>
    <s v="App"/>
    <x v="128"/>
    <n v="1.22"/>
    <n v="1872"/>
    <n v="17"/>
  </r>
  <r>
    <s v="App"/>
    <x v="129"/>
    <n v="1.65"/>
    <n v="2124"/>
    <n v="23"/>
  </r>
  <r>
    <s v="App"/>
    <x v="130"/>
    <n v="1.44"/>
    <n v="2047"/>
    <n v="22"/>
  </r>
  <r>
    <s v="App"/>
    <x v="131"/>
    <n v="0.45"/>
    <n v="1857"/>
    <n v="10"/>
  </r>
  <r>
    <s v="App"/>
    <x v="132"/>
    <n v="0.83"/>
    <n v="1610"/>
    <n v="13"/>
  </r>
  <r>
    <s v="App"/>
    <x v="133"/>
    <n v="1.99"/>
    <n v="2876"/>
    <n v="28"/>
  </r>
  <r>
    <s v="App"/>
    <x v="134"/>
    <n v="1.52"/>
    <n v="1807"/>
    <n v="15"/>
  </r>
  <r>
    <s v="App"/>
    <x v="135"/>
    <n v="1.57"/>
    <n v="2074"/>
    <n v="21"/>
  </r>
  <r>
    <s v="App"/>
    <x v="136"/>
    <n v="1.96"/>
    <n v="2296"/>
    <n v="13"/>
  </r>
  <r>
    <s v="App"/>
    <x v="137"/>
    <n v="1.08"/>
    <n v="2238"/>
    <n v="19"/>
  </r>
  <r>
    <s v="App"/>
    <x v="138"/>
    <n v="0.93"/>
    <n v="1732"/>
    <n v="13"/>
  </r>
  <r>
    <s v="App"/>
    <x v="139"/>
    <n v="0.84"/>
    <n v="1914"/>
    <n v="16"/>
  </r>
  <r>
    <s v="App"/>
    <x v="140"/>
    <n v="2"/>
    <n v="3457"/>
    <n v="20"/>
  </r>
  <r>
    <s v="App"/>
    <x v="141"/>
    <n v="1.42"/>
    <n v="2480"/>
    <n v="15"/>
  </r>
  <r>
    <s v="App"/>
    <x v="142"/>
    <n v="2.8"/>
    <n v="2525"/>
    <n v="26"/>
  </r>
  <r>
    <s v="App"/>
    <x v="143"/>
    <n v="1.96"/>
    <n v="2499"/>
    <n v="33"/>
  </r>
  <r>
    <s v="App"/>
    <x v="144"/>
    <n v="2.68"/>
    <n v="2805"/>
    <n v="27"/>
  </r>
  <r>
    <s v="App"/>
    <x v="145"/>
    <n v="1.56"/>
    <n v="2380"/>
    <n v="22"/>
  </r>
  <r>
    <s v="App"/>
    <x v="146"/>
    <n v="1.18"/>
    <n v="2374"/>
    <n v="12"/>
  </r>
  <r>
    <s v="App"/>
    <x v="147"/>
    <n v="1.1399999999999999"/>
    <n v="2902"/>
    <n v="16"/>
  </r>
  <r>
    <s v="App"/>
    <x v="148"/>
    <n v="1.44"/>
    <n v="2525"/>
    <n v="33"/>
  </r>
  <r>
    <s v="App"/>
    <x v="149"/>
    <n v="0.97"/>
    <n v="2424"/>
    <n v="25"/>
  </r>
  <r>
    <s v="App"/>
    <x v="150"/>
    <n v="0.63"/>
    <n v="2372"/>
    <n v="16"/>
  </r>
  <r>
    <s v="App"/>
    <x v="151"/>
    <n v="1.73"/>
    <n v="2759"/>
    <n v="22"/>
  </r>
  <r>
    <s v="App"/>
    <x v="152"/>
    <n v="1.19"/>
    <n v="2272"/>
    <n v="28"/>
  </r>
  <r>
    <s v="App"/>
    <x v="153"/>
    <n v="1.05"/>
    <n v="2275"/>
    <n v="19"/>
  </r>
  <r>
    <s v="App"/>
    <x v="154"/>
    <n v="1.74"/>
    <n v="4138"/>
    <n v="22"/>
  </r>
  <r>
    <s v="App"/>
    <x v="155"/>
    <n v="1.64"/>
    <n v="2822"/>
    <n v="18"/>
  </r>
  <r>
    <s v="App"/>
    <x v="156"/>
    <n v="0.95"/>
    <n v="2856"/>
    <n v="17"/>
  </r>
  <r>
    <s v="App"/>
    <x v="157"/>
    <n v="0.81"/>
    <n v="2545"/>
    <n v="12"/>
  </r>
  <r>
    <s v="App"/>
    <x v="158"/>
    <n v="1.63"/>
    <n v="2697"/>
    <n v="25"/>
  </r>
  <r>
    <s v="App"/>
    <x v="159"/>
    <n v="1.61"/>
    <n v="2488"/>
    <n v="27"/>
  </r>
  <r>
    <s v="App"/>
    <x v="160"/>
    <n v="0.69"/>
    <n v="2163"/>
    <n v="12"/>
  </r>
  <r>
    <s v="App"/>
    <x v="161"/>
    <n v="2.88"/>
    <n v="4205"/>
    <n v="33"/>
  </r>
  <r>
    <s v="App"/>
    <x v="162"/>
    <n v="2.06"/>
    <n v="3622"/>
    <n v="28"/>
  </r>
  <r>
    <s v="App"/>
    <x v="163"/>
    <n v="2.14"/>
    <n v="3122"/>
    <n v="34"/>
  </r>
  <r>
    <s v="App"/>
    <x v="164"/>
    <n v="1.87"/>
    <n v="3159"/>
    <n v="31"/>
  </r>
  <r>
    <s v="App"/>
    <x v="165"/>
    <n v="0.94"/>
    <n v="2645"/>
    <n v="14"/>
  </r>
  <r>
    <s v="App"/>
    <x v="166"/>
    <n v="1.48"/>
    <n v="2641"/>
    <n v="27"/>
  </r>
  <r>
    <s v="App"/>
    <x v="167"/>
    <n v="2.11"/>
    <n v="2578"/>
    <n v="26"/>
  </r>
  <r>
    <s v="App"/>
    <x v="168"/>
    <n v="4.9000000000000004"/>
    <n v="5126"/>
    <n v="53"/>
  </r>
  <r>
    <s v="App"/>
    <x v="169"/>
    <n v="3.22"/>
    <n v="4252"/>
    <n v="44"/>
  </r>
  <r>
    <s v="App"/>
    <x v="170"/>
    <n v="3.53"/>
    <n v="4046"/>
    <n v="37"/>
  </r>
  <r>
    <s v="App"/>
    <x v="171"/>
    <n v="3.92"/>
    <n v="3808"/>
    <n v="38"/>
  </r>
  <r>
    <s v="App"/>
    <x v="172"/>
    <n v="4.5"/>
    <n v="4225"/>
    <n v="60"/>
  </r>
  <r>
    <s v="App"/>
    <x v="173"/>
    <n v="3.19"/>
    <n v="3737"/>
    <n v="29"/>
  </r>
  <r>
    <s v="App"/>
    <x v="174"/>
    <n v="2.99"/>
    <n v="3461"/>
    <n v="28"/>
  </r>
  <r>
    <s v="App"/>
    <x v="175"/>
    <n v="4.37"/>
    <n v="6075"/>
    <n v="42"/>
  </r>
  <r>
    <s v="App"/>
    <x v="176"/>
    <n v="6.35"/>
    <n v="5316"/>
    <n v="55"/>
  </r>
  <r>
    <s v="App"/>
    <x v="177"/>
    <n v="4.8499999999999996"/>
    <n v="4942"/>
    <n v="44"/>
  </r>
  <r>
    <s v="App"/>
    <x v="178"/>
    <n v="2.15"/>
    <n v="4805"/>
    <n v="41"/>
  </r>
  <r>
    <s v="App"/>
    <x v="179"/>
    <n v="1.1200000000000001"/>
    <n v="3961"/>
    <n v="18"/>
  </r>
  <r>
    <s v="App"/>
    <x v="180"/>
    <n v="1.83"/>
    <n v="3013"/>
    <n v="24"/>
  </r>
  <r>
    <s v="App"/>
    <x v="181"/>
    <n v="1.64"/>
    <n v="2683"/>
    <n v="23"/>
  </r>
  <r>
    <s v="App"/>
    <x v="182"/>
    <n v="2.1"/>
    <n v="3676"/>
    <n v="32"/>
  </r>
  <r>
    <s v="App"/>
    <x v="183"/>
    <n v="5.04"/>
    <n v="6345"/>
    <n v="65"/>
  </r>
  <r>
    <s v="App"/>
    <x v="184"/>
    <n v="5.68"/>
    <n v="5021"/>
    <n v="59"/>
  </r>
  <r>
    <s v="App"/>
    <x v="185"/>
    <n v="3.54"/>
    <n v="5003"/>
    <n v="40"/>
  </r>
  <r>
    <s v="App"/>
    <x v="186"/>
    <n v="2.92"/>
    <n v="4616"/>
    <n v="40"/>
  </r>
  <r>
    <s v="App"/>
    <x v="187"/>
    <n v="2.19"/>
    <n v="3347"/>
    <n v="25"/>
  </r>
  <r>
    <s v="App"/>
    <x v="188"/>
    <n v="1.76"/>
    <n v="4356"/>
    <n v="33"/>
  </r>
  <r>
    <s v="App"/>
    <x v="189"/>
    <n v="6.09"/>
    <n v="7213"/>
    <n v="56"/>
  </r>
  <r>
    <s v="App"/>
    <x v="190"/>
    <n v="5.07"/>
    <n v="5512"/>
    <n v="45"/>
  </r>
  <r>
    <s v="App"/>
    <x v="191"/>
    <n v="6.03"/>
    <n v="5516"/>
    <n v="54"/>
  </r>
  <r>
    <s v="App"/>
    <x v="192"/>
    <n v="4.1100000000000003"/>
    <n v="5134"/>
    <n v="48"/>
  </r>
  <r>
    <s v="App"/>
    <x v="193"/>
    <n v="3.1"/>
    <n v="5230"/>
    <n v="49"/>
  </r>
  <r>
    <s v="App"/>
    <x v="194"/>
    <n v="2.42"/>
    <n v="4630"/>
    <n v="35"/>
  </r>
  <r>
    <s v="App"/>
    <x v="195"/>
    <n v="4.3"/>
    <n v="4312"/>
    <n v="46"/>
  </r>
  <r>
    <s v="App"/>
    <x v="196"/>
    <n v="4.68"/>
    <n v="6456"/>
    <n v="59"/>
  </r>
  <r>
    <s v="App"/>
    <x v="197"/>
    <n v="4.8600000000000003"/>
    <n v="5882"/>
    <n v="73"/>
  </r>
  <r>
    <s v="App"/>
    <x v="198"/>
    <n v="3.58"/>
    <n v="5387"/>
    <n v="56"/>
  </r>
  <r>
    <s v="App"/>
    <x v="199"/>
    <n v="4.92"/>
    <n v="5502"/>
    <n v="45"/>
  </r>
  <r>
    <s v="App"/>
    <x v="200"/>
    <n v="4.13"/>
    <n v="5950"/>
    <n v="55"/>
  </r>
  <r>
    <s v="App"/>
    <x v="201"/>
    <n v="4.49"/>
    <n v="5163"/>
    <n v="48"/>
  </r>
  <r>
    <s v="App"/>
    <x v="202"/>
    <n v="3.82"/>
    <n v="5546"/>
    <n v="46"/>
  </r>
  <r>
    <s v="App"/>
    <x v="203"/>
    <n v="5.51"/>
    <n v="8016"/>
    <n v="52"/>
  </r>
  <r>
    <s v="App"/>
    <x v="204"/>
    <n v="4.5999999999999996"/>
    <n v="6307"/>
    <n v="32"/>
  </r>
  <r>
    <s v="App"/>
    <x v="205"/>
    <n v="3.6"/>
    <n v="4775"/>
    <n v="42"/>
  </r>
  <r>
    <s v="App"/>
    <x v="206"/>
    <n v="4.41"/>
    <n v="7222"/>
    <n v="43"/>
  </r>
  <r>
    <s v="App"/>
    <x v="207"/>
    <n v="4.95"/>
    <n v="6380"/>
    <n v="55"/>
  </r>
  <r>
    <s v="App"/>
    <x v="208"/>
    <n v="3.1"/>
    <n v="5144"/>
    <n v="38"/>
  </r>
  <r>
    <s v="App"/>
    <x v="209"/>
    <n v="4.09"/>
    <n v="4976"/>
    <n v="48"/>
  </r>
  <r>
    <s v="App"/>
    <x v="210"/>
    <n v="6.47"/>
    <n v="9482"/>
    <n v="74"/>
  </r>
  <r>
    <s v="App"/>
    <x v="211"/>
    <n v="4.18"/>
    <n v="6514"/>
    <n v="62"/>
  </r>
  <r>
    <s v="App"/>
    <x v="212"/>
    <n v="6.47"/>
    <n v="6599"/>
    <n v="66"/>
  </r>
  <r>
    <s v="App"/>
    <x v="213"/>
    <n v="4.5"/>
    <n v="6181"/>
    <n v="60"/>
  </r>
  <r>
    <s v="App"/>
    <x v="214"/>
    <n v="2.35"/>
    <n v="5937"/>
    <n v="46"/>
  </r>
  <r>
    <s v="App"/>
    <x v="215"/>
    <n v="2.08"/>
    <n v="4009"/>
    <n v="32"/>
  </r>
  <r>
    <s v="App"/>
    <x v="216"/>
    <n v="2.56"/>
    <n v="5031"/>
    <n v="39"/>
  </r>
  <r>
    <s v="App"/>
    <x v="217"/>
    <n v="4.8899999999999997"/>
    <n v="9332"/>
    <n v="60"/>
  </r>
  <r>
    <s v="App"/>
    <x v="218"/>
    <n v="4.5"/>
    <n v="6454"/>
    <n v="56"/>
  </r>
  <r>
    <s v="App"/>
    <x v="219"/>
    <n v="4.26"/>
    <n v="6565"/>
    <n v="54"/>
  </r>
  <r>
    <s v="App"/>
    <x v="220"/>
    <n v="3.95"/>
    <n v="6516"/>
    <n v="46"/>
  </r>
  <r>
    <s v="App"/>
    <x v="221"/>
    <n v="3.37"/>
    <n v="6099"/>
    <n v="41"/>
  </r>
  <r>
    <s v="App"/>
    <x v="222"/>
    <n v="3.83"/>
    <n v="5625"/>
    <n v="44"/>
  </r>
  <r>
    <s v="App"/>
    <x v="223"/>
    <n v="2.95"/>
    <n v="5008"/>
    <n v="29"/>
  </r>
  <r>
    <s v="App"/>
    <x v="224"/>
    <n v="4.67"/>
    <n v="7675"/>
    <n v="51"/>
  </r>
  <r>
    <s v="App"/>
    <x v="225"/>
    <n v="4.54"/>
    <n v="6615"/>
    <n v="38"/>
  </r>
  <r>
    <s v="App"/>
    <x v="226"/>
    <n v="5.53"/>
    <n v="6105"/>
    <n v="60"/>
  </r>
  <r>
    <s v="App"/>
    <x v="227"/>
    <n v="4.21"/>
    <n v="5976"/>
    <n v="47"/>
  </r>
  <r>
    <s v="App"/>
    <x v="228"/>
    <n v="4.51"/>
    <n v="6560"/>
    <n v="52"/>
  </r>
  <r>
    <s v="App"/>
    <x v="229"/>
    <n v="5"/>
    <n v="5290"/>
    <n v="62"/>
  </r>
  <r>
    <s v="App"/>
    <x v="230"/>
    <n v="4.22"/>
    <n v="5366"/>
    <n v="55"/>
  </r>
  <r>
    <s v="App"/>
    <x v="231"/>
    <n v="3.19"/>
    <n v="5175"/>
    <n v="86"/>
  </r>
  <r>
    <s v="App"/>
    <x v="232"/>
    <n v="3.8"/>
    <n v="4192"/>
    <n v="74"/>
  </r>
  <r>
    <s v="App"/>
    <x v="233"/>
    <n v="7.38"/>
    <n v="8203"/>
    <n v="101"/>
  </r>
  <r>
    <s v="App"/>
    <x v="234"/>
    <n v="5.16"/>
    <n v="7738"/>
    <n v="95"/>
  </r>
  <r>
    <s v="App"/>
    <x v="235"/>
    <n v="4.2"/>
    <n v="6849"/>
    <n v="87"/>
  </r>
  <r>
    <s v="App"/>
    <x v="236"/>
    <n v="4.26"/>
    <n v="5939"/>
    <n v="80"/>
  </r>
  <r>
    <s v="App"/>
    <x v="237"/>
    <n v="3.88"/>
    <n v="5444"/>
    <n v="65"/>
  </r>
  <r>
    <s v="App"/>
    <x v="238"/>
    <n v="4.3899999999999997"/>
    <n v="5156"/>
    <n v="47"/>
  </r>
  <r>
    <s v="App"/>
    <x v="239"/>
    <n v="1.41"/>
    <n v="4237"/>
    <n v="41"/>
  </r>
  <r>
    <s v="App"/>
    <x v="240"/>
    <n v="3.18"/>
    <n v="8302"/>
    <n v="94"/>
  </r>
  <r>
    <s v="App"/>
    <x v="241"/>
    <n v="2.2599999999999998"/>
    <n v="7388"/>
    <n v="77"/>
  </r>
  <r>
    <s v="App"/>
    <x v="242"/>
    <n v="2"/>
    <n v="6648"/>
    <n v="71"/>
  </r>
  <r>
    <s v="App"/>
    <x v="243"/>
    <n v="2.64"/>
    <n v="5589"/>
    <n v="70"/>
  </r>
  <r>
    <s v="App"/>
    <x v="244"/>
    <n v="3.06"/>
    <n v="5554"/>
    <n v="55"/>
  </r>
  <r>
    <s v="App"/>
    <x v="245"/>
    <n v="2.72"/>
    <n v="8854"/>
    <n v="52"/>
  </r>
  <r>
    <s v="App"/>
    <x v="246"/>
    <n v="3.03"/>
    <n v="6605"/>
    <n v="70"/>
  </r>
  <r>
    <s v="App"/>
    <x v="247"/>
    <n v="2.15"/>
    <n v="5873"/>
    <n v="67"/>
  </r>
  <r>
    <s v="App"/>
    <x v="248"/>
    <n v="3.66"/>
    <n v="11379"/>
    <n v="76"/>
  </r>
  <r>
    <s v="App"/>
    <x v="249"/>
    <n v="3.31"/>
    <n v="6857"/>
    <n v="70"/>
  </r>
  <r>
    <s v="App"/>
    <x v="250"/>
    <n v="3.9"/>
    <n v="6212"/>
    <n v="82"/>
  </r>
  <r>
    <s v="App"/>
    <x v="251"/>
    <n v="1.84"/>
    <n v="5285"/>
    <n v="49"/>
  </r>
  <r>
    <s v="App"/>
    <x v="252"/>
    <n v="3.89"/>
    <n v="8688"/>
    <n v="51"/>
  </r>
  <r>
    <s v="App"/>
    <x v="253"/>
    <n v="3.31"/>
    <n v="7734"/>
    <n v="63"/>
  </r>
  <r>
    <s v="App"/>
    <x v="254"/>
    <n v="3.58"/>
    <n v="7384"/>
    <n v="56"/>
  </r>
  <r>
    <s v="App"/>
    <x v="255"/>
    <n v="3.69"/>
    <n v="7269"/>
    <n v="66"/>
  </r>
  <r>
    <s v="App"/>
    <x v="256"/>
    <n v="3.75"/>
    <n v="7151"/>
    <n v="59"/>
  </r>
  <r>
    <s v="App"/>
    <x v="257"/>
    <n v="3.04"/>
    <n v="5819"/>
    <n v="49"/>
  </r>
  <r>
    <s v="App"/>
    <x v="258"/>
    <n v="3.28"/>
    <n v="5356"/>
    <n v="55"/>
  </r>
  <r>
    <s v="App"/>
    <x v="259"/>
    <n v="4.03"/>
    <n v="8288"/>
    <n v="60"/>
  </r>
  <r>
    <s v="App"/>
    <x v="260"/>
    <n v="4.2699999999999996"/>
    <n v="7350"/>
    <n v="70"/>
  </r>
  <r>
    <s v="App"/>
    <x v="261"/>
    <n v="5.23"/>
    <n v="6291"/>
    <n v="42"/>
  </r>
  <r>
    <s v="App"/>
    <x v="262"/>
    <n v="3.78"/>
    <n v="5846"/>
    <n v="73"/>
  </r>
  <r>
    <s v="App"/>
    <x v="263"/>
    <n v="4.8"/>
    <n v="5996"/>
    <n v="40"/>
  </r>
  <r>
    <s v="App"/>
    <x v="264"/>
    <n v="4.37"/>
    <n v="5420"/>
    <n v="35"/>
  </r>
  <r>
    <s v="App"/>
    <x v="265"/>
    <n v="4.92"/>
    <n v="5214"/>
    <n v="53"/>
  </r>
  <r>
    <s v="App"/>
    <x v="266"/>
    <n v="7.71"/>
    <n v="10898"/>
    <n v="77"/>
  </r>
  <r>
    <s v="App"/>
    <x v="267"/>
    <n v="5.07"/>
    <n v="7598"/>
    <n v="72"/>
  </r>
  <r>
    <s v="App"/>
    <x v="268"/>
    <n v="6.52"/>
    <n v="8777"/>
    <n v="82"/>
  </r>
  <r>
    <s v="App"/>
    <x v="269"/>
    <n v="3.84"/>
    <n v="8065"/>
    <n v="62"/>
  </r>
  <r>
    <s v="App"/>
    <x v="270"/>
    <n v="4.01"/>
    <n v="8172"/>
    <n v="76"/>
  </r>
  <r>
    <s v="App"/>
    <x v="271"/>
    <n v="2.2200000000000002"/>
    <n v="6228"/>
    <n v="57"/>
  </r>
  <r>
    <s v="App"/>
    <x v="272"/>
    <n v="3.14"/>
    <n v="6095"/>
    <n v="89"/>
  </r>
  <r>
    <s v="App"/>
    <x v="273"/>
    <n v="4.62"/>
    <n v="10439"/>
    <n v="104"/>
  </r>
  <r>
    <s v="App"/>
    <x v="274"/>
    <n v="5.8"/>
    <n v="8246"/>
    <n v="89"/>
  </r>
  <r>
    <s v="App"/>
    <x v="275"/>
    <n v="7.6"/>
    <n v="8295"/>
    <n v="108"/>
  </r>
  <r>
    <s v="App"/>
    <x v="276"/>
    <n v="5.05"/>
    <n v="8207"/>
    <n v="97"/>
  </r>
  <r>
    <s v="App"/>
    <x v="277"/>
    <n v="5.33"/>
    <n v="8090"/>
    <n v="91"/>
  </r>
  <r>
    <s v="App"/>
    <x v="278"/>
    <n v="3.21"/>
    <n v="6494"/>
    <n v="48"/>
  </r>
  <r>
    <s v="App"/>
    <x v="279"/>
    <n v="4.8099999999999996"/>
    <n v="6361"/>
    <n v="92"/>
  </r>
  <r>
    <s v="App"/>
    <x v="280"/>
    <n v="5.9"/>
    <n v="10423"/>
    <n v="97"/>
  </r>
  <r>
    <s v="App"/>
    <x v="281"/>
    <n v="7.18"/>
    <n v="8517"/>
    <n v="68"/>
  </r>
  <r>
    <s v="App"/>
    <x v="282"/>
    <n v="4.08"/>
    <n v="8436"/>
    <n v="61"/>
  </r>
  <r>
    <s v="App"/>
    <x v="283"/>
    <n v="4.07"/>
    <n v="8247"/>
    <n v="79"/>
  </r>
  <r>
    <s v="App"/>
    <x v="284"/>
    <n v="5.32"/>
    <n v="8184"/>
    <n v="81"/>
  </r>
  <r>
    <s v="App"/>
    <x v="285"/>
    <n v="5.29"/>
    <n v="6935"/>
    <n v="64"/>
  </r>
  <r>
    <s v="App"/>
    <x v="286"/>
    <n v="4.55"/>
    <n v="6785"/>
    <n v="87"/>
  </r>
  <r>
    <s v="App"/>
    <x v="287"/>
    <n v="6.61"/>
    <n v="10560"/>
    <n v="84"/>
  </r>
  <r>
    <s v="App"/>
    <x v="288"/>
    <n v="4.3499999999999996"/>
    <n v="8387"/>
    <n v="79"/>
  </r>
  <r>
    <s v="App"/>
    <x v="289"/>
    <n v="4.0999999999999996"/>
    <n v="8328"/>
    <n v="59"/>
  </r>
  <r>
    <s v="App"/>
    <x v="290"/>
    <n v="4.95"/>
    <n v="8513"/>
    <n v="63"/>
  </r>
  <r>
    <s v="App"/>
    <x v="291"/>
    <n v="7.51"/>
    <n v="8031"/>
    <n v="83"/>
  </r>
  <r>
    <s v="App"/>
    <x v="292"/>
    <n v="6.26"/>
    <n v="7195"/>
    <n v="75"/>
  </r>
  <r>
    <s v="App"/>
    <x v="293"/>
    <n v="2.09"/>
    <n v="6235"/>
    <n v="53"/>
  </r>
  <r>
    <s v="App"/>
    <x v="294"/>
    <n v="5.36"/>
    <n v="11012"/>
    <n v="61"/>
  </r>
  <r>
    <s v="App"/>
    <x v="295"/>
    <n v="5.5"/>
    <n v="8528"/>
    <n v="66"/>
  </r>
  <r>
    <s v="App"/>
    <x v="296"/>
    <n v="5.27"/>
    <n v="8661"/>
    <n v="85"/>
  </r>
  <r>
    <s v="App"/>
    <x v="297"/>
    <n v="5.47"/>
    <n v="8793"/>
    <n v="59"/>
  </r>
  <r>
    <s v="App"/>
    <x v="298"/>
    <n v="4.8600000000000003"/>
    <n v="8384"/>
    <n v="54"/>
  </r>
  <r>
    <s v="App"/>
    <x v="299"/>
    <n v="3.31"/>
    <n v="6103"/>
    <n v="51"/>
  </r>
  <r>
    <s v="App"/>
    <x v="300"/>
    <n v="2.2200000000000002"/>
    <n v="4588"/>
    <n v="34"/>
  </r>
  <r>
    <s v="App"/>
    <x v="301"/>
    <n v="2.5099999999999998"/>
    <n v="4732"/>
    <n v="37"/>
  </r>
  <r>
    <s v="App"/>
    <x v="302"/>
    <n v="3.4"/>
    <n v="4882"/>
    <n v="47"/>
  </r>
  <r>
    <s v="App"/>
    <x v="303"/>
    <n v="6.32"/>
    <n v="8631"/>
    <n v="68"/>
  </r>
  <r>
    <s v="App"/>
    <x v="304"/>
    <n v="5.98"/>
    <n v="10422"/>
    <n v="59"/>
  </r>
  <r>
    <s v="App"/>
    <x v="305"/>
    <n v="7.18"/>
    <n v="9135"/>
    <n v="66"/>
  </r>
  <r>
    <s v="App"/>
    <x v="306"/>
    <n v="6.21"/>
    <n v="7647"/>
    <n v="52"/>
  </r>
  <r>
    <s v="App"/>
    <x v="307"/>
    <n v="4.12"/>
    <n v="7584"/>
    <n v="63"/>
  </r>
  <r>
    <s v="App"/>
    <x v="308"/>
    <n v="7.09"/>
    <n v="11802"/>
    <n v="89"/>
  </r>
  <r>
    <s v="App"/>
    <x v="309"/>
    <n v="7.02"/>
    <n v="10370"/>
    <n v="92"/>
  </r>
  <r>
    <s v="App"/>
    <x v="310"/>
    <n v="5.44"/>
    <n v="10379"/>
    <n v="76"/>
  </r>
  <r>
    <s v="App"/>
    <x v="311"/>
    <n v="7.06"/>
    <n v="9489"/>
    <n v="67"/>
  </r>
  <r>
    <s v="App"/>
    <x v="312"/>
    <n v="8.67"/>
    <n v="9822"/>
    <n v="53"/>
  </r>
  <r>
    <s v="App"/>
    <x v="313"/>
    <n v="4.8499999999999996"/>
    <n v="8289"/>
    <n v="54"/>
  </r>
  <r>
    <s v="App"/>
    <x v="314"/>
    <n v="3.28"/>
    <n v="7737"/>
    <n v="44"/>
  </r>
  <r>
    <s v="App"/>
    <x v="315"/>
    <n v="7.8"/>
    <n v="11895"/>
    <n v="94"/>
  </r>
  <r>
    <s v="App"/>
    <x v="316"/>
    <n v="6.07"/>
    <n v="10027"/>
    <n v="72"/>
  </r>
  <r>
    <s v="App"/>
    <x v="317"/>
    <n v="10.06"/>
    <n v="10890"/>
    <n v="90"/>
  </r>
  <r>
    <s v="App"/>
    <x v="318"/>
    <n v="12.77"/>
    <n v="10460"/>
    <n v="69"/>
  </r>
  <r>
    <s v="App"/>
    <x v="319"/>
    <n v="11.85"/>
    <n v="10343"/>
    <n v="62"/>
  </r>
  <r>
    <s v="App"/>
    <x v="320"/>
    <n v="9.27"/>
    <n v="8687"/>
    <n v="51"/>
  </r>
  <r>
    <s v="App"/>
    <x v="321"/>
    <n v="4.2300000000000004"/>
    <n v="8501"/>
    <n v="63"/>
  </r>
  <r>
    <s v="App"/>
    <x v="322"/>
    <n v="7.82"/>
    <n v="14800"/>
    <n v="87"/>
  </r>
  <r>
    <s v="App"/>
    <x v="323"/>
    <n v="7.6"/>
    <n v="11167"/>
    <n v="45"/>
  </r>
  <r>
    <s v="App"/>
    <x v="324"/>
    <n v="9.1199999999999992"/>
    <n v="11695"/>
    <n v="89"/>
  </r>
  <r>
    <s v="App"/>
    <x v="325"/>
    <n v="9.24"/>
    <n v="11246"/>
    <n v="74"/>
  </r>
  <r>
    <s v="App"/>
    <x v="326"/>
    <n v="11.2"/>
    <n v="11100"/>
    <n v="82"/>
  </r>
  <r>
    <s v="App"/>
    <x v="327"/>
    <n v="8.0399999999999991"/>
    <n v="9095"/>
    <n v="63"/>
  </r>
  <r>
    <s v="App"/>
    <x v="328"/>
    <n v="4.75"/>
    <n v="8694"/>
    <n v="58"/>
  </r>
  <r>
    <s v="App"/>
    <x v="329"/>
    <n v="8.67"/>
    <n v="13954"/>
    <n v="98"/>
  </r>
  <r>
    <s v="App"/>
    <x v="330"/>
    <n v="7.31"/>
    <n v="11432"/>
    <n v="84"/>
  </r>
  <r>
    <s v="App"/>
    <x v="331"/>
    <n v="6.05"/>
    <n v="11014"/>
    <n v="62"/>
  </r>
  <r>
    <s v="App"/>
    <x v="332"/>
    <n v="8.9600000000000009"/>
    <n v="10977"/>
    <n v="98"/>
  </r>
  <r>
    <s v="App"/>
    <x v="333"/>
    <n v="7.38"/>
    <n v="10806"/>
    <n v="81"/>
  </r>
  <r>
    <s v="App"/>
    <x v="334"/>
    <n v="4.76"/>
    <n v="8554"/>
    <n v="58"/>
  </r>
  <r>
    <s v="App"/>
    <x v="335"/>
    <n v="5.48"/>
    <n v="8469"/>
    <n v="64"/>
  </r>
  <r>
    <s v="App"/>
    <x v="336"/>
    <n v="7.33"/>
    <n v="14070"/>
    <n v="79"/>
  </r>
  <r>
    <s v="App"/>
    <x v="337"/>
    <n v="12.48"/>
    <n v="11721"/>
    <n v="84"/>
  </r>
  <r>
    <s v="App"/>
    <x v="338"/>
    <n v="9.7200000000000006"/>
    <n v="11886"/>
    <n v="95"/>
  </r>
  <r>
    <s v="App"/>
    <x v="339"/>
    <n v="7.56"/>
    <n v="11952"/>
    <n v="78"/>
  </r>
  <r>
    <s v="App"/>
    <x v="340"/>
    <n v="8.6"/>
    <n v="11932"/>
    <n v="86"/>
  </r>
  <r>
    <s v="App"/>
    <x v="341"/>
    <n v="5.05"/>
    <n v="9704"/>
    <n v="70"/>
  </r>
  <r>
    <s v="App"/>
    <x v="342"/>
    <n v="4.55"/>
    <n v="8791"/>
    <n v="60"/>
  </r>
  <r>
    <s v="App"/>
    <x v="343"/>
    <n v="8.1199999999999992"/>
    <n v="15506"/>
    <n v="113"/>
  </r>
  <r>
    <s v="App"/>
    <x v="344"/>
    <n v="7.91"/>
    <n v="12300"/>
    <n v="93"/>
  </r>
  <r>
    <s v="App"/>
    <x v="345"/>
    <n v="6.55"/>
    <n v="11166"/>
    <n v="76"/>
  </r>
  <r>
    <s v="App"/>
    <x v="346"/>
    <n v="7.26"/>
    <n v="9155"/>
    <n v="69"/>
  </r>
  <r>
    <s v="App"/>
    <x v="347"/>
    <n v="3.87"/>
    <n v="6364"/>
    <n v="51"/>
  </r>
  <r>
    <s v="App"/>
    <x v="348"/>
    <n v="4.55"/>
    <n v="7075"/>
    <n v="52"/>
  </r>
  <r>
    <s v="App"/>
    <x v="349"/>
    <n v="6.5"/>
    <n v="8764"/>
    <n v="57"/>
  </r>
  <r>
    <s v="App"/>
    <x v="350"/>
    <n v="10.24"/>
    <n v="18951"/>
    <n v="138"/>
  </r>
  <r>
    <s v="App"/>
    <x v="351"/>
    <n v="10.119999999999999"/>
    <n v="12821"/>
    <n v="101"/>
  </r>
  <r>
    <s v="App"/>
    <x v="352"/>
    <n v="8.49"/>
    <n v="12203"/>
    <n v="115"/>
  </r>
  <r>
    <s v="App"/>
    <x v="353"/>
    <n v="8.16"/>
    <n v="12562"/>
    <n v="110"/>
  </r>
  <r>
    <s v="App"/>
    <x v="354"/>
    <n v="9.82"/>
    <n v="13254"/>
    <n v="115"/>
  </r>
  <r>
    <s v="App"/>
    <x v="355"/>
    <n v="7.21"/>
    <n v="11046"/>
    <n v="94"/>
  </r>
  <r>
    <s v="App"/>
    <x v="356"/>
    <n v="6.33"/>
    <n v="10414"/>
    <n v="78"/>
  </r>
  <r>
    <s v="App"/>
    <x v="357"/>
    <n v="10.72"/>
    <n v="18547"/>
    <n v="137"/>
  </r>
  <r>
    <s v="App"/>
    <x v="358"/>
    <n v="10.14"/>
    <n v="13815"/>
    <n v="111"/>
  </r>
  <r>
    <s v="App"/>
    <x v="359"/>
    <n v="6.91"/>
    <n v="9502"/>
    <n v="66"/>
  </r>
  <r>
    <s v="App"/>
    <x v="360"/>
    <n v="9.31"/>
    <n v="15991"/>
    <n v="116"/>
  </r>
  <r>
    <s v="App"/>
    <x v="361"/>
    <n v="6.14"/>
    <n v="12438"/>
    <n v="118"/>
  </r>
  <r>
    <s v="App"/>
    <x v="362"/>
    <n v="5.86"/>
    <n v="10084"/>
    <n v="111"/>
  </r>
  <r>
    <s v="App"/>
    <x v="363"/>
    <n v="3.85"/>
    <n v="7482"/>
    <n v="61"/>
  </r>
  <r>
    <s v="App"/>
    <x v="364"/>
    <n v="4.32"/>
    <n v="12665"/>
    <n v="103"/>
  </r>
  <r>
    <s v="App"/>
    <x v="365"/>
    <n v="5.79"/>
    <n v="13700"/>
    <n v="118"/>
  </r>
  <r>
    <s v="App"/>
    <x v="366"/>
    <n v="3.9"/>
    <n v="12292"/>
    <n v="97"/>
  </r>
  <r>
    <s v="App"/>
    <x v="367"/>
    <n v="6.44"/>
    <n v="12591"/>
    <n v="117"/>
  </r>
  <r>
    <s v="App"/>
    <x v="368"/>
    <n v="7.73"/>
    <n v="13075"/>
    <n v="114"/>
  </r>
  <r>
    <s v="App"/>
    <x v="369"/>
    <n v="6.36"/>
    <n v="11097"/>
    <n v="97"/>
  </r>
  <r>
    <s v="App"/>
    <x v="370"/>
    <n v="4.88"/>
    <n v="9969"/>
    <n v="78"/>
  </r>
  <r>
    <s v="App"/>
    <x v="371"/>
    <n v="12.94"/>
    <n v="19118"/>
    <n v="167"/>
  </r>
  <r>
    <s v="App"/>
    <x v="372"/>
    <n v="7.74"/>
    <n v="15297"/>
    <n v="104"/>
  </r>
  <r>
    <s v="App"/>
    <x v="373"/>
    <n v="6.75"/>
    <n v="15392"/>
    <n v="105"/>
  </r>
  <r>
    <s v="App"/>
    <x v="374"/>
    <n v="6.91"/>
    <n v="14530"/>
    <n v="111"/>
  </r>
  <r>
    <s v="App"/>
    <x v="375"/>
    <n v="7.76"/>
    <n v="13840"/>
    <n v="115"/>
  </r>
  <r>
    <s v="App"/>
    <x v="376"/>
    <n v="6.64"/>
    <n v="11163"/>
    <n v="110"/>
  </r>
  <r>
    <s v="App"/>
    <x v="377"/>
    <n v="4.74"/>
    <n v="10666"/>
    <n v="71"/>
  </r>
  <r>
    <s v="App"/>
    <x v="378"/>
    <n v="10.42"/>
    <n v="20172"/>
    <n v="154"/>
  </r>
  <r>
    <s v="App"/>
    <x v="379"/>
    <n v="10.36"/>
    <n v="14661"/>
    <n v="140"/>
  </r>
  <r>
    <s v="App"/>
    <x v="380"/>
    <n v="10.93"/>
    <n v="15460"/>
    <n v="160"/>
  </r>
  <r>
    <s v="App"/>
    <x v="381"/>
    <n v="11.83"/>
    <n v="15452"/>
    <n v="138"/>
  </r>
  <r>
    <s v="App"/>
    <x v="382"/>
    <n v="8.15"/>
    <n v="15934"/>
    <n v="146"/>
  </r>
  <r>
    <s v="App"/>
    <x v="383"/>
    <n v="8.8699999999999992"/>
    <n v="12339"/>
    <n v="122"/>
  </r>
  <r>
    <s v="App"/>
    <x v="384"/>
    <n v="6.88"/>
    <n v="11080"/>
    <n v="129"/>
  </r>
  <r>
    <s v="App"/>
    <x v="385"/>
    <n v="14.28"/>
    <n v="25003"/>
    <n v="223"/>
  </r>
  <r>
    <s v="App"/>
    <x v="386"/>
    <n v="8.74"/>
    <n v="16665"/>
    <n v="148"/>
  </r>
  <r>
    <s v="App"/>
    <x v="387"/>
    <n v="8.5299999999999994"/>
    <n v="16666"/>
    <n v="150"/>
  </r>
  <r>
    <s v="App"/>
    <x v="388"/>
    <n v="8.32"/>
    <n v="15463"/>
    <n v="132"/>
  </r>
  <r>
    <s v="App"/>
    <x v="389"/>
    <n v="9.1300000000000008"/>
    <n v="15045"/>
    <n v="132"/>
  </r>
  <r>
    <s v="App"/>
    <x v="390"/>
    <n v="6.92"/>
    <n v="12258"/>
    <n v="106"/>
  </r>
  <r>
    <s v="App"/>
    <x v="391"/>
    <n v="4.62"/>
    <n v="11116"/>
    <n v="111"/>
  </r>
  <r>
    <s v="App"/>
    <x v="392"/>
    <n v="7.82"/>
    <n v="20443"/>
    <n v="170"/>
  </r>
  <r>
    <s v="App"/>
    <x v="393"/>
    <n v="7.63"/>
    <n v="14849"/>
    <n v="137"/>
  </r>
  <r>
    <s v="App"/>
    <x v="394"/>
    <n v="7.35"/>
    <n v="14533"/>
    <n v="150"/>
  </r>
  <r>
    <s v="App"/>
    <x v="395"/>
    <n v="5.8"/>
    <n v="13842"/>
    <n v="106"/>
  </r>
  <r>
    <s v="App"/>
    <x v="396"/>
    <n v="7.67"/>
    <n v="14050"/>
    <n v="123"/>
  </r>
  <r>
    <s v="App"/>
    <x v="397"/>
    <n v="7.49"/>
    <n v="11719"/>
    <n v="102"/>
  </r>
  <r>
    <s v="App"/>
    <x v="398"/>
    <n v="7.63"/>
    <n v="12122"/>
    <n v="117"/>
  </r>
  <r>
    <s v="App"/>
    <x v="399"/>
    <n v="8.85"/>
    <n v="18480"/>
    <n v="152"/>
  </r>
  <r>
    <s v="App"/>
    <x v="400"/>
    <n v="8.64"/>
    <n v="15838"/>
    <n v="144"/>
  </r>
  <r>
    <s v="App"/>
    <x v="401"/>
    <n v="11.93"/>
    <n v="15724"/>
    <n v="125"/>
  </r>
  <r>
    <s v="App"/>
    <x v="402"/>
    <n v="11.34"/>
    <n v="15932"/>
    <n v="105"/>
  </r>
  <r>
    <s v="App"/>
    <x v="403"/>
    <n v="11.41"/>
    <n v="15432"/>
    <n v="124"/>
  </r>
  <r>
    <s v="App"/>
    <x v="404"/>
    <n v="9.1"/>
    <n v="13274"/>
    <n v="136"/>
  </r>
  <r>
    <s v="App"/>
    <x v="405"/>
    <n v="5.63"/>
    <n v="10883"/>
    <n v="108"/>
  </r>
  <r>
    <s v="App"/>
    <x v="406"/>
    <n v="10.5"/>
    <n v="17906"/>
    <n v="152"/>
  </r>
  <r>
    <s v="App"/>
    <x v="407"/>
    <n v="8.48"/>
    <n v="15083"/>
    <n v="107"/>
  </r>
  <r>
    <s v="App"/>
    <x v="408"/>
    <n v="8.5"/>
    <n v="15326"/>
    <n v="158"/>
  </r>
  <r>
    <s v="App"/>
    <x v="409"/>
    <n v="6.32"/>
    <n v="15029"/>
    <n v="145"/>
  </r>
  <r>
    <s v="App"/>
    <x v="410"/>
    <n v="6.7"/>
    <n v="14837"/>
    <n v="134"/>
  </r>
  <r>
    <s v="App"/>
    <x v="411"/>
    <n v="7.14"/>
    <n v="12961"/>
    <n v="144"/>
  </r>
  <r>
    <s v="App"/>
    <x v="412"/>
    <n v="5.19"/>
    <n v="12303"/>
    <n v="107"/>
  </r>
  <r>
    <s v="App"/>
    <x v="413"/>
    <n v="8.19"/>
    <n v="19397"/>
    <n v="153"/>
  </r>
  <r>
    <s v="App"/>
    <x v="414"/>
    <n v="7.57"/>
    <n v="16765"/>
    <n v="119"/>
  </r>
  <r>
    <s v="App"/>
    <x v="415"/>
    <n v="7.52"/>
    <n v="15229"/>
    <n v="125"/>
  </r>
  <r>
    <s v="App"/>
    <x v="416"/>
    <n v="8.94"/>
    <n v="15827"/>
    <n v="133"/>
  </r>
  <r>
    <s v="App"/>
    <x v="417"/>
    <n v="8.26"/>
    <n v="15781"/>
    <n v="132"/>
  </r>
  <r>
    <s v="App"/>
    <x v="418"/>
    <n v="5.64"/>
    <n v="13454"/>
    <n v="100"/>
  </r>
  <r>
    <s v="App"/>
    <x v="419"/>
    <n v="6.29"/>
    <n v="9898"/>
    <n v="89"/>
  </r>
  <r>
    <s v="App"/>
    <x v="420"/>
    <n v="4.6100000000000003"/>
    <n v="11725"/>
    <n v="108"/>
  </r>
  <r>
    <s v="App"/>
    <x v="421"/>
    <n v="7.15"/>
    <n v="19543"/>
    <n v="184"/>
  </r>
  <r>
    <s v="App"/>
    <x v="422"/>
    <n v="6.92"/>
    <n v="15168"/>
    <n v="141"/>
  </r>
  <r>
    <s v="App"/>
    <x v="423"/>
    <n v="6.31"/>
    <n v="15241"/>
    <n v="178"/>
  </r>
  <r>
    <s v="App"/>
    <x v="424"/>
    <n v="8.19"/>
    <n v="15743"/>
    <n v="176"/>
  </r>
  <r>
    <s v="App"/>
    <x v="425"/>
    <n v="6.48"/>
    <n v="12942"/>
    <n v="158"/>
  </r>
  <r>
    <s v="App"/>
    <x v="426"/>
    <n v="4.54"/>
    <n v="11770"/>
    <n v="103"/>
  </r>
  <r>
    <s v="App"/>
    <x v="427"/>
    <n v="11.16"/>
    <n v="18737"/>
    <n v="239"/>
  </r>
  <r>
    <s v="App"/>
    <x v="428"/>
    <n v="6.39"/>
    <n v="15148"/>
    <n v="188"/>
  </r>
  <r>
    <s v="App"/>
    <x v="429"/>
    <n v="6.05"/>
    <n v="15463"/>
    <n v="165"/>
  </r>
  <r>
    <s v="App"/>
    <x v="430"/>
    <n v="7.63"/>
    <n v="15829"/>
    <n v="165"/>
  </r>
  <r>
    <s v="App"/>
    <x v="431"/>
    <n v="7.25"/>
    <n v="15664"/>
    <n v="215"/>
  </r>
  <r>
    <s v="App"/>
    <x v="432"/>
    <n v="6.25"/>
    <n v="12531"/>
    <n v="156"/>
  </r>
  <r>
    <s v="App"/>
    <x v="433"/>
    <n v="4.95"/>
    <n v="12066"/>
    <n v="147"/>
  </r>
  <r>
    <s v="App"/>
    <x v="434"/>
    <n v="8.7100000000000009"/>
    <n v="18559"/>
    <n v="218"/>
  </r>
  <r>
    <s v="App"/>
    <x v="435"/>
    <n v="7.57"/>
    <n v="15154"/>
    <n v="195"/>
  </r>
  <r>
    <s v="App"/>
    <x v="436"/>
    <n v="6.17"/>
    <n v="14846"/>
    <n v="181"/>
  </r>
  <r>
    <s v="App"/>
    <x v="437"/>
    <n v="6.72"/>
    <n v="14407"/>
    <n v="228"/>
  </r>
  <r>
    <s v="App"/>
    <x v="438"/>
    <n v="6.14"/>
    <n v="14400"/>
    <n v="89"/>
  </r>
  <r>
    <s v="App"/>
    <x v="439"/>
    <n v="7.49"/>
    <n v="12356"/>
    <n v="168"/>
  </r>
  <r>
    <s v="App"/>
    <x v="440"/>
    <n v="5.46"/>
    <n v="12027"/>
    <n v="139"/>
  </r>
  <r>
    <s v="App"/>
    <x v="441"/>
    <n v="8.2200000000000006"/>
    <n v="18241"/>
    <n v="225"/>
  </r>
  <r>
    <s v="App"/>
    <x v="442"/>
    <n v="7.86"/>
    <n v="14780"/>
    <n v="206"/>
  </r>
  <r>
    <s v="App"/>
    <x v="443"/>
    <n v="7.72"/>
    <n v="15338"/>
    <n v="191"/>
  </r>
  <r>
    <s v="App"/>
    <x v="444"/>
    <n v="7.08"/>
    <n v="14746"/>
    <n v="198"/>
  </r>
  <r>
    <s v="App"/>
    <x v="445"/>
    <n v="7.28"/>
    <n v="15060"/>
    <n v="221"/>
  </r>
  <r>
    <s v="App"/>
    <x v="446"/>
    <n v="6.88"/>
    <n v="12769"/>
    <n v="169"/>
  </r>
  <r>
    <s v="App"/>
    <x v="447"/>
    <n v="5.17"/>
    <n v="12423"/>
    <n v="144"/>
  </r>
  <r>
    <s v="App"/>
    <x v="448"/>
    <n v="9.7799999999999994"/>
    <n v="19363"/>
    <n v="259"/>
  </r>
  <r>
    <s v="App"/>
    <x v="449"/>
    <n v="6.42"/>
    <n v="15482"/>
    <n v="161"/>
  </r>
  <r>
    <s v="App"/>
    <x v="450"/>
    <n v="8.11"/>
    <n v="15941"/>
    <n v="111"/>
  </r>
  <r>
    <s v="App"/>
    <x v="451"/>
    <n v="8.02"/>
    <n v="14979"/>
    <n v="193"/>
  </r>
  <r>
    <s v="App"/>
    <x v="452"/>
    <n v="6.98"/>
    <n v="14703"/>
    <n v="165"/>
  </r>
  <r>
    <s v="App"/>
    <x v="453"/>
    <n v="5.86"/>
    <n v="11939"/>
    <n v="114"/>
  </r>
  <r>
    <s v="App"/>
    <x v="454"/>
    <n v="4.42"/>
    <n v="11623"/>
    <n v="110"/>
  </r>
  <r>
    <s v="App"/>
    <x v="455"/>
    <n v="7.9"/>
    <n v="16777"/>
    <n v="212"/>
  </r>
  <r>
    <s v="App"/>
    <x v="456"/>
    <n v="6.12"/>
    <n v="14298"/>
    <n v="157"/>
  </r>
  <r>
    <s v="App"/>
    <x v="457"/>
    <n v="6.67"/>
    <n v="14964"/>
    <n v="162"/>
  </r>
  <r>
    <s v="App"/>
    <x v="458"/>
    <n v="6.61"/>
    <n v="14444"/>
    <n v="167"/>
  </r>
  <r>
    <s v="App"/>
    <x v="459"/>
    <n v="6.64"/>
    <n v="14945"/>
    <n v="181"/>
  </r>
  <r>
    <s v="App"/>
    <x v="460"/>
    <n v="5.66"/>
    <n v="12579"/>
    <n v="145"/>
  </r>
  <r>
    <s v="App"/>
    <x v="461"/>
    <n v="4.42"/>
    <n v="11481"/>
    <n v="106"/>
  </r>
  <r>
    <s v="App"/>
    <x v="462"/>
    <n v="7.48"/>
    <n v="18540"/>
    <n v="197"/>
  </r>
  <r>
    <s v="App"/>
    <x v="463"/>
    <n v="7.18"/>
    <n v="15074"/>
    <n v="114"/>
  </r>
  <r>
    <s v="App"/>
    <x v="464"/>
    <n v="6.12"/>
    <n v="14129"/>
    <n v="67"/>
  </r>
  <r>
    <s v="App"/>
    <x v="465"/>
    <n v="6.1"/>
    <n v="13434"/>
    <n v="77"/>
  </r>
  <r>
    <s v="App"/>
    <x v="466"/>
    <n v="5.81"/>
    <n v="14962"/>
    <n v="75"/>
  </r>
  <r>
    <s v="App"/>
    <x v="467"/>
    <n v="5.71"/>
    <n v="12692"/>
    <n v="83"/>
  </r>
  <r>
    <s v="App"/>
    <x v="468"/>
    <n v="5.51"/>
    <n v="11580"/>
    <n v="90"/>
  </r>
  <r>
    <s v="App"/>
    <x v="469"/>
    <n v="7.27"/>
    <n v="19818"/>
    <n v="89"/>
  </r>
  <r>
    <s v="App"/>
    <x v="470"/>
    <n v="6.98"/>
    <n v="14866"/>
    <n v="90"/>
  </r>
  <r>
    <s v="App"/>
    <x v="471"/>
    <n v="5.84"/>
    <n v="14447"/>
    <n v="66"/>
  </r>
  <r>
    <s v="App"/>
    <x v="472"/>
    <n v="7.2"/>
    <n v="14508"/>
    <n v="105"/>
  </r>
  <r>
    <s v="App"/>
    <x v="473"/>
    <n v="6.83"/>
    <n v="15001"/>
    <n v="84"/>
  </r>
  <r>
    <s v="App"/>
    <x v="474"/>
    <n v="6.47"/>
    <n v="12623"/>
    <n v="73"/>
  </r>
  <r>
    <s v="App"/>
    <x v="475"/>
    <n v="5.4"/>
    <n v="11592"/>
    <n v="82"/>
  </r>
  <r>
    <s v="App"/>
    <x v="476"/>
    <n v="9.51"/>
    <n v="20191"/>
    <n v="122"/>
  </r>
  <r>
    <s v="App"/>
    <x v="477"/>
    <n v="7.63"/>
    <n v="16388"/>
    <n v="111"/>
  </r>
  <r>
    <s v="App"/>
    <x v="478"/>
    <n v="7.8"/>
    <n v="14887"/>
    <n v="80"/>
  </r>
  <r>
    <s v="App"/>
    <x v="479"/>
    <n v="8.52"/>
    <n v="15730"/>
    <n v="76"/>
  </r>
  <r>
    <s v="App"/>
    <x v="480"/>
    <n v="10.36"/>
    <n v="15283"/>
    <n v="87"/>
  </r>
  <r>
    <s v="App"/>
    <x v="481"/>
    <n v="7.12"/>
    <n v="13267"/>
    <n v="86"/>
  </r>
  <r>
    <s v="App"/>
    <x v="482"/>
    <n v="5.19"/>
    <n v="11635"/>
    <n v="81"/>
  </r>
  <r>
    <s v="App"/>
    <x v="483"/>
    <n v="6.63"/>
    <n v="18018"/>
    <n v="113"/>
  </r>
  <r>
    <s v="App"/>
    <x v="484"/>
    <n v="5.77"/>
    <n v="15408"/>
    <n v="87"/>
  </r>
  <r>
    <s v="App"/>
    <x v="485"/>
    <n v="6.77"/>
    <n v="14097"/>
    <n v="103"/>
  </r>
  <r>
    <s v="App"/>
    <x v="486"/>
    <n v="6"/>
    <n v="14667"/>
    <n v="85"/>
  </r>
  <r>
    <s v="App"/>
    <x v="487"/>
    <n v="7.85"/>
    <n v="14540"/>
    <n v="120"/>
  </r>
  <r>
    <s v="App"/>
    <x v="488"/>
    <n v="6.43"/>
    <n v="12714"/>
    <n v="88"/>
  </r>
  <r>
    <s v="App"/>
    <x v="489"/>
    <n v="6.01"/>
    <n v="13082"/>
    <n v="92"/>
  </r>
  <r>
    <s v="App"/>
    <x v="490"/>
    <n v="10.78"/>
    <n v="22456"/>
    <n v="142"/>
  </r>
  <r>
    <s v="App"/>
    <x v="491"/>
    <n v="9.08"/>
    <n v="17068"/>
    <n v="126"/>
  </r>
  <r>
    <s v="App"/>
    <x v="492"/>
    <n v="8.9499999999999993"/>
    <n v="16534"/>
    <n v="104"/>
  </r>
  <r>
    <s v="App"/>
    <x v="493"/>
    <n v="10.83"/>
    <n v="16456"/>
    <n v="110"/>
  </r>
  <r>
    <s v="App"/>
    <x v="494"/>
    <n v="10.09"/>
    <n v="15869"/>
    <n v="109"/>
  </r>
  <r>
    <s v="App"/>
    <x v="495"/>
    <n v="7.79"/>
    <n v="13416"/>
    <n v="93"/>
  </r>
  <r>
    <s v="App"/>
    <x v="496"/>
    <n v="5.17"/>
    <n v="11312"/>
    <n v="56"/>
  </r>
  <r>
    <s v="App"/>
    <x v="497"/>
    <n v="11.04"/>
    <n v="19516"/>
    <n v="129"/>
  </r>
  <r>
    <s v="App"/>
    <x v="498"/>
    <n v="11.14"/>
    <n v="15641"/>
    <n v="106"/>
  </r>
  <r>
    <s v="App"/>
    <x v="499"/>
    <n v="11.53"/>
    <n v="16118"/>
    <n v="93"/>
  </r>
  <r>
    <s v="App"/>
    <x v="500"/>
    <n v="8.1999999999999993"/>
    <n v="15670"/>
    <n v="82"/>
  </r>
  <r>
    <s v="App"/>
    <x v="501"/>
    <n v="11.25"/>
    <n v="16099"/>
    <n v="102"/>
  </r>
  <r>
    <s v="App"/>
    <x v="502"/>
    <n v="9.93"/>
    <n v="13033"/>
    <n v="85"/>
  </r>
  <r>
    <s v="App"/>
    <x v="503"/>
    <n v="8.09"/>
    <n v="12314"/>
    <n v="80"/>
  </r>
  <r>
    <s v="App"/>
    <x v="504"/>
    <n v="15.87"/>
    <n v="20785"/>
    <n v="98"/>
  </r>
  <r>
    <s v="App"/>
    <x v="505"/>
    <n v="16.91"/>
    <n v="16836"/>
    <n v="88"/>
  </r>
  <r>
    <s v="App"/>
    <x v="506"/>
    <n v="13.39"/>
    <n v="17334"/>
    <n v="85"/>
  </r>
  <r>
    <s v="App"/>
    <x v="507"/>
    <n v="14.73"/>
    <n v="17899"/>
    <n v="98"/>
  </r>
  <r>
    <s v="App"/>
    <x v="508"/>
    <n v="16.62"/>
    <n v="17331"/>
    <n v="96"/>
  </r>
  <r>
    <s v="App"/>
    <x v="509"/>
    <n v="14.45"/>
    <n v="13393"/>
    <n v="77"/>
  </r>
  <r>
    <s v="App"/>
    <x v="510"/>
    <n v="9.66"/>
    <n v="12687"/>
    <n v="76"/>
  </r>
  <r>
    <s v="App"/>
    <x v="511"/>
    <n v="14.74"/>
    <n v="21262"/>
    <n v="85"/>
  </r>
  <r>
    <s v="App"/>
    <x v="512"/>
    <n v="8.86"/>
    <n v="16928"/>
    <n v="86"/>
  </r>
  <r>
    <s v="App"/>
    <x v="513"/>
    <n v="10.36"/>
    <n v="15745"/>
    <n v="72"/>
  </r>
  <r>
    <s v="App"/>
    <x v="514"/>
    <n v="9.4600000000000009"/>
    <n v="15697"/>
    <n v="111"/>
  </r>
  <r>
    <s v="App"/>
    <x v="515"/>
    <n v="9.7200000000000006"/>
    <n v="16563"/>
    <n v="106"/>
  </r>
  <r>
    <s v="App"/>
    <x v="516"/>
    <n v="8.1199999999999992"/>
    <n v="13505"/>
    <n v="106"/>
  </r>
  <r>
    <s v="App"/>
    <x v="517"/>
    <n v="7.57"/>
    <n v="12241"/>
    <n v="95"/>
  </r>
  <r>
    <s v="App"/>
    <x v="518"/>
    <n v="14.68"/>
    <n v="21197"/>
    <n v="111"/>
  </r>
  <r>
    <s v="App"/>
    <x v="519"/>
    <n v="13.66"/>
    <n v="17256"/>
    <n v="130"/>
  </r>
  <r>
    <s v="App"/>
    <x v="520"/>
    <n v="10.83"/>
    <n v="16516"/>
    <n v="104"/>
  </r>
  <r>
    <s v="App"/>
    <x v="521"/>
    <n v="12.17"/>
    <n v="17179"/>
    <n v="123"/>
  </r>
  <r>
    <s v="App"/>
    <x v="522"/>
    <n v="10.72"/>
    <n v="17056"/>
    <n v="98"/>
  </r>
  <r>
    <s v="App"/>
    <x v="523"/>
    <n v="8.5"/>
    <n v="14324"/>
    <n v="94"/>
  </r>
  <r>
    <s v="App"/>
    <x v="524"/>
    <n v="7.58"/>
    <n v="13623"/>
    <n v="108"/>
  </r>
  <r>
    <s v="App"/>
    <x v="525"/>
    <n v="13.63"/>
    <n v="22183"/>
    <n v="108"/>
  </r>
  <r>
    <s v="App"/>
    <x v="526"/>
    <n v="12.48"/>
    <n v="18374"/>
    <n v="101"/>
  </r>
  <r>
    <s v="App"/>
    <x v="527"/>
    <n v="8.9700000000000006"/>
    <n v="16938"/>
    <n v="103"/>
  </r>
  <r>
    <s v="App"/>
    <x v="528"/>
    <n v="8.85"/>
    <n v="15928"/>
    <n v="90"/>
  </r>
  <r>
    <s v="App"/>
    <x v="529"/>
    <n v="8.24"/>
    <n v="16047"/>
    <n v="79"/>
  </r>
  <r>
    <s v="App"/>
    <x v="530"/>
    <n v="9.9600000000000009"/>
    <n v="14383"/>
    <n v="85"/>
  </r>
  <r>
    <s v="App"/>
    <x v="531"/>
    <n v="7.85"/>
    <n v="12445"/>
    <n v="91"/>
  </r>
  <r>
    <s v="App"/>
    <x v="532"/>
    <n v="12.74"/>
    <n v="20552"/>
    <n v="106"/>
  </r>
  <r>
    <s v="App"/>
    <x v="533"/>
    <n v="12.1"/>
    <n v="17236"/>
    <n v="100"/>
  </r>
  <r>
    <s v="App"/>
    <x v="534"/>
    <n v="8.58"/>
    <n v="17351"/>
    <n v="97"/>
  </r>
  <r>
    <s v="App"/>
    <x v="535"/>
    <n v="11.88"/>
    <n v="17119"/>
    <n v="99"/>
  </r>
  <r>
    <s v="App"/>
    <x v="536"/>
    <n v="9.7100000000000009"/>
    <n v="16469"/>
    <n v="104"/>
  </r>
  <r>
    <s v="App"/>
    <x v="537"/>
    <n v="8.83"/>
    <n v="14889"/>
    <n v="92"/>
  </r>
  <r>
    <s v="App"/>
    <x v="538"/>
    <n v="12.92"/>
    <n v="14117"/>
    <n v="71"/>
  </r>
  <r>
    <s v="App"/>
    <x v="539"/>
    <n v="16.79"/>
    <n v="24547"/>
    <n v="141"/>
  </r>
  <r>
    <s v="App"/>
    <x v="540"/>
    <n v="12.8"/>
    <n v="18253"/>
    <n v="106"/>
  </r>
  <r>
    <s v="App"/>
    <x v="541"/>
    <n v="10.61"/>
    <n v="17802"/>
    <n v="118"/>
  </r>
  <r>
    <s v="App"/>
    <x v="542"/>
    <n v="8.67"/>
    <n v="16766"/>
    <n v="82"/>
  </r>
  <r>
    <s v="App"/>
    <x v="543"/>
    <n v="7.04"/>
    <n v="15393"/>
    <n v="73"/>
  </r>
  <r>
    <s v="App"/>
    <x v="544"/>
    <n v="6.16"/>
    <n v="12558"/>
    <n v="82"/>
  </r>
  <r>
    <s v="App"/>
    <x v="545"/>
    <n v="4.99"/>
    <n v="9376"/>
    <n v="66"/>
  </r>
  <r>
    <s v="App"/>
    <x v="546"/>
    <n v="4.43"/>
    <n v="9958"/>
    <n v="61"/>
  </r>
  <r>
    <s v="App"/>
    <x v="547"/>
    <n v="5.09"/>
    <n v="12872"/>
    <n v="73"/>
  </r>
  <r>
    <s v="App"/>
    <x v="548"/>
    <n v="11.97"/>
    <n v="23978"/>
    <n v="133"/>
  </r>
  <r>
    <s v="App"/>
    <x v="549"/>
    <n v="7.04"/>
    <n v="17165"/>
    <n v="105"/>
  </r>
  <r>
    <s v="App"/>
    <x v="550"/>
    <n v="8.15"/>
    <n v="16910"/>
    <n v="79"/>
  </r>
  <r>
    <s v="App"/>
    <x v="551"/>
    <n v="6.03"/>
    <n v="12797"/>
    <n v="89"/>
  </r>
  <r>
    <s v="App"/>
    <x v="552"/>
    <n v="5.09"/>
    <n v="9841"/>
    <n v="65"/>
  </r>
  <r>
    <s v="App"/>
    <x v="553"/>
    <n v="7.43"/>
    <n v="12694"/>
    <n v="74"/>
  </r>
  <r>
    <s v="App"/>
    <x v="554"/>
    <n v="14.86"/>
    <n v="23439"/>
    <n v="132"/>
  </r>
  <r>
    <s v="App"/>
    <x v="555"/>
    <n v="10.59"/>
    <n v="17569"/>
    <n v="95"/>
  </r>
  <r>
    <s v="App"/>
    <x v="556"/>
    <n v="10.34"/>
    <n v="17535"/>
    <n v="89"/>
  </r>
  <r>
    <s v="App"/>
    <x v="557"/>
    <n v="9.75"/>
    <n v="17111"/>
    <n v="96"/>
  </r>
  <r>
    <s v="App"/>
    <x v="558"/>
    <n v="8.0399999999999991"/>
    <n v="13763"/>
    <n v="86"/>
  </r>
  <r>
    <s v="App"/>
    <x v="559"/>
    <n v="6.95"/>
    <n v="13024"/>
    <n v="85"/>
  </r>
  <r>
    <s v="App"/>
    <x v="560"/>
    <n v="11.58"/>
    <n v="20614"/>
    <n v="101"/>
  </r>
  <r>
    <s v="App"/>
    <x v="561"/>
    <n v="9.61"/>
    <n v="16526"/>
    <n v="94"/>
  </r>
  <r>
    <s v="App"/>
    <x v="562"/>
    <n v="9.36"/>
    <n v="16376"/>
    <n v="85"/>
  </r>
  <r>
    <s v="App"/>
    <x v="563"/>
    <n v="11.61"/>
    <n v="17098"/>
    <n v="91"/>
  </r>
  <r>
    <s v="App"/>
    <x v="564"/>
    <n v="11.25"/>
    <n v="16685"/>
    <n v="79"/>
  </r>
  <r>
    <s v="App"/>
    <x v="565"/>
    <n v="9.34"/>
    <n v="13376"/>
    <n v="93"/>
  </r>
  <r>
    <s v="App"/>
    <x v="566"/>
    <n v="7.14"/>
    <n v="12901"/>
    <n v="71"/>
  </r>
  <r>
    <s v="App"/>
    <x v="567"/>
    <n v="12.93"/>
    <n v="22698"/>
    <n v="117"/>
  </r>
  <r>
    <s v="App"/>
    <x v="568"/>
    <n v="11.18"/>
    <n v="17675"/>
    <n v="92"/>
  </r>
  <r>
    <s v="App"/>
    <x v="569"/>
    <n v="13.14"/>
    <n v="17577"/>
    <n v="115"/>
  </r>
  <r>
    <s v="App"/>
    <x v="570"/>
    <n v="6.71"/>
    <n v="12180"/>
    <n v="77"/>
  </r>
  <r>
    <s v="App"/>
    <x v="571"/>
    <n v="16.510000000000002"/>
    <n v="20017"/>
    <n v="118"/>
  </r>
  <r>
    <s v="App"/>
    <x v="572"/>
    <n v="13.53"/>
    <n v="14797"/>
    <n v="88"/>
  </r>
  <r>
    <s v="App"/>
    <x v="573"/>
    <n v="6.38"/>
    <n v="12998"/>
    <n v="71"/>
  </r>
  <r>
    <s v="App"/>
    <x v="574"/>
    <n v="13.74"/>
    <n v="21271"/>
    <n v="119"/>
  </r>
  <r>
    <s v="App"/>
    <x v="575"/>
    <n v="7.94"/>
    <n v="16974"/>
    <n v="99"/>
  </r>
  <r>
    <s v="App"/>
    <x v="576"/>
    <n v="8.99"/>
    <n v="16178"/>
    <n v="94"/>
  </r>
  <r>
    <s v="App"/>
    <x v="577"/>
    <n v="15.39"/>
    <n v="16083"/>
    <n v="114"/>
  </r>
  <r>
    <s v="App"/>
    <x v="578"/>
    <n v="12.73"/>
    <n v="16642"/>
    <n v="99"/>
  </r>
  <r>
    <s v="App"/>
    <x v="579"/>
    <n v="9.43"/>
    <n v="13992"/>
    <n v="90"/>
  </r>
  <r>
    <s v="App"/>
    <x v="580"/>
    <n v="6.2"/>
    <n v="10024"/>
    <n v="70"/>
  </r>
  <r>
    <s v="App"/>
    <x v="581"/>
    <n v="6.43"/>
    <n v="12872"/>
    <n v="63"/>
  </r>
  <r>
    <s v="App"/>
    <x v="582"/>
    <n v="12.13"/>
    <n v="21883"/>
    <n v="102"/>
  </r>
  <r>
    <s v="App"/>
    <x v="583"/>
    <n v="11.84"/>
    <n v="17075"/>
    <n v="93"/>
  </r>
  <r>
    <s v="App"/>
    <x v="584"/>
    <n v="11.22"/>
    <n v="15936"/>
    <n v="113"/>
  </r>
  <r>
    <s v="App"/>
    <x v="585"/>
    <n v="9.41"/>
    <n v="15916"/>
    <n v="99"/>
  </r>
  <r>
    <s v="App"/>
    <x v="586"/>
    <n v="11.24"/>
    <n v="13913"/>
    <n v="101"/>
  </r>
  <r>
    <s v="App"/>
    <x v="587"/>
    <n v="6.6"/>
    <n v="12634"/>
    <n v="74"/>
  </r>
  <r>
    <s v="App"/>
    <x v="588"/>
    <n v="10"/>
    <n v="17936"/>
    <n v="103"/>
  </r>
  <r>
    <s v="App"/>
    <x v="589"/>
    <n v="9.33"/>
    <n v="15583"/>
    <n v="81"/>
  </r>
  <r>
    <s v="App"/>
    <x v="590"/>
    <n v="8.4700000000000006"/>
    <n v="14763"/>
    <n v="84"/>
  </r>
  <r>
    <s v="App"/>
    <x v="591"/>
    <n v="8.7799999999999994"/>
    <n v="15039"/>
    <n v="113"/>
  </r>
  <r>
    <s v="App"/>
    <x v="592"/>
    <n v="9.99"/>
    <n v="15835"/>
    <n v="105"/>
  </r>
  <r>
    <s v="App"/>
    <x v="593"/>
    <n v="6.52"/>
    <n v="13633"/>
    <n v="88"/>
  </r>
  <r>
    <s v="App"/>
    <x v="594"/>
    <n v="6.77"/>
    <n v="11904"/>
    <n v="86"/>
  </r>
  <r>
    <s v="App"/>
    <x v="595"/>
    <n v="8.9499999999999993"/>
    <n v="18517"/>
    <n v="95"/>
  </r>
  <r>
    <s v="App"/>
    <x v="596"/>
    <n v="7.45"/>
    <n v="12611"/>
    <n v="95"/>
  </r>
  <r>
    <s v="App"/>
    <x v="597"/>
    <n v="5.24"/>
    <n v="9221"/>
    <n v="71"/>
  </r>
  <r>
    <s v="App"/>
    <x v="598"/>
    <n v="8.94"/>
    <n v="18117"/>
    <n v="94"/>
  </r>
  <r>
    <s v="App"/>
    <x v="599"/>
    <n v="9.08"/>
    <n v="16047"/>
    <n v="105"/>
  </r>
  <r>
    <s v="App"/>
    <x v="600"/>
    <n v="6.59"/>
    <n v="13230"/>
    <n v="94"/>
  </r>
  <r>
    <s v="App"/>
    <x v="601"/>
    <n v="6.35"/>
    <n v="11665"/>
    <n v="64"/>
  </r>
  <r>
    <s v="App"/>
    <x v="602"/>
    <n v="12.52"/>
    <n v="17451"/>
    <n v="122"/>
  </r>
  <r>
    <s v="App"/>
    <x v="603"/>
    <n v="5.91"/>
    <n v="12160"/>
    <n v="82"/>
  </r>
  <r>
    <s v="App"/>
    <x v="604"/>
    <n v="3.97"/>
    <n v="8347"/>
    <n v="69"/>
  </r>
  <r>
    <s v="App"/>
    <x v="605"/>
    <n v="6.71"/>
    <n v="16899"/>
    <n v="130"/>
  </r>
  <r>
    <s v="App"/>
    <x v="606"/>
    <n v="6.43"/>
    <n v="15718"/>
    <n v="115"/>
  </r>
  <r>
    <s v="App"/>
    <x v="607"/>
    <n v="5.34"/>
    <n v="12554"/>
    <n v="96"/>
  </r>
  <r>
    <s v="App"/>
    <x v="608"/>
    <n v="4.76"/>
    <n v="12097"/>
    <n v="97"/>
  </r>
  <r>
    <s v="App"/>
    <x v="609"/>
    <n v="8.5399999999999991"/>
    <n v="19345"/>
    <n v="109"/>
  </r>
  <r>
    <s v="App"/>
    <x v="610"/>
    <n v="8.1300000000000008"/>
    <n v="16419"/>
    <n v="118"/>
  </r>
  <r>
    <s v="App"/>
    <x v="611"/>
    <n v="7.3"/>
    <n v="15149"/>
    <n v="112"/>
  </r>
  <r>
    <s v="App"/>
    <x v="612"/>
    <n v="4.2699999999999996"/>
    <n v="11964"/>
    <n v="70"/>
  </r>
  <r>
    <s v="App"/>
    <x v="613"/>
    <n v="7.81"/>
    <n v="18208"/>
    <n v="116"/>
  </r>
  <r>
    <s v="App"/>
    <x v="614"/>
    <n v="4.9400000000000004"/>
    <n v="13232"/>
    <n v="75"/>
  </r>
  <r>
    <s v="App"/>
    <x v="615"/>
    <n v="5.78"/>
    <n v="12535"/>
    <n v="87"/>
  </r>
  <r>
    <s v="App"/>
    <x v="616"/>
    <n v="8.69"/>
    <n v="21718"/>
    <n v="135"/>
  </r>
  <r>
    <s v="App"/>
    <x v="617"/>
    <n v="7.98"/>
    <n v="17604"/>
    <n v="156"/>
  </r>
  <r>
    <s v="App"/>
    <x v="618"/>
    <n v="8.43"/>
    <n v="17819"/>
    <n v="103"/>
  </r>
  <r>
    <s v="App"/>
    <x v="619"/>
    <n v="9.23"/>
    <n v="17356"/>
    <n v="155"/>
  </r>
  <r>
    <s v="App"/>
    <x v="620"/>
    <n v="6.29"/>
    <n v="16489"/>
    <n v="110"/>
  </r>
  <r>
    <s v="App"/>
    <x v="621"/>
    <n v="5.5"/>
    <n v="13790"/>
    <n v="130"/>
  </r>
  <r>
    <s v="App"/>
    <x v="622"/>
    <n v="6.01"/>
    <n v="12309"/>
    <n v="87"/>
  </r>
  <r>
    <s v="App"/>
    <x v="623"/>
    <n v="10.7"/>
    <n v="20646"/>
    <n v="136"/>
  </r>
  <r>
    <s v="App"/>
    <x v="624"/>
    <n v="9.18"/>
    <n v="17907"/>
    <n v="109"/>
  </r>
  <r>
    <s v="App"/>
    <x v="625"/>
    <n v="7.81"/>
    <n v="17482"/>
    <n v="109"/>
  </r>
  <r>
    <s v="App"/>
    <x v="626"/>
    <n v="8.9600000000000009"/>
    <n v="16979"/>
    <n v="118"/>
  </r>
  <r>
    <s v="App"/>
    <x v="627"/>
    <n v="9.84"/>
    <n v="17068"/>
    <n v="110"/>
  </r>
  <r>
    <s v="App"/>
    <x v="628"/>
    <n v="8.43"/>
    <n v="14630"/>
    <n v="109"/>
  </r>
  <r>
    <s v="App"/>
    <x v="629"/>
    <n v="7.7"/>
    <n v="13359"/>
    <n v="110"/>
  </r>
  <r>
    <s v="App"/>
    <x v="630"/>
    <n v="10.01"/>
    <n v="21046"/>
    <n v="129"/>
  </r>
  <r>
    <s v="App"/>
    <x v="631"/>
    <n v="9.1"/>
    <n v="17673"/>
    <n v="123"/>
  </r>
  <r>
    <s v="App"/>
    <x v="632"/>
    <n v="9.82"/>
    <n v="16584"/>
    <n v="126"/>
  </r>
  <r>
    <s v="App"/>
    <x v="633"/>
    <n v="8.86"/>
    <n v="16947"/>
    <n v="110"/>
  </r>
  <r>
    <s v="App"/>
    <x v="634"/>
    <n v="24.61"/>
    <n v="17203"/>
    <n v="115"/>
  </r>
  <r>
    <s v="App"/>
    <x v="635"/>
    <n v="9.6300000000000008"/>
    <n v="15124"/>
    <n v="98"/>
  </r>
  <r>
    <s v="App"/>
    <x v="636"/>
    <n v="10.85"/>
    <n v="13262"/>
    <n v="118"/>
  </r>
  <r>
    <s v="App"/>
    <x v="637"/>
    <n v="15.87"/>
    <n v="21207"/>
    <n v="125"/>
  </r>
  <r>
    <s v="App"/>
    <x v="638"/>
    <n v="11.7"/>
    <n v="16454"/>
    <n v="104"/>
  </r>
  <r>
    <s v="App"/>
    <x v="639"/>
    <n v="12.09"/>
    <n v="16880"/>
    <n v="109"/>
  </r>
  <r>
    <s v="App"/>
    <x v="640"/>
    <n v="12.66"/>
    <n v="16880"/>
    <n v="104"/>
  </r>
  <r>
    <s v="App"/>
    <x v="641"/>
    <n v="11.03"/>
    <n v="15793"/>
    <n v="117"/>
  </r>
  <r>
    <s v="App"/>
    <x v="642"/>
    <n v="11.94"/>
    <n v="13814"/>
    <n v="71"/>
  </r>
  <r>
    <s v="App"/>
    <x v="643"/>
    <n v="8.98"/>
    <n v="13081"/>
    <n v="85"/>
  </r>
  <r>
    <s v="App"/>
    <x v="644"/>
    <n v="15.41"/>
    <n v="20756"/>
    <n v="121"/>
  </r>
  <r>
    <s v="App"/>
    <x v="645"/>
    <n v="10.93"/>
    <n v="17660"/>
    <n v="103"/>
  </r>
  <r>
    <s v="App"/>
    <x v="646"/>
    <n v="13.72"/>
    <n v="17931"/>
    <n v="130"/>
  </r>
  <r>
    <s v="App"/>
    <x v="647"/>
    <n v="10.64"/>
    <n v="17675"/>
    <n v="109"/>
  </r>
  <r>
    <s v="App"/>
    <x v="648"/>
    <n v="7.42"/>
    <n v="16664"/>
    <n v="81"/>
  </r>
  <r>
    <s v="App"/>
    <x v="649"/>
    <n v="8.76"/>
    <n v="14906"/>
    <n v="105"/>
  </r>
  <r>
    <s v="App"/>
    <x v="650"/>
    <n v="8.6199999999999992"/>
    <n v="12968"/>
    <n v="98"/>
  </r>
  <r>
    <s v="App"/>
    <x v="651"/>
    <n v="13.13"/>
    <n v="20206"/>
    <n v="132"/>
  </r>
  <r>
    <s v="App"/>
    <x v="652"/>
    <n v="11.19"/>
    <n v="17911"/>
    <n v="120"/>
  </r>
  <r>
    <s v="App"/>
    <x v="653"/>
    <n v="11.25"/>
    <n v="16703"/>
    <n v="120"/>
  </r>
  <r>
    <s v="App"/>
    <x v="654"/>
    <n v="12.07"/>
    <n v="16690"/>
    <n v="121"/>
  </r>
  <r>
    <s v="App"/>
    <x v="655"/>
    <n v="10.54"/>
    <n v="16438"/>
    <n v="118"/>
  </r>
  <r>
    <s v="App"/>
    <x v="656"/>
    <n v="6.56"/>
    <n v="11321"/>
    <n v="75"/>
  </r>
  <r>
    <s v="App"/>
    <x v="657"/>
    <n v="6.51"/>
    <n v="8903"/>
    <n v="75"/>
  </r>
  <r>
    <s v="App"/>
    <x v="658"/>
    <n v="6.96"/>
    <n v="9817"/>
    <n v="64"/>
  </r>
  <r>
    <s v="App"/>
    <x v="659"/>
    <n v="7.29"/>
    <n v="9624"/>
    <n v="81"/>
  </r>
  <r>
    <s v="App"/>
    <x v="660"/>
    <n v="10.46"/>
    <n v="16610"/>
    <n v="71"/>
  </r>
  <r>
    <s v="App"/>
    <x v="661"/>
    <n v="13.2"/>
    <n v="20872"/>
    <n v="109"/>
  </r>
  <r>
    <s v="App"/>
    <x v="662"/>
    <n v="13.46"/>
    <n v="18106"/>
    <n v="93"/>
  </r>
  <r>
    <s v="App"/>
    <x v="663"/>
    <n v="10.71"/>
    <n v="15573"/>
    <n v="83"/>
  </r>
  <r>
    <s v="App"/>
    <x v="664"/>
    <n v="7.92"/>
    <n v="13953"/>
    <n v="78"/>
  </r>
  <r>
    <s v="App"/>
    <x v="665"/>
    <n v="12.83"/>
    <n v="20914"/>
    <n v="90"/>
  </r>
  <r>
    <s v="App"/>
    <x v="666"/>
    <n v="10.99"/>
    <n v="18111"/>
    <n v="124"/>
  </r>
  <r>
    <s v="App"/>
    <x v="667"/>
    <n v="11.31"/>
    <n v="18044"/>
    <n v="100"/>
  </r>
  <r>
    <s v="App"/>
    <x v="668"/>
    <n v="12"/>
    <n v="17615"/>
    <n v="105"/>
  </r>
  <r>
    <s v="App"/>
    <x v="669"/>
    <n v="12.39"/>
    <n v="17629"/>
    <n v="79"/>
  </r>
  <r>
    <s v="App"/>
    <x v="670"/>
    <n v="8.58"/>
    <n v="15107"/>
    <n v="80"/>
  </r>
  <r>
    <s v="App"/>
    <x v="671"/>
    <n v="8.9700000000000006"/>
    <n v="13961"/>
    <n v="78"/>
  </r>
  <r>
    <s v="App"/>
    <x v="672"/>
    <n v="18.670000000000002"/>
    <n v="21015"/>
    <n v="116"/>
  </r>
  <r>
    <s v="App"/>
    <x v="673"/>
    <n v="15.64"/>
    <n v="16638"/>
    <n v="82"/>
  </r>
  <r>
    <s v="App"/>
    <x v="674"/>
    <n v="11.49"/>
    <n v="13698"/>
    <n v="89"/>
  </r>
  <r>
    <s v="App"/>
    <x v="675"/>
    <n v="8.1999999999999993"/>
    <n v="12891"/>
    <n v="61"/>
  </r>
  <r>
    <s v="App"/>
    <x v="676"/>
    <n v="8.66"/>
    <n v="12581"/>
    <n v="68"/>
  </r>
  <r>
    <s v="App"/>
    <x v="677"/>
    <n v="6.82"/>
    <n v="10454"/>
    <n v="65"/>
  </r>
  <r>
    <s v="App"/>
    <x v="678"/>
    <n v="4.37"/>
    <n v="8295"/>
    <n v="49"/>
  </r>
  <r>
    <s v="App"/>
    <x v="679"/>
    <n v="6.8"/>
    <n v="12499"/>
    <n v="66"/>
  </r>
  <r>
    <s v="App"/>
    <x v="680"/>
    <n v="5.44"/>
    <n v="9584"/>
    <n v="67"/>
  </r>
  <r>
    <s v="App"/>
    <x v="681"/>
    <n v="4.26"/>
    <n v="8877"/>
    <n v="49"/>
  </r>
  <r>
    <s v="App"/>
    <x v="682"/>
    <n v="3.8"/>
    <n v="8336"/>
    <n v="52"/>
  </r>
  <r>
    <s v="App"/>
    <x v="683"/>
    <n v="4.5999999999999996"/>
    <n v="8392"/>
    <n v="70"/>
  </r>
  <r>
    <s v="App"/>
    <x v="684"/>
    <n v="7.01"/>
    <n v="7007"/>
    <n v="68"/>
  </r>
  <r>
    <s v="App"/>
    <x v="685"/>
    <n v="4.2300000000000004"/>
    <n v="6128"/>
    <n v="45"/>
  </r>
  <r>
    <s v="App"/>
    <x v="686"/>
    <n v="7.5"/>
    <n v="7806"/>
    <n v="56"/>
  </r>
  <r>
    <s v="App"/>
    <x v="687"/>
    <n v="5.61"/>
    <n v="6716"/>
    <n v="59"/>
  </r>
  <r>
    <s v="App"/>
    <x v="688"/>
    <n v="7.89"/>
    <n v="5683"/>
    <n v="57"/>
  </r>
  <r>
    <s v="App"/>
    <x v="689"/>
    <n v="5.26"/>
    <n v="5361"/>
    <n v="34"/>
  </r>
  <r>
    <s v="App"/>
    <x v="690"/>
    <n v="4.22"/>
    <n v="5534"/>
    <n v="44"/>
  </r>
  <r>
    <s v="App"/>
    <x v="691"/>
    <n v="8.01"/>
    <n v="5006"/>
    <n v="59"/>
  </r>
  <r>
    <s v="App"/>
    <x v="692"/>
    <n v="6.85"/>
    <n v="4612"/>
    <n v="47"/>
  </r>
  <r>
    <s v="App"/>
    <x v="693"/>
    <n v="7.12"/>
    <n v="5948"/>
    <n v="57"/>
  </r>
  <r>
    <s v="App"/>
    <x v="694"/>
    <n v="5.53"/>
    <n v="5249"/>
    <n v="47"/>
  </r>
  <r>
    <s v="App"/>
    <x v="695"/>
    <n v="1.69"/>
    <n v="4579"/>
    <n v="37"/>
  </r>
  <r>
    <s v="App"/>
    <x v="696"/>
    <n v="1.32"/>
    <n v="4628"/>
    <n v="33"/>
  </r>
  <r>
    <s v="App"/>
    <x v="697"/>
    <n v="1.84"/>
    <n v="4491"/>
    <n v="33"/>
  </r>
  <r>
    <s v="App"/>
    <x v="698"/>
    <n v="1.84"/>
    <n v="4229"/>
    <n v="35"/>
  </r>
  <r>
    <s v="App"/>
    <x v="699"/>
    <n v="0.88"/>
    <n v="3050"/>
    <n v="17"/>
  </r>
  <r>
    <s v="App"/>
    <x v="700"/>
    <n v="1.75"/>
    <n v="5235"/>
    <n v="32"/>
  </r>
  <r>
    <s v="App"/>
    <x v="701"/>
    <n v="2.46"/>
    <n v="4782"/>
    <n v="38"/>
  </r>
  <r>
    <s v="App"/>
    <x v="702"/>
    <n v="2.99"/>
    <n v="4936"/>
    <n v="38"/>
  </r>
  <r>
    <s v="App"/>
    <x v="703"/>
    <n v="2.5099999999999998"/>
    <n v="4512"/>
    <n v="43"/>
  </r>
  <r>
    <s v="App"/>
    <x v="704"/>
    <n v="1.24"/>
    <n v="3517"/>
    <n v="33"/>
  </r>
  <r>
    <s v="App"/>
    <x v="705"/>
    <n v="0.57999999999999996"/>
    <n v="2409"/>
    <n v="7"/>
  </r>
  <r>
    <s v="App"/>
    <x v="706"/>
    <n v="1.63"/>
    <n v="3165"/>
    <n v="31"/>
  </r>
  <r>
    <s v="App"/>
    <x v="707"/>
    <n v="2.23"/>
    <n v="5081"/>
    <n v="39"/>
  </r>
  <r>
    <s v="App"/>
    <x v="708"/>
    <n v="1.71"/>
    <n v="5048"/>
    <n v="38"/>
  </r>
  <r>
    <s v="App"/>
    <x v="709"/>
    <n v="2.42"/>
    <n v="5007"/>
    <n v="43"/>
  </r>
  <r>
    <s v="App"/>
    <x v="710"/>
    <n v="2.12"/>
    <n v="4984"/>
    <n v="36"/>
  </r>
  <r>
    <s v="App"/>
    <x v="711"/>
    <n v="2.62"/>
    <n v="5057"/>
    <n v="49"/>
  </r>
  <r>
    <s v="App"/>
    <x v="712"/>
    <n v="1.19"/>
    <n v="2765"/>
    <n v="31"/>
  </r>
  <r>
    <s v="App"/>
    <x v="713"/>
    <n v="3.75"/>
    <n v="2856"/>
    <n v="22"/>
  </r>
  <r>
    <s v="App"/>
    <x v="714"/>
    <n v="1.98"/>
    <n v="5343"/>
    <n v="44"/>
  </r>
  <r>
    <s v="App"/>
    <x v="715"/>
    <n v="4.0199999999999996"/>
    <n v="5107"/>
    <n v="51"/>
  </r>
  <r>
    <s v="App"/>
    <x v="716"/>
    <n v="2.87"/>
    <n v="4715"/>
    <n v="50"/>
  </r>
  <r>
    <s v="App"/>
    <x v="717"/>
    <n v="2.2200000000000002"/>
    <n v="5011"/>
    <n v="35"/>
  </r>
  <r>
    <s v="App"/>
    <x v="718"/>
    <n v="1.89"/>
    <n v="4701"/>
    <n v="42"/>
  </r>
  <r>
    <s v="App"/>
    <x v="719"/>
    <n v="0.96"/>
    <n v="2631"/>
    <n v="16"/>
  </r>
  <r>
    <s v="App"/>
    <x v="720"/>
    <n v="1.02"/>
    <n v="2788"/>
    <n v="23"/>
  </r>
  <r>
    <s v="App"/>
    <x v="721"/>
    <n v="2.62"/>
    <n v="5531"/>
    <n v="47"/>
  </r>
  <r>
    <s v="App"/>
    <x v="722"/>
    <n v="3.01"/>
    <n v="5260"/>
    <n v="59"/>
  </r>
  <r>
    <s v="App"/>
    <x v="723"/>
    <n v="2.2999999999999998"/>
    <n v="4839"/>
    <n v="39"/>
  </r>
  <r>
    <s v="App"/>
    <x v="724"/>
    <n v="2.2599999999999998"/>
    <n v="4907"/>
    <n v="58"/>
  </r>
  <r>
    <s v="App"/>
    <x v="725"/>
    <n v="1.46"/>
    <n v="3788"/>
    <n v="37"/>
  </r>
  <r>
    <s v="App"/>
    <x v="726"/>
    <n v="0.85"/>
    <n v="2667"/>
    <n v="26"/>
  </r>
  <r>
    <s v="App"/>
    <x v="727"/>
    <n v="1.64"/>
    <n v="3065"/>
    <n v="31"/>
  </r>
  <r>
    <s v="App"/>
    <x v="728"/>
    <n v="2.48"/>
    <n v="6034"/>
    <n v="60"/>
  </r>
  <r>
    <s v="App"/>
    <x v="729"/>
    <n v="3.19"/>
    <n v="5446"/>
    <n v="72"/>
  </r>
  <r>
    <s v="App"/>
    <x v="730"/>
    <n v="2.81"/>
    <n v="4885"/>
    <n v="64"/>
  </r>
  <r>
    <s v="App"/>
    <x v="731"/>
    <n v="2.35"/>
    <n v="5177"/>
    <n v="62"/>
  </r>
  <r>
    <s v="App"/>
    <x v="732"/>
    <n v="1.59"/>
    <n v="4449"/>
    <n v="37"/>
  </r>
  <r>
    <s v="App"/>
    <x v="733"/>
    <n v="1.28"/>
    <n v="2680"/>
    <n v="29"/>
  </r>
  <r>
    <s v="App"/>
    <x v="734"/>
    <n v="1.1000000000000001"/>
    <n v="2999"/>
    <n v="26"/>
  </r>
  <r>
    <s v="App"/>
    <x v="735"/>
    <n v="2.95"/>
    <n v="5553"/>
    <n v="56"/>
  </r>
  <r>
    <s v="App"/>
    <x v="736"/>
    <n v="5.18"/>
    <n v="5479"/>
    <n v="58"/>
  </r>
  <r>
    <s v="App"/>
    <x v="737"/>
    <n v="4.57"/>
    <n v="4905"/>
    <n v="57"/>
  </r>
  <r>
    <s v="App"/>
    <x v="738"/>
    <n v="5.26"/>
    <n v="5534"/>
    <n v="66"/>
  </r>
  <r>
    <s v="App"/>
    <x v="739"/>
    <n v="2.84"/>
    <n v="5335"/>
    <n v="50"/>
  </r>
  <r>
    <s v="App"/>
    <x v="740"/>
    <n v="2.94"/>
    <n v="4242"/>
    <n v="47"/>
  </r>
  <r>
    <s v="App"/>
    <x v="741"/>
    <n v="1.91"/>
    <n v="3262"/>
    <n v="33"/>
  </r>
  <r>
    <s v="App"/>
    <x v="742"/>
    <n v="3.42"/>
    <n v="6022"/>
    <n v="64"/>
  </r>
  <r>
    <s v="App"/>
    <x v="743"/>
    <n v="3.65"/>
    <n v="5646"/>
    <n v="56"/>
  </r>
  <r>
    <s v="App"/>
    <x v="744"/>
    <n v="5.24"/>
    <n v="5396"/>
    <n v="52"/>
  </r>
  <r>
    <s v="App"/>
    <x v="745"/>
    <n v="5.07"/>
    <n v="5301"/>
    <n v="49"/>
  </r>
  <r>
    <s v="App"/>
    <x v="746"/>
    <n v="3.06"/>
    <n v="5170"/>
    <n v="51"/>
  </r>
  <r>
    <s v="App"/>
    <x v="747"/>
    <n v="1.68"/>
    <n v="3919"/>
    <n v="38"/>
  </r>
  <r>
    <s v="App"/>
    <x v="748"/>
    <n v="1.67"/>
    <n v="3235"/>
    <n v="30"/>
  </r>
  <r>
    <s v="App"/>
    <x v="749"/>
    <n v="3.84"/>
    <n v="5839"/>
    <n v="71"/>
  </r>
  <r>
    <s v="App"/>
    <x v="750"/>
    <n v="2.78"/>
    <n v="5369"/>
    <n v="45"/>
  </r>
  <r>
    <s v="App"/>
    <x v="751"/>
    <n v="2.85"/>
    <n v="5038"/>
    <n v="41"/>
  </r>
  <r>
    <s v="App"/>
    <x v="752"/>
    <n v="4.07"/>
    <n v="5433"/>
    <n v="51"/>
  </r>
  <r>
    <s v="App"/>
    <x v="753"/>
    <n v="3.8"/>
    <n v="4978"/>
    <n v="34"/>
  </r>
  <r>
    <s v="App"/>
    <x v="754"/>
    <n v="3.47"/>
    <n v="4149"/>
    <n v="44"/>
  </r>
  <r>
    <s v="App"/>
    <x v="755"/>
    <n v="2.81"/>
    <n v="4153"/>
    <n v="25"/>
  </r>
  <r>
    <s v="App"/>
    <x v="756"/>
    <n v="4.63"/>
    <n v="8712"/>
    <n v="76"/>
  </r>
  <r>
    <s v="App"/>
    <x v="757"/>
    <n v="4.5"/>
    <n v="6856"/>
    <n v="69"/>
  </r>
  <r>
    <s v="App"/>
    <x v="758"/>
    <n v="3.28"/>
    <n v="6714"/>
    <n v="57"/>
  </r>
  <r>
    <s v="App"/>
    <x v="759"/>
    <n v="3.43"/>
    <n v="6451"/>
    <n v="60"/>
  </r>
  <r>
    <s v="App"/>
    <x v="760"/>
    <n v="3.54"/>
    <n v="6484"/>
    <n v="63"/>
  </r>
  <r>
    <s v="App"/>
    <x v="761"/>
    <n v="3.18"/>
    <n v="5361"/>
    <n v="39"/>
  </r>
  <r>
    <s v="App"/>
    <x v="762"/>
    <n v="2.36"/>
    <n v="3395"/>
    <n v="38"/>
  </r>
  <r>
    <s v="App"/>
    <x v="763"/>
    <n v="2.62"/>
    <n v="6161"/>
    <n v="55"/>
  </r>
  <r>
    <s v="App"/>
    <x v="764"/>
    <n v="3.65"/>
    <n v="6053"/>
    <n v="52"/>
  </r>
  <r>
    <s v="App"/>
    <x v="765"/>
    <n v="3.23"/>
    <n v="5443"/>
    <n v="56"/>
  </r>
  <r>
    <s v="App"/>
    <x v="766"/>
    <n v="3.14"/>
    <n v="5475"/>
    <n v="41"/>
  </r>
  <r>
    <s v="App"/>
    <x v="767"/>
    <n v="3.8"/>
    <n v="5384"/>
    <n v="58"/>
  </r>
  <r>
    <s v="App"/>
    <x v="768"/>
    <n v="1.81"/>
    <n v="4393"/>
    <n v="38"/>
  </r>
  <r>
    <s v="App"/>
    <x v="769"/>
    <n v="3.16"/>
    <n v="3339"/>
    <n v="48"/>
  </r>
  <r>
    <s v="App"/>
    <x v="770"/>
    <n v="4.84"/>
    <n v="6629"/>
    <n v="62"/>
  </r>
  <r>
    <s v="App"/>
    <x v="771"/>
    <n v="3.79"/>
    <n v="6465"/>
    <n v="62"/>
  </r>
  <r>
    <s v="App"/>
    <x v="772"/>
    <n v="6.54"/>
    <n v="6228"/>
    <n v="64"/>
  </r>
  <r>
    <s v="App"/>
    <x v="773"/>
    <n v="3.48"/>
    <n v="5662"/>
    <n v="52"/>
  </r>
  <r>
    <s v="App"/>
    <x v="774"/>
    <n v="3.28"/>
    <n v="5834"/>
    <n v="48"/>
  </r>
  <r>
    <s v="App"/>
    <x v="775"/>
    <n v="3.73"/>
    <n v="4623"/>
    <n v="60"/>
  </r>
  <r>
    <s v="App"/>
    <x v="776"/>
    <n v="1.88"/>
    <n v="3145"/>
    <n v="31"/>
  </r>
  <r>
    <s v="App"/>
    <x v="777"/>
    <n v="8.91"/>
    <n v="7049"/>
    <n v="67"/>
  </r>
  <r>
    <s v="App"/>
    <x v="778"/>
    <n v="4.13"/>
    <n v="5647"/>
    <n v="82"/>
  </r>
  <r>
    <s v="App"/>
    <x v="779"/>
    <n v="5.98"/>
    <n v="5916"/>
    <n v="67"/>
  </r>
  <r>
    <s v="App"/>
    <x v="780"/>
    <n v="4.07"/>
    <n v="5949"/>
    <n v="46"/>
  </r>
  <r>
    <s v="App"/>
    <x v="781"/>
    <n v="7.88"/>
    <n v="5738"/>
    <n v="61"/>
  </r>
  <r>
    <s v="App"/>
    <x v="782"/>
    <n v="5.86"/>
    <n v="4907"/>
    <n v="53"/>
  </r>
  <r>
    <s v="App"/>
    <x v="783"/>
    <n v="4.0999999999999996"/>
    <n v="3604"/>
    <n v="41"/>
  </r>
  <r>
    <s v="App"/>
    <x v="784"/>
    <n v="6.86"/>
    <n v="6601"/>
    <n v="43"/>
  </r>
  <r>
    <s v="App"/>
    <x v="785"/>
    <n v="5.72"/>
    <n v="5847"/>
    <n v="51"/>
  </r>
  <r>
    <s v="App"/>
    <x v="786"/>
    <n v="1.98"/>
    <n v="5822"/>
    <n v="46"/>
  </r>
  <r>
    <s v="App"/>
    <x v="787"/>
    <n v="2.63"/>
    <n v="5891"/>
    <n v="113"/>
  </r>
  <r>
    <s v="App"/>
    <x v="788"/>
    <n v="3.35"/>
    <n v="5930"/>
    <n v="68"/>
  </r>
  <r>
    <s v="App"/>
    <x v="789"/>
    <n v="3.59"/>
    <n v="4212"/>
    <n v="36"/>
  </r>
  <r>
    <s v="App"/>
    <x v="790"/>
    <n v="3.02"/>
    <n v="3201"/>
    <n v="49"/>
  </r>
  <r>
    <s v="App"/>
    <x v="791"/>
    <n v="3.66"/>
    <n v="6807"/>
    <n v="66"/>
  </r>
  <r>
    <s v="App"/>
    <x v="792"/>
    <n v="2.97"/>
    <n v="5869"/>
    <n v="60"/>
  </r>
  <r>
    <s v="App"/>
    <x v="793"/>
    <n v="2.44"/>
    <n v="5472"/>
    <n v="38"/>
  </r>
  <r>
    <s v="App"/>
    <x v="794"/>
    <n v="3.19"/>
    <n v="5568"/>
    <n v="51"/>
  </r>
  <r>
    <s v="App"/>
    <x v="795"/>
    <n v="3.91"/>
    <n v="6442"/>
    <n v="65"/>
  </r>
  <r>
    <s v="App"/>
    <x v="796"/>
    <n v="2.02"/>
    <n v="4555"/>
    <n v="41"/>
  </r>
  <r>
    <s v="App"/>
    <x v="797"/>
    <n v="1.45"/>
    <n v="3467"/>
    <n v="36"/>
  </r>
  <r>
    <s v="App"/>
    <x v="798"/>
    <n v="3.14"/>
    <n v="6867"/>
    <n v="66"/>
  </r>
  <r>
    <s v="App"/>
    <x v="799"/>
    <n v="4.3099999999999996"/>
    <n v="6244"/>
    <n v="60"/>
  </r>
  <r>
    <s v="App"/>
    <x v="800"/>
    <n v="3.1"/>
    <n v="6017"/>
    <n v="55"/>
  </r>
  <r>
    <s v="App"/>
    <x v="801"/>
    <n v="3.83"/>
    <n v="6436"/>
    <n v="68"/>
  </r>
  <r>
    <s v="App"/>
    <x v="802"/>
    <n v="4.0599999999999996"/>
    <n v="5759"/>
    <n v="44"/>
  </r>
  <r>
    <s v="App"/>
    <x v="803"/>
    <n v="1.56"/>
    <n v="2667"/>
    <n v="23"/>
  </r>
  <r>
    <s v="App"/>
    <x v="804"/>
    <n v="1.6"/>
    <n v="3301"/>
    <n v="35"/>
  </r>
  <r>
    <s v="App"/>
    <x v="805"/>
    <n v="6.4"/>
    <n v="7191"/>
    <n v="88"/>
  </r>
  <r>
    <s v="App"/>
    <x v="806"/>
    <n v="5.36"/>
    <n v="6237"/>
    <n v="76"/>
  </r>
  <r>
    <s v="App"/>
    <x v="807"/>
    <n v="4.1500000000000004"/>
    <n v="6036"/>
    <n v="73"/>
  </r>
  <r>
    <s v="App"/>
    <x v="808"/>
    <n v="6.17"/>
    <n v="6364"/>
    <n v="64"/>
  </r>
  <r>
    <s v="App"/>
    <x v="809"/>
    <n v="4.1500000000000004"/>
    <n v="5721"/>
    <n v="53"/>
  </r>
  <r>
    <s v="App"/>
    <x v="810"/>
    <n v="1.72"/>
    <n v="2799"/>
    <n v="37"/>
  </r>
  <r>
    <s v="App"/>
    <x v="811"/>
    <n v="2.2799999999999998"/>
    <n v="3394"/>
    <n v="35"/>
  </r>
  <r>
    <s v="App"/>
    <x v="812"/>
    <n v="6.14"/>
    <n v="7963"/>
    <n v="82"/>
  </r>
  <r>
    <s v="App"/>
    <x v="813"/>
    <n v="6.03"/>
    <n v="7128"/>
    <n v="69"/>
  </r>
  <r>
    <s v="App"/>
    <x v="814"/>
    <n v="4.59"/>
    <n v="6881"/>
    <n v="57"/>
  </r>
  <r>
    <s v="App"/>
    <x v="815"/>
    <n v="5.34"/>
    <n v="6652"/>
    <n v="66"/>
  </r>
  <r>
    <s v="App"/>
    <x v="816"/>
    <n v="3.3"/>
    <n v="6560"/>
    <n v="59"/>
  </r>
  <r>
    <s v="App"/>
    <x v="817"/>
    <n v="1.44"/>
    <n v="3016"/>
    <n v="24"/>
  </r>
  <r>
    <s v="App"/>
    <x v="818"/>
    <n v="2.0699999999999998"/>
    <n v="3489"/>
    <n v="36"/>
  </r>
  <r>
    <s v="App"/>
    <x v="819"/>
    <n v="3.95"/>
    <n v="7499"/>
    <n v="68"/>
  </r>
  <r>
    <s v="App"/>
    <x v="820"/>
    <n v="4.4800000000000004"/>
    <n v="6853"/>
    <n v="67"/>
  </r>
  <r>
    <s v="App"/>
    <x v="821"/>
    <n v="3.59"/>
    <n v="5892"/>
    <n v="48"/>
  </r>
  <r>
    <s v="App"/>
    <x v="822"/>
    <n v="2.35"/>
    <n v="6387"/>
    <n v="41"/>
  </r>
  <r>
    <s v="App"/>
    <x v="823"/>
    <n v="3.67"/>
    <n v="6784"/>
    <n v="72"/>
  </r>
  <r>
    <s v="App"/>
    <x v="824"/>
    <n v="2.16"/>
    <n v="2795"/>
    <n v="38"/>
  </r>
  <r>
    <s v="App"/>
    <x v="825"/>
    <n v="1.91"/>
    <n v="3523"/>
    <n v="38"/>
  </r>
  <r>
    <s v="App"/>
    <x v="826"/>
    <n v="5.76"/>
    <n v="8171"/>
    <n v="76"/>
  </r>
  <r>
    <s v="App"/>
    <x v="827"/>
    <n v="4.21"/>
    <n v="6776"/>
    <n v="59"/>
  </r>
  <r>
    <s v="App"/>
    <x v="828"/>
    <n v="3.46"/>
    <n v="6448"/>
    <n v="68"/>
  </r>
  <r>
    <s v="App"/>
    <x v="829"/>
    <n v="3.79"/>
    <n v="6240"/>
    <n v="51"/>
  </r>
  <r>
    <s v="App"/>
    <x v="830"/>
    <n v="5.93"/>
    <n v="6505"/>
    <n v="80"/>
  </r>
  <r>
    <s v="App"/>
    <x v="831"/>
    <n v="1.18"/>
    <n v="2988"/>
    <n v="29"/>
  </r>
  <r>
    <s v="App"/>
    <x v="832"/>
    <n v="1.81"/>
    <n v="3761"/>
    <n v="40"/>
  </r>
  <r>
    <s v="App"/>
    <x v="833"/>
    <n v="6.95"/>
    <n v="8664"/>
    <n v="98"/>
  </r>
  <r>
    <s v="App"/>
    <x v="834"/>
    <n v="4.5"/>
    <n v="6912"/>
    <n v="112"/>
  </r>
  <r>
    <s v="App"/>
    <x v="835"/>
    <n v="5.56"/>
    <n v="6682"/>
    <n v="79"/>
  </r>
  <r>
    <s v="App"/>
    <x v="836"/>
    <n v="5.63"/>
    <n v="6417"/>
    <n v="67"/>
  </r>
  <r>
    <s v="App"/>
    <x v="837"/>
    <n v="9.19"/>
    <n v="6624"/>
    <n v="89"/>
  </r>
  <r>
    <s v="App"/>
    <x v="838"/>
    <n v="2.82"/>
    <n v="2775"/>
    <n v="23"/>
  </r>
  <r>
    <s v="App"/>
    <x v="839"/>
    <n v="4.5"/>
    <n v="3900"/>
    <n v="60"/>
  </r>
  <r>
    <s v="App"/>
    <x v="840"/>
    <n v="11.52"/>
    <n v="9460"/>
    <n v="106"/>
  </r>
  <r>
    <s v="App"/>
    <x v="841"/>
    <n v="8.9"/>
    <n v="8242"/>
    <n v="87"/>
  </r>
  <r>
    <s v="App"/>
    <x v="842"/>
    <n v="7.78"/>
    <n v="8055"/>
    <n v="96"/>
  </r>
  <r>
    <s v="App"/>
    <x v="843"/>
    <n v="7.39"/>
    <n v="7792"/>
    <n v="76"/>
  </r>
  <r>
    <s v="App"/>
    <x v="844"/>
    <n v="9.94"/>
    <n v="7937"/>
    <n v="89"/>
  </r>
  <r>
    <s v="App"/>
    <x v="845"/>
    <n v="6.83"/>
    <n v="5867"/>
    <n v="68"/>
  </r>
  <r>
    <s v="App"/>
    <x v="846"/>
    <n v="4.8"/>
    <n v="4031"/>
    <n v="46"/>
  </r>
  <r>
    <s v="App"/>
    <x v="847"/>
    <n v="10.41"/>
    <n v="9425"/>
    <n v="92"/>
  </r>
  <r>
    <s v="App"/>
    <x v="848"/>
    <n v="7.59"/>
    <n v="7847"/>
    <n v="94"/>
  </r>
  <r>
    <s v="App"/>
    <x v="849"/>
    <n v="7.86"/>
    <n v="7702"/>
    <n v="86"/>
  </r>
  <r>
    <s v="App"/>
    <x v="850"/>
    <n v="7.2"/>
    <n v="7932"/>
    <n v="111"/>
  </r>
  <r>
    <s v="App"/>
    <x v="851"/>
    <n v="11.15"/>
    <n v="7729"/>
    <n v="109"/>
  </r>
  <r>
    <s v="App"/>
    <x v="852"/>
    <n v="3.72"/>
    <n v="5760"/>
    <n v="46"/>
  </r>
  <r>
    <s v="App"/>
    <x v="853"/>
    <n v="3.07"/>
    <n v="3644"/>
    <n v="55"/>
  </r>
  <r>
    <s v="App"/>
    <x v="854"/>
    <n v="7.58"/>
    <n v="9583"/>
    <n v="125"/>
  </r>
  <r>
    <s v="App"/>
    <x v="855"/>
    <n v="5.56"/>
    <n v="8356"/>
    <n v="95"/>
  </r>
  <r>
    <s v="App"/>
    <x v="856"/>
    <n v="10.77"/>
    <n v="7908"/>
    <n v="110"/>
  </r>
  <r>
    <s v="App"/>
    <x v="857"/>
    <n v="14.83"/>
    <n v="7983"/>
    <n v="112"/>
  </r>
  <r>
    <s v="App"/>
    <x v="858"/>
    <n v="8.61"/>
    <n v="8261"/>
    <n v="85"/>
  </r>
  <r>
    <s v="App"/>
    <x v="859"/>
    <n v="5.92"/>
    <n v="6192"/>
    <n v="56"/>
  </r>
  <r>
    <s v="App"/>
    <x v="860"/>
    <n v="4.76"/>
    <n v="4423"/>
    <n v="49"/>
  </r>
  <r>
    <s v="App"/>
    <x v="861"/>
    <n v="9.83"/>
    <n v="10690"/>
    <n v="104"/>
  </r>
  <r>
    <s v="App"/>
    <x v="862"/>
    <n v="12.71"/>
    <n v="9490"/>
    <n v="114"/>
  </r>
  <r>
    <s v="App"/>
    <x v="863"/>
    <n v="10.82"/>
    <n v="9267"/>
    <n v="88"/>
  </r>
  <r>
    <s v="App"/>
    <x v="864"/>
    <n v="14.56"/>
    <n v="8748"/>
    <n v="107"/>
  </r>
  <r>
    <s v="App"/>
    <x v="865"/>
    <n v="12.22"/>
    <n v="8432"/>
    <n v="102"/>
  </r>
  <r>
    <s v="App"/>
    <x v="866"/>
    <n v="13.67"/>
    <n v="6782"/>
    <n v="63"/>
  </r>
  <r>
    <s v="App"/>
    <x v="867"/>
    <n v="7.12"/>
    <n v="4437"/>
    <n v="59"/>
  </r>
  <r>
    <s v="App"/>
    <x v="868"/>
    <n v="16.28"/>
    <n v="10580"/>
    <n v="99"/>
  </r>
  <r>
    <s v="App"/>
    <x v="869"/>
    <n v="10.75"/>
    <n v="8976"/>
    <n v="85"/>
  </r>
  <r>
    <s v="App"/>
    <x v="870"/>
    <n v="12.11"/>
    <n v="9543"/>
    <n v="113"/>
  </r>
  <r>
    <s v="App"/>
    <x v="871"/>
    <n v="9.86"/>
    <n v="8855"/>
    <n v="102"/>
  </r>
  <r>
    <s v="App"/>
    <x v="872"/>
    <n v="10.08"/>
    <n v="9145"/>
    <n v="89"/>
  </r>
  <r>
    <s v="App"/>
    <x v="873"/>
    <n v="6.86"/>
    <n v="8068"/>
    <n v="76"/>
  </r>
  <r>
    <s v="App"/>
    <x v="874"/>
    <n v="4.4400000000000004"/>
    <n v="4637"/>
    <n v="44"/>
  </r>
  <r>
    <s v="App"/>
    <x v="875"/>
    <n v="13.21"/>
    <n v="10998"/>
    <n v="111"/>
  </r>
  <r>
    <s v="App"/>
    <x v="876"/>
    <n v="13.84"/>
    <n v="10351"/>
    <n v="117"/>
  </r>
  <r>
    <s v="App"/>
    <x v="877"/>
    <n v="12.55"/>
    <n v="9252"/>
    <n v="88"/>
  </r>
  <r>
    <s v="App"/>
    <x v="878"/>
    <n v="10.29"/>
    <n v="9868"/>
    <n v="112"/>
  </r>
  <r>
    <s v="App"/>
    <x v="879"/>
    <n v="6.69"/>
    <n v="8903"/>
    <n v="88"/>
  </r>
  <r>
    <s v="App"/>
    <x v="880"/>
    <n v="5.88"/>
    <n v="7721"/>
    <n v="53"/>
  </r>
  <r>
    <s v="App"/>
    <x v="881"/>
    <n v="5.21"/>
    <n v="4809"/>
    <n v="76"/>
  </r>
  <r>
    <s v="App"/>
    <x v="882"/>
    <n v="11.82"/>
    <n v="12171"/>
    <n v="119"/>
  </r>
  <r>
    <s v="App"/>
    <x v="883"/>
    <n v="7.83"/>
    <n v="9722"/>
    <n v="110"/>
  </r>
  <r>
    <s v="App"/>
    <x v="884"/>
    <n v="6.97"/>
    <n v="9844"/>
    <n v="85"/>
  </r>
  <r>
    <s v="App"/>
    <x v="885"/>
    <n v="9.07"/>
    <n v="9359"/>
    <n v="99"/>
  </r>
  <r>
    <s v="App"/>
    <x v="886"/>
    <n v="9.8800000000000008"/>
    <n v="9759"/>
    <n v="93"/>
  </r>
  <r>
    <s v="App"/>
    <x v="887"/>
    <n v="7.86"/>
    <n v="8768"/>
    <n v="79"/>
  </r>
  <r>
    <s v="App"/>
    <x v="888"/>
    <n v="3.74"/>
    <n v="4780"/>
    <n v="40"/>
  </r>
  <r>
    <s v="App"/>
    <x v="889"/>
    <n v="11.82"/>
    <n v="12799"/>
    <n v="127"/>
  </r>
  <r>
    <s v="App"/>
    <x v="890"/>
    <n v="9.2899999999999991"/>
    <n v="9962"/>
    <n v="75"/>
  </r>
  <r>
    <s v="App"/>
    <x v="891"/>
    <n v="10.44"/>
    <n v="10164"/>
    <n v="84"/>
  </r>
  <r>
    <s v="App"/>
    <x v="892"/>
    <n v="7.61"/>
    <n v="10287"/>
    <n v="83"/>
  </r>
  <r>
    <s v="App"/>
    <x v="893"/>
    <n v="8.01"/>
    <n v="10563"/>
    <n v="72"/>
  </r>
  <r>
    <s v="App"/>
    <x v="894"/>
    <n v="7.44"/>
    <n v="8509"/>
    <n v="70"/>
  </r>
  <r>
    <s v="App"/>
    <x v="895"/>
    <n v="5.27"/>
    <n v="5095"/>
    <n v="70"/>
  </r>
  <r>
    <s v="App"/>
    <x v="896"/>
    <n v="10.23"/>
    <n v="12148"/>
    <n v="97"/>
  </r>
  <r>
    <s v="App"/>
    <x v="897"/>
    <n v="7.28"/>
    <n v="10165"/>
    <n v="105"/>
  </r>
  <r>
    <s v="App"/>
    <x v="898"/>
    <n v="7.76"/>
    <n v="9884"/>
    <n v="101"/>
  </r>
  <r>
    <s v="App"/>
    <x v="899"/>
    <n v="9.25"/>
    <n v="10248"/>
    <n v="93"/>
  </r>
  <r>
    <s v="App"/>
    <x v="900"/>
    <n v="9.0399999999999991"/>
    <n v="9971"/>
    <n v="106"/>
  </r>
  <r>
    <s v="App"/>
    <x v="901"/>
    <n v="6.49"/>
    <n v="8540"/>
    <n v="79"/>
  </r>
  <r>
    <s v="App"/>
    <x v="902"/>
    <n v="5.12"/>
    <n v="7266"/>
    <n v="78"/>
  </r>
  <r>
    <s v="App"/>
    <x v="903"/>
    <n v="13.58"/>
    <n v="12873"/>
    <n v="99"/>
  </r>
  <r>
    <s v="App"/>
    <x v="904"/>
    <n v="8.4600000000000009"/>
    <n v="11028"/>
    <n v="88"/>
  </r>
  <r>
    <s v="App"/>
    <x v="905"/>
    <n v="10.029999999999999"/>
    <n v="10551"/>
    <n v="99"/>
  </r>
  <r>
    <s v="App"/>
    <x v="906"/>
    <n v="11.53"/>
    <n v="11122"/>
    <n v="104"/>
  </r>
  <r>
    <s v="App"/>
    <x v="907"/>
    <n v="10.01"/>
    <n v="11038"/>
    <n v="86"/>
  </r>
  <r>
    <s v="App"/>
    <x v="908"/>
    <n v="8.27"/>
    <n v="9299"/>
    <n v="86"/>
  </r>
  <r>
    <s v="App"/>
    <x v="909"/>
    <n v="5.97"/>
    <n v="7262"/>
    <n v="100"/>
  </r>
  <r>
    <s v="App"/>
    <x v="910"/>
    <n v="6.61"/>
    <n v="10446"/>
    <n v="115"/>
  </r>
  <r>
    <s v="App"/>
    <x v="911"/>
    <n v="3.88"/>
    <n v="6746"/>
    <n v="63"/>
  </r>
  <r>
    <s v="App"/>
    <x v="912"/>
    <n v="6.03"/>
    <n v="8156"/>
    <n v="97"/>
  </r>
  <r>
    <s v="App"/>
    <x v="913"/>
    <n v="5.19"/>
    <n v="7647"/>
    <n v="85"/>
  </r>
  <r>
    <s v="App"/>
    <x v="914"/>
    <n v="7.14"/>
    <n v="11872"/>
    <n v="129"/>
  </r>
  <r>
    <s v="App"/>
    <x v="915"/>
    <n v="7.3"/>
    <n v="9139"/>
    <n v="105"/>
  </r>
  <r>
    <s v="App"/>
    <x v="916"/>
    <n v="5.27"/>
    <n v="7884"/>
    <n v="101"/>
  </r>
  <r>
    <s v="App"/>
    <x v="917"/>
    <n v="8.69"/>
    <n v="11654"/>
    <n v="135"/>
  </r>
  <r>
    <s v="App"/>
    <x v="918"/>
    <n v="6.13"/>
    <n v="8323"/>
    <n v="87"/>
  </r>
  <r>
    <s v="App"/>
    <x v="919"/>
    <n v="10.56"/>
    <n v="12029"/>
    <n v="134"/>
  </r>
  <r>
    <s v="App"/>
    <x v="920"/>
    <n v="8.81"/>
    <n v="10813"/>
    <n v="108"/>
  </r>
  <r>
    <s v="App"/>
    <x v="921"/>
    <n v="8.2799999999999994"/>
    <n v="11083"/>
    <n v="124"/>
  </r>
  <r>
    <s v="App"/>
    <x v="922"/>
    <n v="9.15"/>
    <n v="9707"/>
    <n v="125"/>
  </r>
  <r>
    <s v="App"/>
    <x v="923"/>
    <n v="6.89"/>
    <n v="8293"/>
    <n v="88"/>
  </r>
  <r>
    <s v="App"/>
    <x v="924"/>
    <n v="9.5500000000000007"/>
    <n v="12291"/>
    <n v="126"/>
  </r>
  <r>
    <s v="App"/>
    <x v="925"/>
    <n v="8.7899999999999991"/>
    <n v="9522"/>
    <n v="90"/>
  </r>
  <r>
    <s v="App"/>
    <x v="926"/>
    <n v="8.91"/>
    <n v="10222"/>
    <n v="79"/>
  </r>
  <r>
    <s v="App"/>
    <x v="927"/>
    <n v="13.24"/>
    <n v="10220"/>
    <n v="132"/>
  </r>
  <r>
    <s v="App"/>
    <x v="928"/>
    <n v="17.71"/>
    <n v="10138"/>
    <n v="107"/>
  </r>
  <r>
    <s v="App"/>
    <x v="929"/>
    <n v="16.39"/>
    <n v="8785"/>
    <n v="108"/>
  </r>
  <r>
    <s v="App"/>
    <x v="930"/>
    <n v="12.95"/>
    <n v="7813"/>
    <n v="92"/>
  </r>
  <r>
    <s v="App"/>
    <x v="931"/>
    <n v="18.43"/>
    <n v="11523"/>
    <n v="105"/>
  </r>
  <r>
    <s v="App"/>
    <x v="932"/>
    <n v="18.690000000000001"/>
    <n v="10349"/>
    <n v="107"/>
  </r>
  <r>
    <s v="App"/>
    <x v="933"/>
    <n v="16.27"/>
    <n v="10710"/>
    <n v="128"/>
  </r>
  <r>
    <s v="App"/>
    <x v="934"/>
    <n v="11.91"/>
    <n v="10642"/>
    <n v="80"/>
  </r>
  <r>
    <s v="App"/>
    <x v="935"/>
    <n v="12.57"/>
    <n v="11337"/>
    <n v="82"/>
  </r>
  <r>
    <s v="App"/>
    <x v="936"/>
    <n v="11.87"/>
    <n v="9009"/>
    <n v="74"/>
  </r>
  <r>
    <s v="App"/>
    <x v="937"/>
    <n v="9.2799999999999994"/>
    <n v="8233"/>
    <n v="87"/>
  </r>
  <r>
    <s v="App"/>
    <x v="938"/>
    <n v="19.05"/>
    <n v="13263"/>
    <n v="116"/>
  </r>
  <r>
    <s v="App"/>
    <x v="939"/>
    <n v="12.92"/>
    <n v="11217"/>
    <n v="88"/>
  </r>
  <r>
    <s v="App"/>
    <x v="940"/>
    <n v="12.39"/>
    <n v="11118"/>
    <n v="98"/>
  </r>
  <r>
    <s v="App"/>
    <x v="941"/>
    <n v="12.61"/>
    <n v="9596"/>
    <n v="91"/>
  </r>
  <r>
    <s v="App"/>
    <x v="942"/>
    <n v="10.71"/>
    <n v="10709"/>
    <n v="100"/>
  </r>
  <r>
    <s v="App"/>
    <x v="943"/>
    <n v="8.6999999999999993"/>
    <n v="9334"/>
    <n v="87"/>
  </r>
  <r>
    <s v="App"/>
    <x v="944"/>
    <n v="7.54"/>
    <n v="7770"/>
    <n v="82"/>
  </r>
  <r>
    <s v="App"/>
    <x v="945"/>
    <n v="13.78"/>
    <n v="11981"/>
    <n v="134"/>
  </r>
  <r>
    <s v="App"/>
    <x v="946"/>
    <n v="8.68"/>
    <n v="6847"/>
    <n v="69"/>
  </r>
  <r>
    <s v="App"/>
    <x v="947"/>
    <n v="17.21"/>
    <n v="10917"/>
    <n v="110"/>
  </r>
  <r>
    <s v="App"/>
    <x v="948"/>
    <n v="16.91"/>
    <n v="10984"/>
    <n v="122"/>
  </r>
  <r>
    <s v="App"/>
    <x v="949"/>
    <n v="15.2"/>
    <n v="10240"/>
    <n v="103"/>
  </r>
  <r>
    <s v="App"/>
    <x v="950"/>
    <n v="9.73"/>
    <n v="9105"/>
    <n v="79"/>
  </r>
  <r>
    <s v="App"/>
    <x v="951"/>
    <n v="10.91"/>
    <n v="7856"/>
    <n v="100"/>
  </r>
  <r>
    <s v="App"/>
    <x v="952"/>
    <n v="16.420000000000002"/>
    <n v="12479"/>
    <n v="137"/>
  </r>
  <r>
    <s v="App"/>
    <x v="953"/>
    <n v="11.43"/>
    <n v="10527"/>
    <n v="82"/>
  </r>
  <r>
    <s v="App"/>
    <x v="954"/>
    <n v="13.66"/>
    <n v="10660"/>
    <n v="104"/>
  </r>
  <r>
    <s v="App"/>
    <x v="955"/>
    <n v="16.48"/>
    <n v="10155"/>
    <n v="102"/>
  </r>
  <r>
    <s v="App"/>
    <x v="956"/>
    <n v="12.61"/>
    <n v="10053"/>
    <n v="77"/>
  </r>
  <r>
    <s v="App"/>
    <x v="957"/>
    <n v="10.82"/>
    <n v="8522"/>
    <n v="79"/>
  </r>
  <r>
    <s v="App"/>
    <x v="958"/>
    <n v="10.88"/>
    <n v="7738"/>
    <n v="77"/>
  </r>
  <r>
    <s v="App"/>
    <x v="959"/>
    <n v="15.63"/>
    <n v="11474"/>
    <n v="125"/>
  </r>
  <r>
    <s v="App"/>
    <x v="960"/>
    <n v="11.81"/>
    <n v="10240"/>
    <n v="125"/>
  </r>
  <r>
    <s v="App"/>
    <x v="961"/>
    <n v="14.82"/>
    <n v="10238"/>
    <n v="110"/>
  </r>
  <r>
    <s v="App"/>
    <x v="962"/>
    <n v="8.44"/>
    <n v="7927"/>
    <n v="80"/>
  </r>
  <r>
    <s v="App"/>
    <x v="963"/>
    <n v="3.22"/>
    <n v="3127"/>
    <n v="42"/>
  </r>
  <r>
    <s v="App"/>
    <x v="964"/>
    <n v="2.67"/>
    <n v="3395"/>
    <n v="31"/>
  </r>
  <r>
    <s v="App"/>
    <x v="965"/>
    <n v="6.12"/>
    <n v="5555"/>
    <n v="79"/>
  </r>
  <r>
    <s v="App"/>
    <x v="966"/>
    <n v="14.81"/>
    <n v="14172"/>
    <n v="146"/>
  </r>
  <r>
    <s v="App"/>
    <x v="967"/>
    <n v="10.96"/>
    <n v="10145"/>
    <n v="128"/>
  </r>
  <r>
    <s v="App"/>
    <x v="968"/>
    <n v="9.51"/>
    <n v="10173"/>
    <n v="90"/>
  </r>
  <r>
    <s v="App"/>
    <x v="969"/>
    <n v="10.29"/>
    <n v="7811"/>
    <n v="82"/>
  </r>
  <r>
    <s v="App"/>
    <x v="970"/>
    <n v="2.5499999999999998"/>
    <n v="3276"/>
    <n v="44"/>
  </r>
  <r>
    <s v="App"/>
    <x v="971"/>
    <n v="2.0699999999999998"/>
    <n v="3447"/>
    <n v="63"/>
  </r>
  <r>
    <s v="App"/>
    <x v="972"/>
    <n v="2.84"/>
    <n v="3816"/>
    <n v="62"/>
  </r>
  <r>
    <s v="App"/>
    <x v="973"/>
    <n v="6.24"/>
    <n v="8738"/>
    <n v="93"/>
  </r>
  <r>
    <s v="App"/>
    <x v="974"/>
    <n v="8.41"/>
    <n v="7117"/>
    <n v="111"/>
  </r>
  <r>
    <s v="App"/>
    <x v="975"/>
    <n v="4.51"/>
    <n v="6723"/>
    <n v="85"/>
  </r>
  <r>
    <s v="App"/>
    <x v="976"/>
    <n v="6.75"/>
    <n v="7170"/>
    <n v="91"/>
  </r>
  <r>
    <s v="App"/>
    <x v="977"/>
    <n v="4.87"/>
    <n v="6737"/>
    <n v="87"/>
  </r>
  <r>
    <s v="App"/>
    <x v="978"/>
    <n v="1.87"/>
    <n v="2664"/>
    <n v="32"/>
  </r>
  <r>
    <s v="App"/>
    <x v="979"/>
    <n v="2.2200000000000002"/>
    <n v="3612"/>
    <n v="42"/>
  </r>
  <r>
    <s v="App"/>
    <x v="980"/>
    <n v="9.42"/>
    <n v="8581"/>
    <n v="103"/>
  </r>
  <r>
    <s v="App"/>
    <x v="981"/>
    <n v="6.23"/>
    <n v="7267"/>
    <n v="67"/>
  </r>
  <r>
    <s v="App"/>
    <x v="982"/>
    <n v="6.88"/>
    <n v="7805"/>
    <n v="74"/>
  </r>
  <r>
    <s v="App"/>
    <x v="983"/>
    <n v="10.89"/>
    <n v="8533"/>
    <n v="79"/>
  </r>
  <r>
    <s v="App"/>
    <x v="984"/>
    <n v="14.6"/>
    <n v="8796"/>
    <n v="53"/>
  </r>
  <r>
    <s v="App"/>
    <x v="985"/>
    <n v="3.1"/>
    <n v="3360"/>
    <n v="34"/>
  </r>
  <r>
    <s v="App"/>
    <x v="986"/>
    <n v="5.29"/>
    <n v="4746"/>
    <n v="41"/>
  </r>
  <r>
    <s v="App"/>
    <x v="987"/>
    <n v="13.81"/>
    <n v="11294"/>
    <n v="82"/>
  </r>
  <r>
    <s v="App"/>
    <x v="988"/>
    <n v="10.210000000000001"/>
    <n v="8973"/>
    <n v="66"/>
  </r>
  <r>
    <s v="App"/>
    <x v="989"/>
    <n v="7.07"/>
    <n v="9492"/>
    <n v="102"/>
  </r>
  <r>
    <s v="App"/>
    <x v="990"/>
    <n v="5.57"/>
    <n v="8630"/>
    <n v="98"/>
  </r>
  <r>
    <s v="App"/>
    <x v="991"/>
    <n v="7.75"/>
    <n v="9443"/>
    <n v="129"/>
  </r>
  <r>
    <s v="App"/>
    <x v="992"/>
    <n v="2.19"/>
    <n v="3363"/>
    <n v="56"/>
  </r>
  <r>
    <s v="App"/>
    <x v="993"/>
    <n v="2.4500000000000002"/>
    <n v="4536"/>
    <n v="67"/>
  </r>
  <r>
    <s v="App"/>
    <x v="994"/>
    <n v="8.02"/>
    <n v="12439"/>
    <n v="135"/>
  </r>
  <r>
    <s v="App"/>
    <x v="995"/>
    <n v="5.37"/>
    <n v="9450"/>
    <n v="102"/>
  </r>
  <r>
    <s v="App"/>
    <x v="996"/>
    <n v="8.43"/>
    <n v="9538"/>
    <n v="114"/>
  </r>
  <r>
    <s v="App"/>
    <x v="997"/>
    <n v="5.88"/>
    <n v="9280"/>
    <n v="86"/>
  </r>
  <r>
    <s v="App"/>
    <x v="998"/>
    <n v="5.45"/>
    <n v="10066"/>
    <n v="73"/>
  </r>
  <r>
    <s v="App"/>
    <x v="999"/>
    <n v="3.22"/>
    <n v="3865"/>
    <n v="53"/>
  </r>
  <r>
    <s v="App"/>
    <x v="1000"/>
    <n v="5.27"/>
    <n v="4909"/>
    <n v="71"/>
  </r>
  <r>
    <s v="App"/>
    <x v="1001"/>
    <n v="8.2100000000000009"/>
    <n v="12814"/>
    <n v="122"/>
  </r>
  <r>
    <s v="App"/>
    <x v="1002"/>
    <n v="4.84"/>
    <n v="9736"/>
    <n v="79"/>
  </r>
  <r>
    <s v="App"/>
    <x v="1003"/>
    <n v="8.08"/>
    <n v="10137"/>
    <n v="97"/>
  </r>
  <r>
    <s v="App"/>
    <x v="1004"/>
    <n v="5.52"/>
    <n v="9702"/>
    <n v="82"/>
  </r>
  <r>
    <s v="App"/>
    <x v="1005"/>
    <n v="7.1"/>
    <n v="10253"/>
    <n v="127"/>
  </r>
  <r>
    <s v="App"/>
    <x v="1006"/>
    <n v="1.97"/>
    <n v="3609"/>
    <n v="26"/>
  </r>
  <r>
    <s v="App"/>
    <x v="1007"/>
    <n v="3.33"/>
    <n v="5077"/>
    <n v="53"/>
  </r>
  <r>
    <s v="App"/>
    <x v="1008"/>
    <n v="10.29"/>
    <n v="13126"/>
    <n v="128"/>
  </r>
  <r>
    <s v="App"/>
    <x v="1009"/>
    <n v="8.31"/>
    <n v="9807"/>
    <n v="102"/>
  </r>
  <r>
    <s v="App"/>
    <x v="1010"/>
    <n v="10.81"/>
    <n v="10354"/>
    <n v="95"/>
  </r>
  <r>
    <s v="App"/>
    <x v="1011"/>
    <n v="9.94"/>
    <n v="10770"/>
    <n v="126"/>
  </r>
  <r>
    <s v="App"/>
    <x v="1012"/>
    <n v="8.49"/>
    <n v="11094"/>
    <n v="88"/>
  </r>
  <r>
    <s v="App"/>
    <x v="1013"/>
    <n v="2.08"/>
    <n v="3777"/>
    <n v="29"/>
  </r>
  <r>
    <s v="App"/>
    <x v="1014"/>
    <n v="3.13"/>
    <n v="4361"/>
    <n v="40"/>
  </r>
  <r>
    <s v="App"/>
    <x v="1015"/>
    <n v="11.65"/>
    <n v="12585"/>
    <n v="101"/>
  </r>
  <r>
    <s v="App"/>
    <x v="1016"/>
    <n v="6.21"/>
    <n v="7352"/>
    <n v="93"/>
  </r>
  <r>
    <s v="App"/>
    <x v="1017"/>
    <n v="6.32"/>
    <n v="11113"/>
    <n v="80"/>
  </r>
  <r>
    <s v="App"/>
    <x v="1018"/>
    <n v="6.55"/>
    <n v="10327"/>
    <n v="103"/>
  </r>
  <r>
    <s v="App"/>
    <x v="1019"/>
    <n v="10.83"/>
    <n v="10637"/>
    <n v="116"/>
  </r>
  <r>
    <s v="App"/>
    <x v="1020"/>
    <n v="2.97"/>
    <n v="3706"/>
    <n v="38"/>
  </r>
  <r>
    <s v="App"/>
    <x v="1021"/>
    <n v="2.95"/>
    <n v="4749"/>
    <n v="48"/>
  </r>
  <r>
    <s v="App"/>
    <x v="1022"/>
    <n v="12.93"/>
    <n v="14664"/>
    <n v="150"/>
  </r>
  <r>
    <s v="App"/>
    <x v="1023"/>
    <n v="11.68"/>
    <n v="10821"/>
    <n v="106"/>
  </r>
  <r>
    <s v="App"/>
    <x v="1024"/>
    <n v="11.17"/>
    <n v="10906"/>
    <n v="86"/>
  </r>
  <r>
    <s v="App"/>
    <x v="1025"/>
    <n v="14.24"/>
    <n v="11080"/>
    <n v="136"/>
  </r>
  <r>
    <s v="App"/>
    <x v="1026"/>
    <n v="12.94"/>
    <n v="11875"/>
    <n v="110"/>
  </r>
  <r>
    <s v="App"/>
    <x v="1027"/>
    <n v="3.26"/>
    <n v="4178"/>
    <n v="39"/>
  </r>
  <r>
    <s v="App"/>
    <x v="1028"/>
    <n v="5.09"/>
    <n v="5419"/>
    <n v="57"/>
  </r>
  <r>
    <s v="App"/>
    <x v="1029"/>
    <n v="12.97"/>
    <n v="15041"/>
    <n v="114"/>
  </r>
  <r>
    <s v="App"/>
    <x v="1030"/>
    <n v="6.33"/>
    <n v="11035"/>
    <n v="105"/>
  </r>
  <r>
    <s v="App"/>
    <x v="1031"/>
    <n v="8.9499999999999993"/>
    <n v="11246"/>
    <n v="112"/>
  </r>
  <r>
    <s v="App"/>
    <x v="1032"/>
    <n v="8.17"/>
    <n v="10739"/>
    <n v="106"/>
  </r>
  <r>
    <s v="App"/>
    <x v="1033"/>
    <n v="8.0399999999999991"/>
    <n v="11099"/>
    <n v="136"/>
  </r>
  <r>
    <s v="App"/>
    <x v="1034"/>
    <n v="6.53"/>
    <n v="8659"/>
    <n v="97"/>
  </r>
  <r>
    <s v="App"/>
    <x v="1035"/>
    <n v="5.75"/>
    <n v="7826"/>
    <n v="96"/>
  </r>
  <r>
    <s v="App"/>
    <x v="1036"/>
    <n v="10.039999999999999"/>
    <n v="12453"/>
    <n v="148"/>
  </r>
  <r>
    <s v="App"/>
    <x v="1037"/>
    <n v="8.44"/>
    <n v="11524"/>
    <n v="120"/>
  </r>
  <r>
    <s v="App"/>
    <x v="1038"/>
    <n v="9.93"/>
    <n v="12069"/>
    <n v="138"/>
  </r>
  <r>
    <s v="App"/>
    <x v="1039"/>
    <n v="8.57"/>
    <n v="11457"/>
    <n v="112"/>
  </r>
  <r>
    <s v="App"/>
    <x v="1040"/>
    <n v="8.08"/>
    <n v="11941"/>
    <n v="111"/>
  </r>
  <r>
    <s v="App"/>
    <x v="1041"/>
    <n v="7.45"/>
    <n v="9514"/>
    <n v="86"/>
  </r>
  <r>
    <s v="App"/>
    <x v="1042"/>
    <n v="5.48"/>
    <n v="8545"/>
    <n v="88"/>
  </r>
  <r>
    <s v="App"/>
    <x v="1043"/>
    <n v="10.57"/>
    <n v="13734"/>
    <n v="154"/>
  </r>
  <r>
    <s v="App"/>
    <x v="1044"/>
    <n v="9.91"/>
    <n v="11915"/>
    <n v="134"/>
  </r>
  <r>
    <s v="App"/>
    <x v="1045"/>
    <n v="8.06"/>
    <n v="11483"/>
    <n v="108"/>
  </r>
  <r>
    <s v="App"/>
    <x v="1046"/>
    <n v="9.26"/>
    <n v="10943"/>
    <n v="102"/>
  </r>
  <r>
    <s v="App"/>
    <x v="1047"/>
    <n v="9.49"/>
    <n v="11349"/>
    <n v="116"/>
  </r>
  <r>
    <s v="App"/>
    <x v="1048"/>
    <n v="7.27"/>
    <n v="9570"/>
    <n v="74"/>
  </r>
  <r>
    <s v="App"/>
    <x v="1049"/>
    <n v="6.02"/>
    <n v="8484"/>
    <n v="65"/>
  </r>
  <r>
    <s v="App"/>
    <x v="1050"/>
    <n v="9.83"/>
    <n v="13273"/>
    <n v="130"/>
  </r>
  <r>
    <s v="App"/>
    <x v="1051"/>
    <n v="10.9"/>
    <n v="11442"/>
    <n v="90"/>
  </r>
  <r>
    <s v="App"/>
    <x v="1052"/>
    <n v="9.1"/>
    <n v="11596"/>
    <n v="136"/>
  </r>
  <r>
    <s v="App"/>
    <x v="1053"/>
    <n v="9.43"/>
    <n v="11034"/>
    <n v="110"/>
  </r>
  <r>
    <s v="App"/>
    <x v="1054"/>
    <n v="8.48"/>
    <n v="11988"/>
    <n v="94"/>
  </r>
  <r>
    <s v="App"/>
    <x v="1055"/>
    <n v="9.09"/>
    <n v="9649"/>
    <n v="91"/>
  </r>
  <r>
    <s v="App"/>
    <x v="1056"/>
    <n v="7.5"/>
    <n v="8607"/>
    <n v="85"/>
  </r>
  <r>
    <s v="App"/>
    <x v="1057"/>
    <n v="13.52"/>
    <n v="13881"/>
    <n v="109"/>
  </r>
  <r>
    <s v="App"/>
    <x v="1058"/>
    <n v="12.65"/>
    <n v="12079"/>
    <n v="124"/>
  </r>
  <r>
    <s v="App"/>
    <x v="1059"/>
    <n v="13.38"/>
    <n v="12703"/>
    <n v="142"/>
  </r>
  <r>
    <s v="App"/>
    <x v="1060"/>
    <n v="7.25"/>
    <n v="10509"/>
    <n v="113"/>
  </r>
  <r>
    <s v="App"/>
    <x v="1061"/>
    <n v="3.86"/>
    <n v="5859"/>
    <n v="71"/>
  </r>
  <r>
    <s v="App"/>
    <x v="1062"/>
    <n v="5.87"/>
    <n v="8239"/>
    <n v="90"/>
  </r>
  <r>
    <s v="App"/>
    <x v="1063"/>
    <n v="6.53"/>
    <n v="8464"/>
    <n v="100"/>
  </r>
  <r>
    <s v="App"/>
    <x v="1064"/>
    <n v="9.43"/>
    <n v="14122"/>
    <n v="126"/>
  </r>
  <r>
    <s v="App"/>
    <x v="1065"/>
    <n v="8.93"/>
    <n v="11714"/>
    <n v="131"/>
  </r>
  <r>
    <s v="App"/>
    <x v="1066"/>
    <n v="8.7799999999999994"/>
    <n v="11919"/>
    <n v="149"/>
  </r>
  <r>
    <s v="App"/>
    <x v="1067"/>
    <n v="8.25"/>
    <n v="11537"/>
    <n v="170"/>
  </r>
  <r>
    <s v="App"/>
    <x v="1068"/>
    <n v="8.01"/>
    <n v="11928"/>
    <n v="120"/>
  </r>
  <r>
    <s v="App"/>
    <x v="1069"/>
    <n v="6.99"/>
    <n v="10261"/>
    <n v="103"/>
  </r>
  <r>
    <s v="App"/>
    <x v="1070"/>
    <n v="7.78"/>
    <n v="9190"/>
    <n v="106"/>
  </r>
  <r>
    <s v="App"/>
    <x v="1071"/>
    <n v="14.29"/>
    <n v="14023"/>
    <n v="214"/>
  </r>
  <r>
    <s v="App"/>
    <x v="1072"/>
    <n v="11.41"/>
    <n v="12717"/>
    <n v="141"/>
  </r>
  <r>
    <s v="App"/>
    <x v="1073"/>
    <n v="9.41"/>
    <n v="12172"/>
    <n v="142"/>
  </r>
  <r>
    <s v="App"/>
    <x v="1074"/>
    <n v="8.9"/>
    <n v="12306"/>
    <n v="134"/>
  </r>
  <r>
    <s v="App"/>
    <x v="1075"/>
    <n v="8.35"/>
    <n v="12015"/>
    <n v="135"/>
  </r>
  <r>
    <s v="App"/>
    <x v="1076"/>
    <n v="6.69"/>
    <n v="10211"/>
    <n v="112"/>
  </r>
  <r>
    <s v="App"/>
    <x v="1077"/>
    <n v="10.89"/>
    <n v="8780"/>
    <n v="106"/>
  </r>
  <r>
    <s v="App"/>
    <x v="1078"/>
    <n v="11.63"/>
    <n v="13312"/>
    <n v="180"/>
  </r>
  <r>
    <s v="App"/>
    <x v="1079"/>
    <n v="9.66"/>
    <n v="11739"/>
    <n v="240"/>
  </r>
  <r>
    <s v="App"/>
    <x v="1080"/>
    <n v="10.9"/>
    <n v="11799"/>
    <n v="151"/>
  </r>
  <r>
    <s v="App"/>
    <x v="1081"/>
    <n v="11.59"/>
    <n v="11446"/>
    <n v="162"/>
  </r>
  <r>
    <s v="App"/>
    <x v="1082"/>
    <n v="9.25"/>
    <n v="11717"/>
    <n v="132"/>
  </r>
  <r>
    <s v="App"/>
    <x v="1083"/>
    <n v="11.79"/>
    <n v="10440"/>
    <n v="129"/>
  </r>
  <r>
    <s v="App"/>
    <x v="1084"/>
    <n v="6.16"/>
    <n v="8873"/>
    <n v="89"/>
  </r>
  <r>
    <s v="App"/>
    <x v="1085"/>
    <n v="12.27"/>
    <n v="13867"/>
    <n v="125"/>
  </r>
  <r>
    <s v="App"/>
    <x v="1086"/>
    <n v="11.86"/>
    <n v="12124"/>
    <n v="130"/>
  </r>
  <r>
    <s v="App"/>
    <x v="1087"/>
    <n v="10.14"/>
    <n v="12489"/>
    <n v="114"/>
  </r>
  <r>
    <s v="App"/>
    <x v="1088"/>
    <n v="9.75"/>
    <n v="11941"/>
    <n v="109"/>
  </r>
  <r>
    <s v="App"/>
    <x v="1089"/>
    <n v="11.85"/>
    <n v="12764"/>
    <n v="144"/>
  </r>
  <r>
    <s v="App"/>
    <x v="1090"/>
    <n v="6.39"/>
    <n v="8959"/>
    <n v="84"/>
  </r>
  <r>
    <s v="App"/>
    <x v="1091"/>
    <n v="9.8000000000000007"/>
    <n v="9164"/>
    <n v="128"/>
  </r>
  <r>
    <s v="App"/>
    <x v="1092"/>
    <n v="12.6"/>
    <n v="13782"/>
    <n v="173"/>
  </r>
  <r>
    <s v="App"/>
    <x v="1093"/>
    <n v="11.8"/>
    <n v="11834"/>
    <n v="132"/>
  </r>
  <r>
    <s v="App"/>
    <x v="1094"/>
    <n v="9.77"/>
    <n v="12051"/>
    <n v="175"/>
  </r>
  <r>
    <s v="App"/>
    <x v="1095"/>
    <n v="10.08"/>
    <n v="12054"/>
    <n v="196"/>
  </r>
  <r>
    <s v="App"/>
    <x v="1096"/>
    <n v="10.79"/>
    <n v="11849"/>
    <n v="190"/>
  </r>
  <r>
    <s v="App"/>
    <x v="1097"/>
    <n v="7.77"/>
    <n v="10213"/>
    <n v="141"/>
  </r>
  <r>
    <s v="App"/>
    <x v="1098"/>
    <n v="7.2"/>
    <n v="9495"/>
    <n v="144"/>
  </r>
  <r>
    <s v="App"/>
    <x v="1099"/>
    <n v="14.55"/>
    <n v="14125"/>
    <n v="239"/>
  </r>
  <r>
    <s v="App"/>
    <x v="1100"/>
    <n v="10.6"/>
    <n v="12744"/>
    <n v="168"/>
  </r>
  <r>
    <s v="App"/>
    <x v="1101"/>
    <n v="10.65"/>
    <n v="12683"/>
    <n v="216"/>
  </r>
  <r>
    <s v="App"/>
    <x v="1102"/>
    <n v="10.75"/>
    <n v="13038"/>
    <n v="208"/>
  </r>
  <r>
    <s v="App"/>
    <x v="1103"/>
    <n v="10.14"/>
    <n v="13132"/>
    <n v="190"/>
  </r>
  <r>
    <s v="App"/>
    <x v="1104"/>
    <n v="12.78"/>
    <n v="11471"/>
    <n v="210"/>
  </r>
  <r>
    <s v="App"/>
    <x v="1105"/>
    <n v="6.16"/>
    <n v="9617"/>
    <n v="124"/>
  </r>
  <r>
    <s v="App"/>
    <x v="1106"/>
    <n v="11.12"/>
    <n v="13449"/>
    <n v="229"/>
  </r>
  <r>
    <s v="App"/>
    <x v="1107"/>
    <n v="7.97"/>
    <n v="11884"/>
    <n v="183"/>
  </r>
  <r>
    <s v="App"/>
    <x v="1108"/>
    <n v="12.22"/>
    <n v="12234"/>
    <n v="201"/>
  </r>
  <r>
    <s v="App"/>
    <x v="1109"/>
    <n v="10.36"/>
    <n v="12228"/>
    <n v="199"/>
  </r>
  <r>
    <s v="App"/>
    <x v="1110"/>
    <n v="11.67"/>
    <n v="12172"/>
    <n v="219"/>
  </r>
  <r>
    <s v="App"/>
    <x v="1111"/>
    <n v="8.26"/>
    <n v="10435"/>
    <n v="165"/>
  </r>
  <r>
    <s v="App"/>
    <x v="1112"/>
    <n v="7.95"/>
    <n v="8768"/>
    <n v="135"/>
  </r>
  <r>
    <s v="App"/>
    <x v="1113"/>
    <n v="11.62"/>
    <n v="13868"/>
    <n v="204"/>
  </r>
  <r>
    <s v="App"/>
    <x v="1114"/>
    <n v="11.89"/>
    <n v="11948"/>
    <n v="189"/>
  </r>
  <r>
    <s v="App"/>
    <x v="1115"/>
    <n v="12.59"/>
    <n v="12808"/>
    <n v="181"/>
  </r>
  <r>
    <s v="App"/>
    <x v="1116"/>
    <n v="12.35"/>
    <n v="12603"/>
    <n v="183"/>
  </r>
  <r>
    <s v="App"/>
    <x v="1117"/>
    <n v="10.37"/>
    <n v="12887"/>
    <n v="164"/>
  </r>
  <r>
    <s v="App"/>
    <x v="1118"/>
    <n v="9.82"/>
    <n v="10570"/>
    <n v="178"/>
  </r>
  <r>
    <s v="App"/>
    <x v="1119"/>
    <n v="7.32"/>
    <n v="9425"/>
    <n v="145"/>
  </r>
  <r>
    <s v="App"/>
    <x v="1120"/>
    <n v="11.4"/>
    <n v="14219"/>
    <n v="210"/>
  </r>
  <r>
    <s v="App"/>
    <x v="1121"/>
    <n v="9.99"/>
    <n v="12430"/>
    <n v="200"/>
  </r>
  <r>
    <s v="App"/>
    <x v="1122"/>
    <n v="8.42"/>
    <n v="12650"/>
    <n v="180"/>
  </r>
  <r>
    <s v="App"/>
    <x v="1123"/>
    <n v="9.6999999999999993"/>
    <n v="12513"/>
    <n v="180"/>
  </r>
  <r>
    <s v="App"/>
    <x v="1124"/>
    <n v="11.63"/>
    <n v="12297"/>
    <n v="210"/>
  </r>
  <r>
    <s v="App"/>
    <x v="1125"/>
    <n v="8.99"/>
    <n v="10517"/>
    <n v="168"/>
  </r>
  <r>
    <s v="App"/>
    <x v="1126"/>
    <n v="6.74"/>
    <n v="9140"/>
    <n v="170"/>
  </r>
  <r>
    <s v="App"/>
    <x v="1127"/>
    <n v="12.71"/>
    <n v="14800"/>
    <n v="209"/>
  </r>
  <r>
    <s v="App"/>
    <x v="1128"/>
    <n v="11.78"/>
    <n v="13002"/>
    <n v="231"/>
  </r>
  <r>
    <s v="App"/>
    <x v="1129"/>
    <n v="10.26"/>
    <n v="13788"/>
    <n v="229"/>
  </r>
  <r>
    <s v="App"/>
    <x v="1130"/>
    <n v="11.88"/>
    <n v="13576"/>
    <n v="187"/>
  </r>
  <r>
    <s v="App"/>
    <x v="1131"/>
    <n v="9.3000000000000007"/>
    <n v="12951"/>
    <n v="200"/>
  </r>
  <r>
    <s v="App"/>
    <x v="1132"/>
    <n v="9.3000000000000007"/>
    <n v="10480"/>
    <n v="161"/>
  </r>
  <r>
    <s v="App"/>
    <x v="1133"/>
    <n v="5.85"/>
    <n v="9364"/>
    <n v="100"/>
  </r>
  <r>
    <s v="App"/>
    <x v="1134"/>
    <n v="10.01"/>
    <n v="14385"/>
    <n v="150"/>
  </r>
  <r>
    <s v="App"/>
    <x v="1135"/>
    <n v="9.7799999999999994"/>
    <n v="14481"/>
    <n v="188"/>
  </r>
  <r>
    <s v="App"/>
    <x v="1136"/>
    <n v="9.5399999999999991"/>
    <n v="13490"/>
    <n v="154"/>
  </r>
  <r>
    <s v="App"/>
    <x v="1137"/>
    <n v="10.210000000000001"/>
    <n v="12435"/>
    <n v="170"/>
  </r>
  <r>
    <s v="App"/>
    <x v="1138"/>
    <n v="10.68"/>
    <n v="12508"/>
    <n v="173"/>
  </r>
  <r>
    <s v="App"/>
    <x v="1139"/>
    <n v="9.4700000000000006"/>
    <n v="10738"/>
    <n v="136"/>
  </r>
  <r>
    <s v="App"/>
    <x v="1140"/>
    <n v="6.1"/>
    <n v="8454"/>
    <n v="105"/>
  </r>
  <r>
    <s v="App"/>
    <x v="1141"/>
    <n v="10.52"/>
    <n v="13569"/>
    <n v="163"/>
  </r>
  <r>
    <s v="App"/>
    <x v="1142"/>
    <n v="10.09"/>
    <n v="12511"/>
    <n v="153"/>
  </r>
  <r>
    <s v="App"/>
    <x v="1143"/>
    <n v="9.16"/>
    <n v="13017"/>
    <n v="150"/>
  </r>
  <r>
    <s v="App"/>
    <x v="1144"/>
    <n v="9.1999999999999993"/>
    <n v="12436"/>
    <n v="142"/>
  </r>
  <r>
    <s v="App"/>
    <x v="1145"/>
    <n v="9.7899999999999991"/>
    <n v="13430"/>
    <n v="133"/>
  </r>
  <r>
    <s v="App"/>
    <x v="1146"/>
    <n v="7.55"/>
    <n v="10354"/>
    <n v="103"/>
  </r>
  <r>
    <s v="App"/>
    <x v="1147"/>
    <n v="6.3"/>
    <n v="9326"/>
    <n v="115"/>
  </r>
  <r>
    <s v="App"/>
    <x v="1148"/>
    <n v="13.12"/>
    <n v="14994"/>
    <n v="182"/>
  </r>
  <r>
    <s v="App"/>
    <x v="1149"/>
    <n v="10.97"/>
    <n v="13628"/>
    <n v="194"/>
  </r>
  <r>
    <s v="App"/>
    <x v="1150"/>
    <n v="11.03"/>
    <n v="13586"/>
    <n v="159"/>
  </r>
  <r>
    <s v="App"/>
    <x v="1151"/>
    <n v="11.51"/>
    <n v="12970"/>
    <n v="162"/>
  </r>
  <r>
    <s v="App"/>
    <x v="1152"/>
    <n v="8.66"/>
    <n v="12447"/>
    <n v="161"/>
  </r>
  <r>
    <s v="App"/>
    <x v="1153"/>
    <n v="6.51"/>
    <n v="10422"/>
    <n v="112"/>
  </r>
  <r>
    <s v="App"/>
    <x v="1154"/>
    <n v="4.97"/>
    <n v="8729"/>
    <n v="111"/>
  </r>
  <r>
    <s v="App"/>
    <x v="1155"/>
    <n v="9.65"/>
    <n v="14168"/>
    <n v="158"/>
  </r>
  <r>
    <s v="App"/>
    <x v="1156"/>
    <n v="8.1"/>
    <n v="12298"/>
    <n v="118"/>
  </r>
  <r>
    <s v="App"/>
    <x v="1157"/>
    <n v="9.51"/>
    <n v="12621"/>
    <n v="142"/>
  </r>
  <r>
    <s v="App"/>
    <x v="1158"/>
    <n v="7.38"/>
    <n v="12892"/>
    <n v="127"/>
  </r>
  <r>
    <s v="App"/>
    <x v="1159"/>
    <n v="12.12"/>
    <n v="12738"/>
    <n v="180"/>
  </r>
  <r>
    <s v="App"/>
    <x v="1160"/>
    <n v="6.81"/>
    <n v="10385"/>
    <n v="128"/>
  </r>
  <r>
    <s v="App"/>
    <x v="1161"/>
    <n v="6.03"/>
    <n v="9892"/>
    <n v="144"/>
  </r>
  <r>
    <s v="App"/>
    <x v="1162"/>
    <n v="8.4700000000000006"/>
    <n v="15209"/>
    <n v="170"/>
  </r>
  <r>
    <s v="App"/>
    <x v="1163"/>
    <n v="7.41"/>
    <n v="13631"/>
    <n v="151"/>
  </r>
  <r>
    <s v="App"/>
    <x v="1164"/>
    <n v="8.64"/>
    <n v="12824"/>
    <n v="114"/>
  </r>
  <r>
    <s v="App"/>
    <x v="1165"/>
    <n v="8.52"/>
    <n v="13605"/>
    <n v="124"/>
  </r>
  <r>
    <s v="App"/>
    <x v="1166"/>
    <n v="8.58"/>
    <n v="12968"/>
    <n v="101"/>
  </r>
  <r>
    <s v="App"/>
    <x v="1167"/>
    <n v="6.25"/>
    <n v="10680"/>
    <n v="124"/>
  </r>
  <r>
    <s v="App"/>
    <x v="1168"/>
    <n v="4.8600000000000003"/>
    <n v="8904"/>
    <n v="92"/>
  </r>
  <r>
    <s v="App"/>
    <x v="1169"/>
    <n v="8.89"/>
    <n v="14500"/>
    <n v="163"/>
  </r>
  <r>
    <s v="App"/>
    <x v="1170"/>
    <n v="8.09"/>
    <n v="12796"/>
    <n v="142"/>
  </r>
  <r>
    <s v="App"/>
    <x v="1171"/>
    <n v="8.16"/>
    <n v="12798"/>
    <n v="130"/>
  </r>
  <r>
    <s v="App"/>
    <x v="1172"/>
    <n v="8.92"/>
    <n v="12596"/>
    <n v="116"/>
  </r>
  <r>
    <s v="App"/>
    <x v="1173"/>
    <n v="8.7200000000000006"/>
    <n v="12952"/>
    <n v="115"/>
  </r>
  <r>
    <s v="App"/>
    <x v="1174"/>
    <n v="6.4"/>
    <n v="10374"/>
    <n v="97"/>
  </r>
  <r>
    <s v="App"/>
    <x v="1175"/>
    <n v="6.1"/>
    <n v="9152"/>
    <n v="104"/>
  </r>
  <r>
    <s v="App"/>
    <x v="1176"/>
    <n v="10.98"/>
    <n v="14970"/>
    <n v="123"/>
  </r>
  <r>
    <s v="App"/>
    <x v="1177"/>
    <n v="9.0299999999999994"/>
    <n v="13476"/>
    <n v="143"/>
  </r>
  <r>
    <s v="App"/>
    <x v="1178"/>
    <n v="7.36"/>
    <n v="13582"/>
    <n v="133"/>
  </r>
  <r>
    <s v="App"/>
    <x v="1179"/>
    <n v="7.43"/>
    <n v="13491"/>
    <n v="137"/>
  </r>
  <r>
    <s v="App"/>
    <x v="1180"/>
    <n v="7.58"/>
    <n v="12732"/>
    <n v="120"/>
  </r>
  <r>
    <s v="App"/>
    <x v="1181"/>
    <n v="6.15"/>
    <n v="10942"/>
    <n v="109"/>
  </r>
  <r>
    <s v="App"/>
    <x v="1182"/>
    <n v="4.95"/>
    <n v="9629"/>
    <n v="108"/>
  </r>
  <r>
    <s v="App"/>
    <x v="1183"/>
    <n v="7.37"/>
    <n v="14345"/>
    <n v="138"/>
  </r>
  <r>
    <s v="App"/>
    <x v="1184"/>
    <n v="6.78"/>
    <n v="12995"/>
    <n v="117"/>
  </r>
  <r>
    <s v="App"/>
    <x v="1185"/>
    <n v="6.58"/>
    <n v="12771"/>
    <n v="87"/>
  </r>
  <r>
    <s v="App"/>
    <x v="1186"/>
    <n v="7.5"/>
    <n v="13163"/>
    <n v="110"/>
  </r>
  <r>
    <s v="App"/>
    <x v="1187"/>
    <n v="6.22"/>
    <n v="13344"/>
    <n v="114"/>
  </r>
  <r>
    <s v="App"/>
    <x v="1188"/>
    <n v="6.26"/>
    <n v="11049"/>
    <n v="89"/>
  </r>
  <r>
    <s v="App"/>
    <x v="1189"/>
    <n v="5.6"/>
    <n v="9737"/>
    <n v="90"/>
  </r>
  <r>
    <s v="App"/>
    <x v="1190"/>
    <n v="7.8"/>
    <n v="14812"/>
    <n v="127"/>
  </r>
  <r>
    <s v="App"/>
    <x v="1191"/>
    <n v="6.42"/>
    <n v="13438"/>
    <n v="105"/>
  </r>
  <r>
    <s v="App"/>
    <x v="1192"/>
    <n v="9.2799999999999994"/>
    <n v="13058"/>
    <n v="113"/>
  </r>
  <r>
    <s v="App"/>
    <x v="1193"/>
    <n v="7.78"/>
    <n v="13112"/>
    <n v="120"/>
  </r>
  <r>
    <s v="App"/>
    <x v="1194"/>
    <n v="8.66"/>
    <n v="13119"/>
    <n v="98"/>
  </r>
  <r>
    <s v="App"/>
    <x v="1195"/>
    <n v="9.5500000000000007"/>
    <n v="11973"/>
    <n v="169"/>
  </r>
  <r>
    <s v="App"/>
    <x v="1196"/>
    <n v="7.13"/>
    <n v="10055"/>
    <n v="134"/>
  </r>
  <r>
    <s v="App"/>
    <x v="1197"/>
    <n v="12.46"/>
    <n v="14686"/>
    <n v="185"/>
  </r>
  <r>
    <s v="App"/>
    <x v="1198"/>
    <n v="7.21"/>
    <n v="12504"/>
    <n v="103"/>
  </r>
  <r>
    <s v="App"/>
    <x v="1199"/>
    <n v="8.7100000000000009"/>
    <n v="12858"/>
    <n v="113"/>
  </r>
  <r>
    <s v="App"/>
    <x v="1200"/>
    <n v="8.6199999999999992"/>
    <n v="12042"/>
    <n v="127"/>
  </r>
  <r>
    <s v="App"/>
    <x v="1201"/>
    <n v="8.35"/>
    <n v="12838"/>
    <n v="143"/>
  </r>
  <r>
    <s v="App"/>
    <x v="1202"/>
    <n v="8.17"/>
    <n v="10599"/>
    <n v="114"/>
  </r>
  <r>
    <s v="App"/>
    <x v="1203"/>
    <n v="6.11"/>
    <n v="9536"/>
    <n v="111"/>
  </r>
  <r>
    <s v="App"/>
    <x v="1204"/>
    <n v="9.1"/>
    <n v="14633"/>
    <n v="138"/>
  </r>
  <r>
    <s v="App"/>
    <x v="1205"/>
    <n v="8.41"/>
    <n v="12699"/>
    <n v="154"/>
  </r>
  <r>
    <s v="App"/>
    <x v="1206"/>
    <n v="7.58"/>
    <n v="13401"/>
    <n v="142"/>
  </r>
  <r>
    <s v="App"/>
    <x v="1207"/>
    <n v="9.2799999999999994"/>
    <n v="13718"/>
    <n v="156"/>
  </r>
  <r>
    <s v="App"/>
    <x v="1208"/>
    <n v="7.8"/>
    <n v="13737"/>
    <n v="145"/>
  </r>
  <r>
    <s v="App"/>
    <x v="1209"/>
    <n v="9"/>
    <n v="11320"/>
    <n v="134"/>
  </r>
  <r>
    <s v="App"/>
    <x v="1210"/>
    <n v="9.51"/>
    <n v="12482"/>
    <n v="184"/>
  </r>
  <r>
    <s v="App"/>
    <x v="1211"/>
    <n v="8.68"/>
    <n v="15383"/>
    <n v="180"/>
  </r>
  <r>
    <s v="App"/>
    <x v="1212"/>
    <n v="8.6300000000000008"/>
    <n v="13780"/>
    <n v="183"/>
  </r>
  <r>
    <s v="App"/>
    <x v="1213"/>
    <n v="6.88"/>
    <n v="13123"/>
    <n v="113"/>
  </r>
  <r>
    <s v="App"/>
    <x v="1214"/>
    <n v="6.81"/>
    <n v="13070"/>
    <n v="115"/>
  </r>
  <r>
    <s v="App"/>
    <x v="1215"/>
    <n v="7.71"/>
    <n v="13032"/>
    <n v="140"/>
  </r>
  <r>
    <s v="App"/>
    <x v="1216"/>
    <n v="5.77"/>
    <n v="11100"/>
    <n v="105"/>
  </r>
  <r>
    <s v="App"/>
    <x v="1217"/>
    <n v="5.13"/>
    <n v="9484"/>
    <n v="92"/>
  </r>
  <r>
    <s v="App"/>
    <x v="1218"/>
    <n v="7.62"/>
    <n v="15095"/>
    <n v="196"/>
  </r>
  <r>
    <s v="App"/>
    <x v="1219"/>
    <n v="4.82"/>
    <n v="13731"/>
    <n v="134"/>
  </r>
  <r>
    <s v="App"/>
    <x v="1220"/>
    <n v="7.11"/>
    <n v="13610"/>
    <n v="195"/>
  </r>
  <r>
    <s v="App"/>
    <x v="1221"/>
    <n v="7.14"/>
    <n v="14033"/>
    <n v="141"/>
  </r>
  <r>
    <s v="App"/>
    <x v="1222"/>
    <n v="5.85"/>
    <n v="14000"/>
    <n v="147"/>
  </r>
  <r>
    <s v="App"/>
    <x v="1223"/>
    <n v="6.18"/>
    <n v="11496"/>
    <n v="107"/>
  </r>
  <r>
    <s v="App"/>
    <x v="1224"/>
    <n v="5.58"/>
    <n v="10606"/>
    <n v="114"/>
  </r>
  <r>
    <s v="App"/>
    <x v="1225"/>
    <n v="7.32"/>
    <n v="16184"/>
    <n v="165"/>
  </r>
  <r>
    <s v="App"/>
    <x v="1226"/>
    <n v="6.96"/>
    <n v="14018"/>
    <n v="150"/>
  </r>
  <r>
    <s v="App"/>
    <x v="1227"/>
    <n v="6.88"/>
    <n v="13516"/>
    <n v="165"/>
  </r>
  <r>
    <s v="App"/>
    <x v="1228"/>
    <n v="7.41"/>
    <n v="13803"/>
    <n v="123"/>
  </r>
  <r>
    <s v="App"/>
    <x v="1229"/>
    <n v="6.66"/>
    <n v="13307"/>
    <n v="112"/>
  </r>
  <r>
    <s v="App"/>
    <x v="1230"/>
    <n v="6.09"/>
    <n v="11188"/>
    <n v="120"/>
  </r>
  <r>
    <s v="App"/>
    <x v="1231"/>
    <n v="6.29"/>
    <n v="9653"/>
    <n v="95"/>
  </r>
  <r>
    <s v="App"/>
    <x v="1232"/>
    <n v="11.57"/>
    <n v="15351"/>
    <n v="201"/>
  </r>
  <r>
    <s v="App"/>
    <x v="1233"/>
    <n v="7.04"/>
    <n v="13137"/>
    <n v="149"/>
  </r>
  <r>
    <s v="App"/>
    <x v="1234"/>
    <n v="9.57"/>
    <n v="12858"/>
    <n v="139"/>
  </r>
  <r>
    <s v="App"/>
    <x v="1235"/>
    <n v="10.57"/>
    <n v="13503"/>
    <n v="134"/>
  </r>
  <r>
    <s v="App"/>
    <x v="1236"/>
    <n v="9.02"/>
    <n v="13643"/>
    <n v="146"/>
  </r>
  <r>
    <s v="App"/>
    <x v="1237"/>
    <n v="10.17"/>
    <n v="11349"/>
    <n v="125"/>
  </r>
  <r>
    <s v="App"/>
    <x v="1238"/>
    <n v="5.97"/>
    <n v="9899"/>
    <n v="93"/>
  </r>
  <r>
    <s v="App"/>
    <x v="1239"/>
    <n v="14.71"/>
    <n v="15703"/>
    <n v="175"/>
  </r>
  <r>
    <s v="App"/>
    <x v="1240"/>
    <n v="11.05"/>
    <n v="14204"/>
    <n v="99"/>
  </r>
  <r>
    <s v="App"/>
    <x v="1241"/>
    <n v="13.61"/>
    <n v="13696"/>
    <n v="121"/>
  </r>
  <r>
    <s v="App"/>
    <x v="1242"/>
    <n v="11.98"/>
    <n v="13919"/>
    <n v="141"/>
  </r>
  <r>
    <s v="App"/>
    <x v="1243"/>
    <n v="11.77"/>
    <n v="14301"/>
    <n v="97"/>
  </r>
  <r>
    <s v="App"/>
    <x v="1244"/>
    <n v="11.34"/>
    <n v="11925"/>
    <n v="110"/>
  </r>
  <r>
    <s v="App"/>
    <x v="1245"/>
    <n v="9.36"/>
    <n v="9824"/>
    <n v="76"/>
  </r>
  <r>
    <s v="App"/>
    <x v="1246"/>
    <n v="14.73"/>
    <n v="16181"/>
    <n v="121"/>
  </r>
  <r>
    <s v="App"/>
    <x v="1247"/>
    <n v="8.85"/>
    <n v="13869"/>
    <n v="88"/>
  </r>
  <r>
    <s v="App"/>
    <x v="1248"/>
    <n v="10.65"/>
    <n v="13723"/>
    <n v="109"/>
  </r>
  <r>
    <s v="App"/>
    <x v="1249"/>
    <n v="10.25"/>
    <n v="13878"/>
    <n v="113"/>
  </r>
  <r>
    <s v="App"/>
    <x v="1250"/>
    <n v="11.74"/>
    <n v="14107"/>
    <n v="150"/>
  </r>
  <r>
    <s v="App"/>
    <x v="1251"/>
    <n v="8.0399999999999991"/>
    <n v="11643"/>
    <n v="87"/>
  </r>
  <r>
    <s v="App"/>
    <x v="1252"/>
    <n v="8.98"/>
    <n v="10384"/>
    <n v="107"/>
  </r>
  <r>
    <s v="App"/>
    <x v="1253"/>
    <n v="12.65"/>
    <n v="15739"/>
    <n v="136"/>
  </r>
  <r>
    <s v="App"/>
    <x v="1254"/>
    <n v="9.4700000000000006"/>
    <n v="14637"/>
    <n v="127"/>
  </r>
  <r>
    <s v="App"/>
    <x v="1255"/>
    <n v="11.32"/>
    <n v="14232"/>
    <n v="160"/>
  </r>
  <r>
    <s v="App"/>
    <x v="1256"/>
    <n v="11.19"/>
    <n v="14806"/>
    <n v="120"/>
  </r>
  <r>
    <s v="App"/>
    <x v="1257"/>
    <n v="12.05"/>
    <n v="15164"/>
    <n v="138"/>
  </r>
  <r>
    <s v="App"/>
    <x v="1258"/>
    <n v="11.24"/>
    <n v="11722"/>
    <n v="126"/>
  </r>
  <r>
    <s v="App"/>
    <x v="1259"/>
    <n v="8.32"/>
    <n v="10115"/>
    <n v="103"/>
  </r>
  <r>
    <s v="App"/>
    <x v="1260"/>
    <n v="12.88"/>
    <n v="15525"/>
    <n v="159"/>
  </r>
  <r>
    <s v="App"/>
    <x v="1261"/>
    <n v="11.11"/>
    <n v="13935"/>
    <n v="134"/>
  </r>
  <r>
    <s v="App"/>
    <x v="1262"/>
    <n v="11.47"/>
    <n v="13724"/>
    <n v="135"/>
  </r>
  <r>
    <s v="App"/>
    <x v="1263"/>
    <n v="12.5"/>
    <n v="14107"/>
    <n v="139"/>
  </r>
  <r>
    <s v="App"/>
    <x v="1264"/>
    <n v="9.14"/>
    <n v="13474"/>
    <n v="115"/>
  </r>
  <r>
    <s v="App"/>
    <x v="1265"/>
    <n v="9.4499999999999993"/>
    <n v="11610"/>
    <n v="104"/>
  </r>
  <r>
    <s v="App"/>
    <x v="1266"/>
    <n v="8.65"/>
    <n v="10528"/>
    <n v="122"/>
  </r>
  <r>
    <s v="App"/>
    <x v="1267"/>
    <n v="11.62"/>
    <n v="17254"/>
    <n v="134"/>
  </r>
  <r>
    <s v="App"/>
    <x v="1268"/>
    <n v="11.71"/>
    <n v="14085"/>
    <n v="173"/>
  </r>
  <r>
    <s v="App"/>
    <x v="1269"/>
    <n v="9.0500000000000007"/>
    <n v="14061"/>
    <n v="126"/>
  </r>
  <r>
    <s v="App"/>
    <x v="1270"/>
    <n v="13.05"/>
    <n v="15220"/>
    <n v="151"/>
  </r>
  <r>
    <s v="App"/>
    <x v="1271"/>
    <n v="10.26"/>
    <n v="14200"/>
    <n v="159"/>
  </r>
  <r>
    <s v="App"/>
    <x v="1272"/>
    <n v="10.78"/>
    <n v="12559"/>
    <n v="128"/>
  </r>
  <r>
    <s v="App"/>
    <x v="1273"/>
    <n v="8.57"/>
    <n v="10880"/>
    <n v="125"/>
  </r>
  <r>
    <s v="App"/>
    <x v="1274"/>
    <n v="13.85"/>
    <n v="15435"/>
    <n v="119"/>
  </r>
  <r>
    <s v="App"/>
    <x v="1275"/>
    <n v="11.94"/>
    <n v="11993"/>
    <n v="107"/>
  </r>
  <r>
    <s v="App"/>
    <x v="1276"/>
    <n v="6.28"/>
    <n v="8437"/>
    <n v="72"/>
  </r>
  <r>
    <s v="App"/>
    <x v="1277"/>
    <n v="7.63"/>
    <n v="9931"/>
    <n v="94"/>
  </r>
  <r>
    <s v="App"/>
    <x v="1278"/>
    <n v="8.11"/>
    <n v="9351"/>
    <n v="97"/>
  </r>
  <r>
    <s v="App"/>
    <x v="1279"/>
    <n v="9.69"/>
    <n v="11022"/>
    <n v="131"/>
  </r>
  <r>
    <s v="App"/>
    <x v="1280"/>
    <n v="8.89"/>
    <n v="11235"/>
    <n v="100"/>
  </r>
  <r>
    <s v="App"/>
    <x v="1281"/>
    <n v="13.16"/>
    <n v="17704"/>
    <n v="129"/>
  </r>
  <r>
    <s v="App"/>
    <x v="1282"/>
    <n v="10.47"/>
    <n v="13519"/>
    <n v="140"/>
  </r>
  <r>
    <s v="App"/>
    <x v="1283"/>
    <n v="9.16"/>
    <n v="10998"/>
    <n v="156"/>
  </r>
  <r>
    <s v="App"/>
    <x v="1284"/>
    <n v="13.16"/>
    <n v="15286"/>
    <n v="215"/>
  </r>
  <r>
    <s v="App"/>
    <x v="1285"/>
    <n v="11.71"/>
    <n v="14972"/>
    <n v="203"/>
  </r>
  <r>
    <s v="App"/>
    <x v="1286"/>
    <n v="10.15"/>
    <n v="12717"/>
    <n v="152"/>
  </r>
  <r>
    <s v="App"/>
    <x v="1287"/>
    <n v="9.59"/>
    <n v="11513"/>
    <n v="132"/>
  </r>
  <r>
    <s v="App"/>
    <x v="1288"/>
    <n v="13.8"/>
    <n v="17068"/>
    <n v="228"/>
  </r>
  <r>
    <s v="App"/>
    <x v="1289"/>
    <n v="13.07"/>
    <n v="14002"/>
    <n v="231"/>
  </r>
  <r>
    <s v="App"/>
    <x v="1290"/>
    <n v="11.6"/>
    <n v="15012"/>
    <n v="220"/>
  </r>
  <r>
    <s v="App"/>
    <x v="1291"/>
    <n v="13.31"/>
    <n v="14078"/>
    <n v="202"/>
  </r>
  <r>
    <s v="App"/>
    <x v="1292"/>
    <n v="12.89"/>
    <n v="14509"/>
    <n v="152"/>
  </r>
  <r>
    <s v="App"/>
    <x v="1293"/>
    <n v="8.2200000000000006"/>
    <n v="11718"/>
    <n v="113"/>
  </r>
  <r>
    <s v="App"/>
    <x v="1294"/>
    <n v="7.54"/>
    <n v="10156"/>
    <n v="101"/>
  </r>
  <r>
    <s v="App"/>
    <x v="1295"/>
    <n v="14.5"/>
    <n v="16168"/>
    <n v="166"/>
  </r>
  <r>
    <s v="App"/>
    <x v="1296"/>
    <n v="14.14"/>
    <n v="14400"/>
    <n v="159"/>
  </r>
  <r>
    <s v="App"/>
    <x v="1297"/>
    <n v="12.91"/>
    <n v="14087"/>
    <n v="155"/>
  </r>
  <r>
    <s v="App"/>
    <x v="1298"/>
    <n v="10.91"/>
    <n v="14342"/>
    <n v="173"/>
  </r>
  <r>
    <s v="App"/>
    <x v="1299"/>
    <n v="11.43"/>
    <n v="14720"/>
    <n v="171"/>
  </r>
  <r>
    <s v="App"/>
    <x v="1300"/>
    <n v="10.87"/>
    <n v="11915"/>
    <n v="158"/>
  </r>
  <r>
    <s v="App"/>
    <x v="1301"/>
    <n v="8.4600000000000009"/>
    <n v="9163"/>
    <n v="127"/>
  </r>
  <r>
    <s v="App"/>
    <x v="1302"/>
    <n v="10.96"/>
    <n v="11522"/>
    <n v="158"/>
  </r>
  <r>
    <s v="App"/>
    <x v="1303"/>
    <n v="12.87"/>
    <n v="17290"/>
    <n v="191"/>
  </r>
  <r>
    <s v="App"/>
    <x v="1304"/>
    <n v="13.05"/>
    <n v="13959"/>
    <n v="158"/>
  </r>
  <r>
    <s v="App"/>
    <x v="1305"/>
    <n v="11.03"/>
    <n v="14471"/>
    <n v="195"/>
  </r>
  <r>
    <s v="App"/>
    <x v="1306"/>
    <n v="13.07"/>
    <n v="14070"/>
    <n v="237"/>
  </r>
  <r>
    <s v="App"/>
    <x v="1307"/>
    <n v="9.76"/>
    <n v="11392"/>
    <n v="106"/>
  </r>
  <r>
    <s v="App"/>
    <x v="1308"/>
    <n v="8.2200000000000006"/>
    <n v="10314"/>
    <n v="134"/>
  </r>
  <r>
    <s v="App"/>
    <x v="1309"/>
    <n v="12.57"/>
    <n v="16465"/>
    <n v="216"/>
  </r>
  <r>
    <s v="App"/>
    <x v="1310"/>
    <n v="9.59"/>
    <n v="13980"/>
    <n v="161"/>
  </r>
  <r>
    <s v="App"/>
    <x v="1311"/>
    <n v="5.54"/>
    <n v="9694"/>
    <n v="120"/>
  </r>
  <r>
    <s v="App"/>
    <x v="1312"/>
    <n v="11.69"/>
    <n v="16934"/>
    <n v="258"/>
  </r>
  <r>
    <s v="App"/>
    <x v="1313"/>
    <n v="12.33"/>
    <n v="14572"/>
    <n v="201"/>
  </r>
  <r>
    <s v="App"/>
    <x v="1314"/>
    <n v="11.06"/>
    <n v="12459"/>
    <n v="196"/>
  </r>
  <r>
    <s v="App"/>
    <x v="1315"/>
    <n v="7.94"/>
    <n v="11001"/>
    <n v="169"/>
  </r>
  <r>
    <s v="App"/>
    <x v="1316"/>
    <n v="11.54"/>
    <n v="16583"/>
    <n v="203"/>
  </r>
  <r>
    <s v="App"/>
    <x v="1317"/>
    <n v="7.67"/>
    <n v="14143"/>
    <n v="120"/>
  </r>
  <r>
    <s v="App"/>
    <x v="1318"/>
    <n v="10"/>
    <n v="14212"/>
    <n v="155"/>
  </r>
  <r>
    <s v="App"/>
    <x v="1319"/>
    <n v="11.49"/>
    <n v="14778"/>
    <n v="222"/>
  </r>
  <r>
    <s v="App"/>
    <x v="1320"/>
    <n v="10.210000000000001"/>
    <n v="14061"/>
    <n v="185"/>
  </r>
  <r>
    <s v="App"/>
    <x v="1321"/>
    <n v="9.91"/>
    <n v="11601"/>
    <n v="198"/>
  </r>
  <r>
    <s v="App"/>
    <x v="1322"/>
    <n v="8.9700000000000006"/>
    <n v="10325"/>
    <n v="153"/>
  </r>
  <r>
    <s v="App"/>
    <x v="1323"/>
    <n v="11.01"/>
    <n v="15265"/>
    <n v="192"/>
  </r>
  <r>
    <s v="App"/>
    <x v="1324"/>
    <n v="8.41"/>
    <n v="14267"/>
    <n v="216"/>
  </r>
  <r>
    <s v="App"/>
    <x v="1325"/>
    <n v="7.88"/>
    <n v="13651"/>
    <n v="166"/>
  </r>
  <r>
    <s v="App"/>
    <x v="1326"/>
    <n v="10.210000000000001"/>
    <n v="14141"/>
    <n v="136"/>
  </r>
  <r>
    <s v="App"/>
    <x v="1327"/>
    <n v="8.56"/>
    <n v="10791"/>
    <n v="123"/>
  </r>
  <r>
    <s v="App"/>
    <x v="1328"/>
    <n v="4.37"/>
    <n v="6352"/>
    <n v="75"/>
  </r>
  <r>
    <s v="App"/>
    <x v="1329"/>
    <n v="7.59"/>
    <n v="10715"/>
    <n v="103"/>
  </r>
  <r>
    <s v="App"/>
    <x v="1330"/>
    <n v="10.15"/>
    <n v="16592"/>
    <n v="144"/>
  </r>
  <r>
    <s v="App"/>
    <x v="1331"/>
    <n v="10.57"/>
    <n v="14129"/>
    <n v="147"/>
  </r>
  <r>
    <s v="App"/>
    <x v="1332"/>
    <n v="8.73"/>
    <n v="14080"/>
    <n v="120"/>
  </r>
  <r>
    <s v="App"/>
    <x v="1333"/>
    <n v="9.11"/>
    <n v="14006"/>
    <n v="133"/>
  </r>
  <r>
    <s v="App"/>
    <x v="1334"/>
    <n v="5.79"/>
    <n v="10835"/>
    <n v="104"/>
  </r>
  <r>
    <s v="App"/>
    <x v="1335"/>
    <n v="3.15"/>
    <n v="5777"/>
    <n v="57"/>
  </r>
  <r>
    <s v="App"/>
    <x v="1336"/>
    <n v="4.76"/>
    <n v="9951"/>
    <n v="115"/>
  </r>
  <r>
    <s v="App"/>
    <x v="1337"/>
    <n v="9.2100000000000009"/>
    <n v="16075"/>
    <n v="166"/>
  </r>
  <r>
    <s v="App"/>
    <x v="1338"/>
    <n v="7.1"/>
    <n v="13679"/>
    <n v="113"/>
  </r>
  <r>
    <s v="App"/>
    <x v="1339"/>
    <n v="8.1199999999999992"/>
    <n v="13314"/>
    <n v="139"/>
  </r>
  <r>
    <s v="App"/>
    <x v="1340"/>
    <n v="7.5"/>
    <n v="12917"/>
    <n v="119"/>
  </r>
  <r>
    <s v="App"/>
    <x v="1341"/>
    <n v="6.68"/>
    <n v="13151"/>
    <n v="136"/>
  </r>
  <r>
    <s v="App"/>
    <x v="1342"/>
    <n v="4.88"/>
    <n v="10397"/>
    <n v="99"/>
  </r>
  <r>
    <s v="App"/>
    <x v="1343"/>
    <n v="3.34"/>
    <n v="8098"/>
    <n v="58"/>
  </r>
  <r>
    <s v="App"/>
    <x v="1344"/>
    <n v="5.61"/>
    <n v="10773"/>
    <n v="111"/>
  </r>
  <r>
    <s v="App"/>
    <x v="1345"/>
    <n v="8.84"/>
    <n v="15910"/>
    <n v="141"/>
  </r>
  <r>
    <s v="App"/>
    <x v="1346"/>
    <n v="7.91"/>
    <n v="13223"/>
    <n v="115"/>
  </r>
  <r>
    <s v="App"/>
    <x v="1347"/>
    <n v="7.09"/>
    <n v="13329"/>
    <n v="92"/>
  </r>
  <r>
    <s v="App"/>
    <x v="1348"/>
    <n v="7.5"/>
    <n v="13283"/>
    <n v="98"/>
  </r>
  <r>
    <s v="App"/>
    <x v="1349"/>
    <n v="5.19"/>
    <n v="10723"/>
    <n v="83"/>
  </r>
  <r>
    <s v="App"/>
    <x v="1350"/>
    <n v="4.75"/>
    <n v="9634"/>
    <n v="86"/>
  </r>
  <r>
    <s v="App"/>
    <x v="1351"/>
    <n v="8.2799999999999994"/>
    <n v="14638"/>
    <n v="102"/>
  </r>
  <r>
    <s v="App"/>
    <x v="1352"/>
    <n v="7.72"/>
    <n v="12906"/>
    <n v="95"/>
  </r>
  <r>
    <s v="App"/>
    <x v="1353"/>
    <n v="10.9"/>
    <n v="12519"/>
    <n v="72"/>
  </r>
  <r>
    <s v="App"/>
    <x v="1354"/>
    <n v="12.36"/>
    <n v="12224"/>
    <n v="82"/>
  </r>
  <r>
    <s v="App"/>
    <x v="1355"/>
    <n v="9.99"/>
    <n v="12838"/>
    <n v="90"/>
  </r>
  <r>
    <s v="App"/>
    <x v="1356"/>
    <n v="6.75"/>
    <n v="10266"/>
    <n v="95"/>
  </r>
  <r>
    <s v="App"/>
    <x v="1357"/>
    <n v="6.3"/>
    <n v="9506"/>
    <n v="77"/>
  </r>
  <r>
    <s v="App"/>
    <x v="1358"/>
    <n v="7.75"/>
    <n v="14682"/>
    <n v="145"/>
  </r>
  <r>
    <s v="App"/>
    <x v="1359"/>
    <n v="7.32"/>
    <n v="12664"/>
    <n v="112"/>
  </r>
  <r>
    <s v="App"/>
    <x v="1360"/>
    <n v="7.59"/>
    <n v="13652"/>
    <n v="102"/>
  </r>
  <r>
    <s v="App"/>
    <x v="1361"/>
    <n v="7.12"/>
    <n v="13565"/>
    <n v="96"/>
  </r>
  <r>
    <s v="App"/>
    <x v="1362"/>
    <n v="8.2899999999999991"/>
    <n v="13856"/>
    <n v="114"/>
  </r>
  <r>
    <s v="App"/>
    <x v="1363"/>
    <n v="6.72"/>
    <n v="11233"/>
    <n v="107"/>
  </r>
  <r>
    <s v="App"/>
    <x v="1364"/>
    <n v="4.95"/>
    <n v="9818"/>
    <n v="104"/>
  </r>
  <r>
    <s v="App"/>
    <x v="1365"/>
    <n v="9.1300000000000008"/>
    <n v="16649"/>
    <n v="157"/>
  </r>
  <r>
    <s v="App"/>
    <x v="1366"/>
    <n v="8.5299999999999994"/>
    <n v="14042"/>
    <n v="158"/>
  </r>
  <r>
    <s v="App"/>
    <x v="1367"/>
    <n v="6.91"/>
    <n v="13310"/>
    <n v="108"/>
  </r>
  <r>
    <s v="App"/>
    <x v="1368"/>
    <n v="6.47"/>
    <n v="13209"/>
    <n v="122"/>
  </r>
  <r>
    <s v="App"/>
    <x v="1369"/>
    <n v="6.29"/>
    <n v="12986"/>
    <n v="141"/>
  </r>
  <r>
    <s v="App"/>
    <x v="1370"/>
    <n v="8.69"/>
    <n v="11191"/>
    <n v="150"/>
  </r>
  <r>
    <s v="App"/>
    <x v="1371"/>
    <n v="5.95"/>
    <n v="10145"/>
    <n v="126"/>
  </r>
  <r>
    <s v="App"/>
    <x v="1372"/>
    <n v="11.04"/>
    <n v="17365"/>
    <n v="180"/>
  </r>
  <r>
    <s v="App"/>
    <x v="1373"/>
    <n v="8.4700000000000006"/>
    <n v="14543"/>
    <n v="140"/>
  </r>
  <r>
    <s v="App"/>
    <x v="1374"/>
    <n v="7.03"/>
    <n v="14294"/>
    <n v="129"/>
  </r>
  <r>
    <s v="App"/>
    <x v="1375"/>
    <n v="10.24"/>
    <n v="14997"/>
    <n v="128"/>
  </r>
  <r>
    <s v="App"/>
    <x v="1376"/>
    <n v="8.5399999999999991"/>
    <n v="13873"/>
    <n v="121"/>
  </r>
  <r>
    <s v="App"/>
    <x v="1377"/>
    <n v="6.25"/>
    <n v="12146"/>
    <n v="128"/>
  </r>
  <r>
    <s v="App"/>
    <x v="1378"/>
    <n v="6.68"/>
    <n v="11102"/>
    <n v="111"/>
  </r>
  <r>
    <s v="App"/>
    <x v="1379"/>
    <n v="9.7100000000000009"/>
    <n v="16487"/>
    <n v="127"/>
  </r>
  <r>
    <s v="App"/>
    <x v="1380"/>
    <n v="10"/>
    <n v="14903"/>
    <n v="120"/>
  </r>
  <r>
    <s v="App"/>
    <x v="1381"/>
    <n v="10.11"/>
    <n v="14785"/>
    <n v="131"/>
  </r>
  <r>
    <s v="App"/>
    <x v="1382"/>
    <n v="7.94"/>
    <n v="14281"/>
    <n v="97"/>
  </r>
  <r>
    <s v="App"/>
    <x v="1383"/>
    <n v="7.2"/>
    <n v="14161"/>
    <n v="98"/>
  </r>
  <r>
    <s v="App"/>
    <x v="1384"/>
    <n v="7.43"/>
    <n v="12181"/>
    <n v="88"/>
  </r>
  <r>
    <s v="App"/>
    <x v="1385"/>
    <n v="7.21"/>
    <n v="10596"/>
    <n v="93"/>
  </r>
  <r>
    <s v="App"/>
    <x v="1386"/>
    <n v="14.05"/>
    <n v="19072"/>
    <n v="167"/>
  </r>
  <r>
    <s v="App"/>
    <x v="1387"/>
    <n v="14.21"/>
    <n v="15885"/>
    <n v="220"/>
  </r>
  <r>
    <s v="App"/>
    <x v="1388"/>
    <n v="13.04"/>
    <n v="15370"/>
    <n v="218"/>
  </r>
  <r>
    <s v="App"/>
    <x v="1389"/>
    <n v="12.27"/>
    <n v="14588"/>
    <n v="184"/>
  </r>
  <r>
    <s v="App"/>
    <x v="1390"/>
    <n v="10.32"/>
    <n v="15112"/>
    <n v="204"/>
  </r>
  <r>
    <s v="App"/>
    <x v="1391"/>
    <n v="4.78"/>
    <n v="11507"/>
    <n v="99"/>
  </r>
  <r>
    <s v="App"/>
    <x v="1392"/>
    <n v="3.98"/>
    <n v="8635"/>
    <n v="74"/>
  </r>
  <r>
    <s v="App"/>
    <x v="1393"/>
    <n v="5.56"/>
    <n v="10219"/>
    <n v="101"/>
  </r>
  <r>
    <s v="App"/>
    <x v="1394"/>
    <n v="4.8099999999999996"/>
    <n v="9955"/>
    <n v="84"/>
  </r>
  <r>
    <s v="App"/>
    <x v="1395"/>
    <n v="9.44"/>
    <n v="17015"/>
    <n v="185"/>
  </r>
  <r>
    <s v="App"/>
    <x v="1396"/>
    <n v="10.23"/>
    <n v="15229"/>
    <n v="150"/>
  </r>
  <r>
    <s v="App"/>
    <x v="1397"/>
    <n v="9.26"/>
    <n v="14833"/>
    <n v="142"/>
  </r>
  <r>
    <s v="App"/>
    <x v="1398"/>
    <n v="11.36"/>
    <n v="12679"/>
    <n v="122"/>
  </r>
  <r>
    <s v="App"/>
    <x v="1399"/>
    <n v="8.0299999999999994"/>
    <n v="11840"/>
    <n v="106"/>
  </r>
  <r>
    <s v="App"/>
    <x v="1400"/>
    <n v="12.16"/>
    <n v="18090"/>
    <n v="169"/>
  </r>
  <r>
    <s v="App"/>
    <x v="1401"/>
    <n v="10.46"/>
    <n v="16595"/>
    <n v="137"/>
  </r>
  <r>
    <s v="App"/>
    <x v="1402"/>
    <n v="9.2799999999999994"/>
    <n v="17781"/>
    <n v="133"/>
  </r>
  <r>
    <s v="App"/>
    <x v="1403"/>
    <n v="13.59"/>
    <n v="16281"/>
    <n v="132"/>
  </r>
  <r>
    <s v="App"/>
    <x v="1404"/>
    <n v="9.07"/>
    <n v="16334"/>
    <n v="133"/>
  </r>
  <r>
    <s v="App"/>
    <x v="1405"/>
    <n v="8.25"/>
    <n v="14095"/>
    <n v="125"/>
  </r>
  <r>
    <s v="App"/>
    <x v="1406"/>
    <n v="8.41"/>
    <n v="12921"/>
    <n v="121"/>
  </r>
  <r>
    <s v="App"/>
    <x v="1407"/>
    <n v="17.11"/>
    <n v="22610"/>
    <n v="197"/>
  </r>
  <r>
    <s v="App"/>
    <x v="1408"/>
    <n v="13.01"/>
    <n v="19199"/>
    <n v="195"/>
  </r>
  <r>
    <s v="App"/>
    <x v="1409"/>
    <n v="11.14"/>
    <n v="17699"/>
    <n v="138"/>
  </r>
  <r>
    <s v="App"/>
    <x v="1410"/>
    <n v="10.55"/>
    <n v="16967"/>
    <n v="154"/>
  </r>
  <r>
    <s v="App"/>
    <x v="1411"/>
    <n v="11.71"/>
    <n v="16400"/>
    <n v="169"/>
  </r>
  <r>
    <s v="App"/>
    <x v="1412"/>
    <n v="9.44"/>
    <n v="13250"/>
    <n v="107"/>
  </r>
  <r>
    <s v="App"/>
    <x v="1413"/>
    <n v="9.67"/>
    <n v="13378"/>
    <n v="125"/>
  </r>
  <r>
    <s v="App"/>
    <x v="1414"/>
    <n v="16.510000000000002"/>
    <n v="21916"/>
    <n v="162"/>
  </r>
  <r>
    <s v="App"/>
    <x v="1415"/>
    <n v="15.46"/>
    <n v="19233"/>
    <n v="164"/>
  </r>
  <r>
    <s v="App"/>
    <x v="1416"/>
    <n v="13.75"/>
    <n v="19197"/>
    <n v="145"/>
  </r>
  <r>
    <s v="App"/>
    <x v="1417"/>
    <n v="14.7"/>
    <n v="19072"/>
    <n v="179"/>
  </r>
  <r>
    <s v="App"/>
    <x v="1418"/>
    <n v="12.81"/>
    <n v="18344"/>
    <n v="155"/>
  </r>
  <r>
    <s v="App"/>
    <x v="1419"/>
    <n v="14.76"/>
    <n v="25014"/>
    <n v="262"/>
  </r>
  <r>
    <s v="App"/>
    <x v="1420"/>
    <n v="11.66"/>
    <n v="16279"/>
    <n v="173"/>
  </r>
  <r>
    <s v="App"/>
    <x v="1421"/>
    <n v="12.55"/>
    <n v="20030"/>
    <n v="162"/>
  </r>
  <r>
    <s v="App"/>
    <x v="1422"/>
    <n v="11.5"/>
    <n v="20706"/>
    <n v="172"/>
  </r>
  <r>
    <s v="App"/>
    <x v="1423"/>
    <n v="11.57"/>
    <n v="18552"/>
    <n v="163"/>
  </r>
  <r>
    <s v="App"/>
    <x v="1424"/>
    <n v="12.23"/>
    <n v="18180"/>
    <n v="183"/>
  </r>
  <r>
    <s v="App"/>
    <x v="1425"/>
    <n v="8.48"/>
    <n v="16875"/>
    <n v="200"/>
  </r>
  <r>
    <s v="App"/>
    <x v="1426"/>
    <n v="5.62"/>
    <n v="13931"/>
    <n v="127"/>
  </r>
  <r>
    <s v="App"/>
    <x v="1427"/>
    <n v="7.55"/>
    <n v="13194"/>
    <n v="154"/>
  </r>
  <r>
    <s v="App"/>
    <x v="1428"/>
    <n v="12.85"/>
    <n v="21040"/>
    <n v="182"/>
  </r>
  <r>
    <s v="App"/>
    <x v="1429"/>
    <n v="14.03"/>
    <n v="20132"/>
    <n v="214"/>
  </r>
  <r>
    <s v="App"/>
    <x v="1430"/>
    <n v="13.83"/>
    <n v="18857"/>
    <n v="185"/>
  </r>
  <r>
    <s v="App"/>
    <x v="1431"/>
    <n v="10.029999999999999"/>
    <n v="18718"/>
    <n v="180"/>
  </r>
  <r>
    <s v="App"/>
    <x v="1432"/>
    <n v="10.01"/>
    <n v="18240"/>
    <n v="215"/>
  </r>
  <r>
    <s v="App"/>
    <x v="1433"/>
    <n v="6.67"/>
    <n v="14311"/>
    <n v="110"/>
  </r>
  <r>
    <s v="App"/>
    <x v="1434"/>
    <n v="8.34"/>
    <n v="13829"/>
    <n v="145"/>
  </r>
  <r>
    <s v="App"/>
    <x v="1435"/>
    <n v="14.33"/>
    <n v="22662"/>
    <n v="202"/>
  </r>
  <r>
    <s v="App"/>
    <x v="1436"/>
    <n v="12.69"/>
    <n v="19146"/>
    <n v="188"/>
  </r>
  <r>
    <s v="App"/>
    <x v="1437"/>
    <n v="11.85"/>
    <n v="18383"/>
    <n v="169"/>
  </r>
  <r>
    <s v="App"/>
    <x v="1438"/>
    <n v="10.19"/>
    <n v="14157"/>
    <n v="152"/>
  </r>
  <r>
    <s v="App"/>
    <x v="1439"/>
    <n v="7.24"/>
    <n v="8635"/>
    <n v="96"/>
  </r>
  <r>
    <s v="App"/>
    <x v="1440"/>
    <n v="7.28"/>
    <n v="11418"/>
    <n v="99"/>
  </r>
  <r>
    <s v="App"/>
    <x v="1441"/>
    <n v="9.92"/>
    <n v="14317"/>
    <n v="184"/>
  </r>
  <r>
    <s v="App"/>
    <x v="1442"/>
    <n v="16.190000000000001"/>
    <n v="23158"/>
    <n v="226"/>
  </r>
  <r>
    <s v="App"/>
    <x v="1443"/>
    <n v="13.83"/>
    <n v="18990"/>
    <n v="200"/>
  </r>
  <r>
    <s v="App"/>
    <x v="1444"/>
    <n v="13.4"/>
    <n v="18658"/>
    <n v="158"/>
  </r>
  <r>
    <s v="App"/>
    <x v="1445"/>
    <n v="13.4"/>
    <n v="18382"/>
    <n v="189"/>
  </r>
  <r>
    <s v="App"/>
    <x v="1446"/>
    <n v="14"/>
    <n v="18929"/>
    <n v="184"/>
  </r>
  <r>
    <s v="App"/>
    <x v="1447"/>
    <n v="10.199999999999999"/>
    <n v="13894"/>
    <n v="137"/>
  </r>
  <r>
    <s v="App"/>
    <x v="1448"/>
    <n v="10"/>
    <n v="13561"/>
    <n v="138"/>
  </r>
  <r>
    <s v="App"/>
    <x v="1449"/>
    <n v="13.82"/>
    <n v="22116"/>
    <n v="190"/>
  </r>
  <r>
    <s v="App"/>
    <x v="1450"/>
    <n v="12.79"/>
    <n v="18962"/>
    <n v="173"/>
  </r>
  <r>
    <s v="App"/>
    <x v="1451"/>
    <n v="13.06"/>
    <n v="18961"/>
    <n v="177"/>
  </r>
  <r>
    <s v="App"/>
    <x v="1452"/>
    <n v="14.25"/>
    <n v="18807"/>
    <n v="185"/>
  </r>
  <r>
    <s v="App"/>
    <x v="1453"/>
    <n v="12.16"/>
    <n v="18271"/>
    <n v="183"/>
  </r>
  <r>
    <s v="App"/>
    <x v="1454"/>
    <n v="8.3000000000000007"/>
    <n v="13933"/>
    <n v="130"/>
  </r>
  <r>
    <s v="App"/>
    <x v="1455"/>
    <n v="7"/>
    <n v="9896"/>
    <n v="109"/>
  </r>
  <r>
    <s v="App"/>
    <x v="1456"/>
    <n v="9.89"/>
    <n v="14380"/>
    <n v="125"/>
  </r>
  <r>
    <s v="App"/>
    <x v="1457"/>
    <n v="17.36"/>
    <n v="22650"/>
    <n v="182"/>
  </r>
  <r>
    <s v="App"/>
    <x v="1458"/>
    <n v="13.84"/>
    <n v="18653"/>
    <n v="159"/>
  </r>
  <r>
    <s v="App"/>
    <x v="1459"/>
    <n v="15.27"/>
    <n v="17849"/>
    <n v="199"/>
  </r>
  <r>
    <s v="App"/>
    <x v="1460"/>
    <n v="14.21"/>
    <n v="18019"/>
    <n v="160"/>
  </r>
  <r>
    <s v="App"/>
    <x v="1461"/>
    <n v="9.2200000000000006"/>
    <n v="14170"/>
    <n v="96"/>
  </r>
  <r>
    <s v="App"/>
    <x v="1462"/>
    <n v="9.26"/>
    <n v="13476"/>
    <n v="120"/>
  </r>
  <r>
    <s v="App"/>
    <x v="1463"/>
    <n v="18.239999999999998"/>
    <n v="22056"/>
    <n v="193"/>
  </r>
  <r>
    <s v="App"/>
    <x v="1464"/>
    <n v="13.78"/>
    <n v="18196"/>
    <n v="147"/>
  </r>
  <r>
    <s v="App"/>
    <x v="1465"/>
    <n v="13.63"/>
    <n v="18407"/>
    <n v="172"/>
  </r>
  <r>
    <s v="App"/>
    <x v="1466"/>
    <n v="14.3"/>
    <n v="18837"/>
    <n v="185"/>
  </r>
  <r>
    <s v="App"/>
    <x v="1467"/>
    <n v="12.85"/>
    <n v="18251"/>
    <n v="164"/>
  </r>
  <r>
    <s v="App"/>
    <x v="1468"/>
    <n v="10.11"/>
    <n v="14210"/>
    <n v="129"/>
  </r>
  <r>
    <s v="App"/>
    <x v="1469"/>
    <n v="8.2100000000000009"/>
    <n v="13250"/>
    <n v="105"/>
  </r>
  <r>
    <s v="App"/>
    <x v="1470"/>
    <n v="13.97"/>
    <n v="20319"/>
    <n v="161"/>
  </r>
  <r>
    <s v="App"/>
    <x v="1471"/>
    <n v="12.12"/>
    <n v="17289"/>
    <n v="137"/>
  </r>
  <r>
    <s v="App"/>
    <x v="1472"/>
    <n v="13.95"/>
    <n v="17902"/>
    <n v="161"/>
  </r>
  <r>
    <s v="App"/>
    <x v="1473"/>
    <n v="12.43"/>
    <n v="17237"/>
    <n v="146"/>
  </r>
  <r>
    <s v="App"/>
    <x v="1474"/>
    <n v="12.25"/>
    <n v="17951"/>
    <n v="142"/>
  </r>
  <r>
    <s v="App"/>
    <x v="1475"/>
    <n v="9.69"/>
    <n v="13748"/>
    <n v="131"/>
  </r>
  <r>
    <s v="App"/>
    <x v="1476"/>
    <n v="8.6"/>
    <n v="12848"/>
    <n v="122"/>
  </r>
  <r>
    <s v="App"/>
    <x v="1477"/>
    <n v="17.12"/>
    <n v="21668"/>
    <n v="195"/>
  </r>
  <r>
    <s v="App"/>
    <x v="1478"/>
    <n v="12.45"/>
    <n v="18096"/>
    <n v="191"/>
  </r>
  <r>
    <s v="App"/>
    <x v="1479"/>
    <n v="11.65"/>
    <n v="18939"/>
    <n v="170"/>
  </r>
  <r>
    <s v="App"/>
    <x v="1480"/>
    <n v="16.25"/>
    <n v="18738"/>
    <n v="189"/>
  </r>
  <r>
    <s v="App"/>
    <x v="1481"/>
    <n v="15.28"/>
    <n v="17700"/>
    <n v="134"/>
  </r>
  <r>
    <s v="App"/>
    <x v="1482"/>
    <n v="10.36"/>
    <n v="15271"/>
    <n v="126"/>
  </r>
  <r>
    <s v="App"/>
    <x v="1483"/>
    <n v="10.73"/>
    <n v="13499"/>
    <n v="154"/>
  </r>
  <r>
    <s v="App"/>
    <x v="1484"/>
    <n v="16.329999999999998"/>
    <n v="21441"/>
    <n v="181"/>
  </r>
  <r>
    <s v="App"/>
    <x v="1485"/>
    <n v="11.43"/>
    <n v="17274"/>
    <n v="154"/>
  </r>
  <r>
    <s v="App"/>
    <x v="1486"/>
    <n v="11.15"/>
    <n v="17670"/>
    <n v="174"/>
  </r>
  <r>
    <s v="App"/>
    <x v="1487"/>
    <n v="10.52"/>
    <n v="17377"/>
    <n v="210"/>
  </r>
  <r>
    <s v="App"/>
    <x v="1488"/>
    <n v="8.68"/>
    <n v="17061"/>
    <n v="157"/>
  </r>
  <r>
    <s v="App"/>
    <x v="1489"/>
    <n v="8.94"/>
    <n v="13417"/>
    <n v="136"/>
  </r>
  <r>
    <s v="App"/>
    <x v="1490"/>
    <n v="8.23"/>
    <n v="13055"/>
    <n v="161"/>
  </r>
  <r>
    <s v="App"/>
    <x v="1491"/>
    <n v="13.85"/>
    <n v="21510"/>
    <n v="218"/>
  </r>
  <r>
    <s v="App"/>
    <x v="1492"/>
    <n v="10.24"/>
    <n v="17969"/>
    <n v="199"/>
  </r>
  <r>
    <s v="App"/>
    <x v="1493"/>
    <n v="10.69"/>
    <n v="17627"/>
    <n v="147"/>
  </r>
  <r>
    <s v="App"/>
    <x v="1494"/>
    <n v="10.83"/>
    <n v="18138"/>
    <n v="166"/>
  </r>
  <r>
    <s v="App"/>
    <x v="1495"/>
    <n v="13.07"/>
    <n v="18145"/>
    <n v="171"/>
  </r>
  <r>
    <s v="App"/>
    <x v="1496"/>
    <n v="8.8000000000000007"/>
    <n v="14169"/>
    <n v="142"/>
  </r>
  <r>
    <s v="App"/>
    <x v="1497"/>
    <n v="8.85"/>
    <n v="13320"/>
    <n v="150"/>
  </r>
  <r>
    <s v="App"/>
    <x v="1498"/>
    <n v="14.05"/>
    <n v="20111"/>
    <n v="179"/>
  </r>
  <r>
    <s v="App"/>
    <x v="1499"/>
    <n v="10.24"/>
    <n v="17626"/>
    <n v="157"/>
  </r>
  <r>
    <s v="App"/>
    <x v="1500"/>
    <n v="10.130000000000001"/>
    <n v="17763"/>
    <n v="187"/>
  </r>
  <r>
    <s v="App"/>
    <x v="1501"/>
    <n v="10.59"/>
    <n v="17193"/>
    <n v="193"/>
  </r>
  <r>
    <s v="App"/>
    <x v="1502"/>
    <n v="9.7799999999999994"/>
    <n v="16775"/>
    <n v="177"/>
  </r>
  <r>
    <s v="App"/>
    <x v="1503"/>
    <n v="9.67"/>
    <n v="14662"/>
    <n v="172"/>
  </r>
  <r>
    <s v="App"/>
    <x v="1504"/>
    <n v="9.6"/>
    <n v="13236"/>
    <n v="145"/>
  </r>
  <r>
    <s v="App"/>
    <x v="1505"/>
    <n v="17.59"/>
    <n v="22362"/>
    <n v="239"/>
  </r>
  <r>
    <s v="App"/>
    <x v="1506"/>
    <n v="12.11"/>
    <n v="18552"/>
    <n v="172"/>
  </r>
  <r>
    <s v="App"/>
    <x v="1507"/>
    <n v="11.69"/>
    <n v="18152"/>
    <n v="153"/>
  </r>
  <r>
    <s v="App"/>
    <x v="1508"/>
    <n v="12.48"/>
    <n v="18312"/>
    <n v="162"/>
  </r>
  <r>
    <s v="App"/>
    <x v="1509"/>
    <n v="14.15"/>
    <n v="18016"/>
    <n v="176"/>
  </r>
  <r>
    <s v="App"/>
    <x v="1510"/>
    <n v="12.48"/>
    <n v="14702"/>
    <n v="148"/>
  </r>
  <r>
    <s v="App"/>
    <x v="1511"/>
    <n v="8.66"/>
    <n v="13822"/>
    <n v="153"/>
  </r>
  <r>
    <s v="App"/>
    <x v="1512"/>
    <n v="16.78"/>
    <n v="21689"/>
    <n v="222"/>
  </r>
  <r>
    <s v="App"/>
    <x v="1513"/>
    <n v="16.02"/>
    <n v="19130"/>
    <n v="180"/>
  </r>
  <r>
    <s v="App"/>
    <x v="1514"/>
    <n v="14.08"/>
    <n v="19820"/>
    <n v="198"/>
  </r>
  <r>
    <s v="App"/>
    <x v="1515"/>
    <n v="17.11"/>
    <n v="20069"/>
    <n v="241"/>
  </r>
  <r>
    <s v="App"/>
    <x v="1516"/>
    <n v="10.55"/>
    <n v="17732"/>
    <n v="176"/>
  </r>
  <r>
    <s v="App"/>
    <x v="1517"/>
    <n v="8.75"/>
    <n v="14464"/>
    <n v="139"/>
  </r>
  <r>
    <s v="App"/>
    <x v="1518"/>
    <n v="8.81"/>
    <n v="13660"/>
    <n v="190"/>
  </r>
  <r>
    <s v="App"/>
    <x v="1519"/>
    <n v="14.82"/>
    <n v="22136"/>
    <n v="249"/>
  </r>
  <r>
    <s v="App"/>
    <x v="1520"/>
    <n v="13.07"/>
    <n v="19524"/>
    <n v="237"/>
  </r>
  <r>
    <s v="App"/>
    <x v="1521"/>
    <n v="11.1"/>
    <n v="18427"/>
    <n v="172"/>
  </r>
  <r>
    <s v="App"/>
    <x v="1522"/>
    <n v="12.53"/>
    <n v="17804"/>
    <n v="186"/>
  </r>
  <r>
    <s v="App"/>
    <x v="1523"/>
    <n v="9.19"/>
    <n v="16656"/>
    <n v="144"/>
  </r>
  <r>
    <s v="App"/>
    <x v="1524"/>
    <n v="9.0299999999999994"/>
    <n v="14432"/>
    <n v="161"/>
  </r>
  <r>
    <s v="App"/>
    <x v="1525"/>
    <n v="9.15"/>
    <n v="13314"/>
    <n v="148"/>
  </r>
  <r>
    <s v="App"/>
    <x v="1526"/>
    <n v="12.21"/>
    <n v="19095"/>
    <n v="182"/>
  </r>
  <r>
    <s v="App"/>
    <x v="1527"/>
    <n v="9.75"/>
    <n v="16864"/>
    <n v="178"/>
  </r>
  <r>
    <s v="App"/>
    <x v="1528"/>
    <n v="9.15"/>
    <n v="15910"/>
    <n v="191"/>
  </r>
  <r>
    <s v="App"/>
    <x v="1529"/>
    <n v="8.91"/>
    <n v="15293"/>
    <n v="149"/>
  </r>
  <r>
    <s v="App"/>
    <x v="1530"/>
    <n v="8.34"/>
    <n v="15656"/>
    <n v="196"/>
  </r>
  <r>
    <s v="App"/>
    <x v="1531"/>
    <n v="6.89"/>
    <n v="13821"/>
    <n v="130"/>
  </r>
  <r>
    <s v="App"/>
    <x v="1532"/>
    <n v="7.23"/>
    <n v="11863"/>
    <n v="138"/>
  </r>
  <r>
    <s v="App"/>
    <x v="1533"/>
    <n v="8.68"/>
    <n v="15556"/>
    <n v="162"/>
  </r>
  <r>
    <s v="App"/>
    <x v="1534"/>
    <n v="8.36"/>
    <n v="14293"/>
    <n v="179"/>
  </r>
  <r>
    <s v="App"/>
    <x v="1535"/>
    <n v="8.83"/>
    <n v="14147"/>
    <n v="163"/>
  </r>
  <r>
    <s v="App"/>
    <x v="1536"/>
    <n v="8.11"/>
    <n v="15633"/>
    <n v="154"/>
  </r>
  <r>
    <s v="App"/>
    <x v="1537"/>
    <n v="9.26"/>
    <n v="14858"/>
    <n v="181"/>
  </r>
  <r>
    <s v="App"/>
    <x v="1538"/>
    <n v="7.63"/>
    <n v="12913"/>
    <n v="148"/>
  </r>
  <r>
    <s v="App"/>
    <x v="1539"/>
    <n v="6.01"/>
    <n v="11948"/>
    <n v="138"/>
  </r>
  <r>
    <s v="App"/>
    <x v="1540"/>
    <n v="9.83"/>
    <n v="21535"/>
    <n v="180"/>
  </r>
  <r>
    <s v="App"/>
    <x v="1541"/>
    <n v="8.02"/>
    <n v="16237"/>
    <n v="161"/>
  </r>
  <r>
    <s v="App"/>
    <x v="1542"/>
    <n v="9.36"/>
    <n v="17541"/>
    <n v="180"/>
  </r>
  <r>
    <s v="App"/>
    <x v="1543"/>
    <n v="8.75"/>
    <n v="16091"/>
    <n v="160"/>
  </r>
  <r>
    <s v="App"/>
    <x v="1544"/>
    <n v="9.49"/>
    <n v="16896"/>
    <n v="174"/>
  </r>
  <r>
    <s v="App"/>
    <x v="1545"/>
    <n v="7.78"/>
    <n v="14421"/>
    <n v="255"/>
  </r>
  <r>
    <s v="App"/>
    <x v="1546"/>
    <n v="8.61"/>
    <n v="12127"/>
    <n v="126"/>
  </r>
  <r>
    <s v="App"/>
    <x v="1547"/>
    <n v="12.74"/>
    <n v="20209"/>
    <n v="222"/>
  </r>
  <r>
    <s v="App"/>
    <x v="1548"/>
    <n v="11.72"/>
    <n v="18891"/>
    <n v="526"/>
  </r>
  <r>
    <s v="App"/>
    <x v="1549"/>
    <n v="11.96"/>
    <n v="18200"/>
    <n v="197"/>
  </r>
  <r>
    <s v="App"/>
    <x v="1550"/>
    <n v="10.44"/>
    <n v="18310"/>
    <n v="171"/>
  </r>
  <r>
    <s v="App"/>
    <x v="1551"/>
    <n v="12.02"/>
    <n v="17861"/>
    <n v="220"/>
  </r>
  <r>
    <s v="App"/>
    <x v="1552"/>
    <n v="8.61"/>
    <n v="13861"/>
    <n v="140"/>
  </r>
  <r>
    <s v="App"/>
    <x v="1553"/>
    <n v="8.44"/>
    <n v="13352"/>
    <n v="149"/>
  </r>
  <r>
    <s v="App"/>
    <x v="1554"/>
    <n v="15.35"/>
    <n v="23745"/>
    <n v="251"/>
  </r>
  <r>
    <s v="App"/>
    <x v="1555"/>
    <n v="10.87"/>
    <n v="19855"/>
    <n v="215"/>
  </r>
  <r>
    <s v="App"/>
    <x v="1556"/>
    <n v="9.4700000000000006"/>
    <n v="18341"/>
    <n v="169"/>
  </r>
  <r>
    <s v="App"/>
    <x v="1557"/>
    <n v="11.88"/>
    <n v="18688"/>
    <n v="228"/>
  </r>
  <r>
    <s v="App"/>
    <x v="1558"/>
    <n v="9.4600000000000009"/>
    <n v="17637"/>
    <n v="170"/>
  </r>
  <r>
    <s v="App"/>
    <x v="1559"/>
    <n v="9.6"/>
    <n v="16614"/>
    <n v="195"/>
  </r>
  <r>
    <s v="App"/>
    <x v="1560"/>
    <n v="5.78"/>
    <n v="12528"/>
    <n v="141"/>
  </r>
  <r>
    <s v="App"/>
    <x v="1561"/>
    <n v="8.52"/>
    <n v="18097"/>
    <n v="141"/>
  </r>
  <r>
    <s v="App"/>
    <x v="1562"/>
    <n v="10.89"/>
    <n v="19752"/>
    <n v="212"/>
  </r>
  <r>
    <s v="App"/>
    <x v="1563"/>
    <n v="8.7799999999999994"/>
    <n v="17800"/>
    <n v="154"/>
  </r>
  <r>
    <s v="App"/>
    <x v="1564"/>
    <n v="9.9700000000000006"/>
    <n v="17665"/>
    <n v="171"/>
  </r>
  <r>
    <s v="App"/>
    <x v="1565"/>
    <n v="10.31"/>
    <n v="17509"/>
    <n v="197"/>
  </r>
  <r>
    <s v="App"/>
    <x v="1566"/>
    <n v="8.56"/>
    <n v="13962"/>
    <n v="139"/>
  </r>
  <r>
    <s v="App"/>
    <x v="1567"/>
    <n v="8.02"/>
    <n v="13124"/>
    <n v="133"/>
  </r>
  <r>
    <s v="App"/>
    <x v="1568"/>
    <n v="13.27"/>
    <n v="20744"/>
    <n v="157"/>
  </r>
  <r>
    <s v="App"/>
    <x v="1569"/>
    <n v="11.27"/>
    <n v="17908"/>
    <n v="137"/>
  </r>
  <r>
    <s v="App"/>
    <x v="1570"/>
    <n v="10.029999999999999"/>
    <n v="18200"/>
    <n v="148"/>
  </r>
  <r>
    <s v="App"/>
    <x v="1571"/>
    <n v="11.67"/>
    <n v="18408"/>
    <n v="181"/>
  </r>
  <r>
    <s v="App"/>
    <x v="1572"/>
    <n v="12.97"/>
    <n v="19069"/>
    <n v="160"/>
  </r>
  <r>
    <s v="App"/>
    <x v="1573"/>
    <n v="9.27"/>
    <n v="15120"/>
    <n v="150"/>
  </r>
  <r>
    <s v="App"/>
    <x v="1574"/>
    <n v="9.26"/>
    <n v="14921"/>
    <n v="138"/>
  </r>
  <r>
    <s v="App"/>
    <x v="1575"/>
    <n v="14.8"/>
    <n v="23040"/>
    <n v="179"/>
  </r>
  <r>
    <s v="App"/>
    <x v="1576"/>
    <n v="13.65"/>
    <n v="20315"/>
    <n v="178"/>
  </r>
  <r>
    <s v="App"/>
    <x v="1577"/>
    <n v="13.09"/>
    <n v="19319"/>
    <n v="194"/>
  </r>
  <r>
    <s v="App"/>
    <x v="1578"/>
    <n v="11.72"/>
    <n v="17992"/>
    <n v="182"/>
  </r>
  <r>
    <s v="App"/>
    <x v="1579"/>
    <n v="12.43"/>
    <n v="17671"/>
    <n v="172"/>
  </r>
  <r>
    <s v="App"/>
    <x v="1580"/>
    <n v="11.35"/>
    <n v="14607"/>
    <n v="153"/>
  </r>
  <r>
    <s v="App"/>
    <x v="1581"/>
    <n v="10.119999999999999"/>
    <n v="13862"/>
    <n v="162"/>
  </r>
  <r>
    <s v="App"/>
    <x v="1582"/>
    <n v="14.83"/>
    <n v="21854"/>
    <n v="197"/>
  </r>
  <r>
    <s v="App"/>
    <x v="1583"/>
    <n v="11.7"/>
    <n v="19178"/>
    <n v="221"/>
  </r>
  <r>
    <s v="App"/>
    <x v="1584"/>
    <n v="11.98"/>
    <n v="18722"/>
    <n v="194"/>
  </r>
  <r>
    <s v="App"/>
    <x v="1585"/>
    <n v="11.82"/>
    <n v="20258"/>
    <n v="177"/>
  </r>
  <r>
    <s v="App"/>
    <x v="1586"/>
    <n v="11.31"/>
    <n v="18851"/>
    <n v="206"/>
  </r>
  <r>
    <s v="App"/>
    <x v="1587"/>
    <n v="8.34"/>
    <n v="14967"/>
    <n v="154"/>
  </r>
  <r>
    <s v="App"/>
    <x v="1588"/>
    <n v="7.08"/>
    <n v="13996"/>
    <n v="119"/>
  </r>
  <r>
    <s v="App"/>
    <x v="1589"/>
    <n v="15.25"/>
    <n v="24194"/>
    <n v="232"/>
  </r>
  <r>
    <s v="App"/>
    <x v="1590"/>
    <n v="13.17"/>
    <n v="20251"/>
    <n v="182"/>
  </r>
  <r>
    <s v="App"/>
    <x v="1591"/>
    <n v="13.83"/>
    <n v="19837"/>
    <n v="138"/>
  </r>
  <r>
    <s v="App"/>
    <x v="1592"/>
    <n v="12.34"/>
    <n v="19882"/>
    <n v="189"/>
  </r>
  <r>
    <s v="App"/>
    <x v="1593"/>
    <n v="13.91"/>
    <n v="19718"/>
    <n v="165"/>
  </r>
  <r>
    <s v="App"/>
    <x v="1594"/>
    <n v="10.62"/>
    <n v="15736"/>
    <n v="145"/>
  </r>
  <r>
    <s v="App"/>
    <x v="1595"/>
    <n v="8.65"/>
    <n v="14031"/>
    <n v="96"/>
  </r>
  <r>
    <s v="App"/>
    <x v="1596"/>
    <n v="14.4"/>
    <n v="21558"/>
    <n v="198"/>
  </r>
  <r>
    <s v="App"/>
    <x v="1597"/>
    <n v="14.93"/>
    <n v="19554"/>
    <n v="196"/>
  </r>
  <r>
    <s v="App"/>
    <x v="1598"/>
    <n v="14.15"/>
    <n v="19020"/>
    <n v="156"/>
  </r>
  <r>
    <s v="App"/>
    <x v="1599"/>
    <n v="13.79"/>
    <n v="19388"/>
    <n v="183"/>
  </r>
  <r>
    <s v="App"/>
    <x v="1600"/>
    <n v="13.77"/>
    <n v="17805"/>
    <n v="159"/>
  </r>
  <r>
    <s v="App"/>
    <x v="1601"/>
    <n v="11.69"/>
    <n v="14100"/>
    <n v="151"/>
  </r>
  <r>
    <s v="App"/>
    <x v="1602"/>
    <n v="9.6199999999999992"/>
    <n v="13801"/>
    <n v="125"/>
  </r>
  <r>
    <s v="App"/>
    <x v="1603"/>
    <n v="13.84"/>
    <n v="22368"/>
    <n v="155"/>
  </r>
  <r>
    <s v="App"/>
    <x v="1604"/>
    <n v="11.04"/>
    <n v="19229"/>
    <n v="161"/>
  </r>
  <r>
    <s v="App"/>
    <x v="1605"/>
    <n v="14.15"/>
    <n v="20090"/>
    <n v="158"/>
  </r>
  <r>
    <s v="App"/>
    <x v="1606"/>
    <n v="11.72"/>
    <n v="20073"/>
    <n v="147"/>
  </r>
  <r>
    <s v="App"/>
    <x v="1607"/>
    <n v="11.93"/>
    <n v="19176"/>
    <n v="166"/>
  </r>
  <r>
    <s v="App"/>
    <x v="1608"/>
    <n v="10.52"/>
    <n v="13867"/>
    <n v="139"/>
  </r>
  <r>
    <s v="App"/>
    <x v="1609"/>
    <n v="9.75"/>
    <n v="13849"/>
    <n v="199"/>
  </r>
  <r>
    <s v="App"/>
    <x v="1610"/>
    <n v="15.57"/>
    <n v="21914"/>
    <n v="196"/>
  </r>
  <r>
    <s v="App"/>
    <x v="1611"/>
    <n v="14.08"/>
    <n v="19159"/>
    <n v="175"/>
  </r>
  <r>
    <s v="App"/>
    <x v="1612"/>
    <n v="11.45"/>
    <n v="18737"/>
    <n v="159"/>
  </r>
  <r>
    <s v="App"/>
    <x v="1613"/>
    <n v="11.33"/>
    <n v="18866"/>
    <n v="174"/>
  </r>
  <r>
    <s v="App"/>
    <x v="1614"/>
    <n v="9.36"/>
    <n v="17131"/>
    <n v="132"/>
  </r>
  <r>
    <s v="App"/>
    <x v="1615"/>
    <n v="7.38"/>
    <n v="14092"/>
    <n v="114"/>
  </r>
  <r>
    <s v="App"/>
    <x v="1616"/>
    <n v="6.41"/>
    <n v="13154"/>
    <n v="101"/>
  </r>
  <r>
    <s v="App"/>
    <x v="1617"/>
    <n v="11"/>
    <n v="20961"/>
    <n v="162"/>
  </r>
  <r>
    <s v="App"/>
    <x v="1618"/>
    <n v="13.03"/>
    <n v="20352"/>
    <n v="227"/>
  </r>
  <r>
    <s v="App"/>
    <x v="1619"/>
    <n v="11.01"/>
    <n v="18933"/>
    <n v="170"/>
  </r>
  <r>
    <s v="App"/>
    <x v="1620"/>
    <n v="12.17"/>
    <n v="19365"/>
    <n v="164"/>
  </r>
  <r>
    <s v="App"/>
    <x v="1621"/>
    <n v="13.81"/>
    <n v="18923"/>
    <n v="176"/>
  </r>
  <r>
    <s v="App"/>
    <x v="1622"/>
    <n v="11.66"/>
    <n v="15573"/>
    <n v="155"/>
  </r>
  <r>
    <s v="App"/>
    <x v="1623"/>
    <n v="8.18"/>
    <n v="14237"/>
    <n v="106"/>
  </r>
  <r>
    <s v="App"/>
    <x v="1624"/>
    <n v="13.49"/>
    <n v="22343"/>
    <n v="171"/>
  </r>
  <r>
    <s v="App"/>
    <x v="1625"/>
    <n v="12.24"/>
    <n v="18718"/>
    <n v="186"/>
  </r>
  <r>
    <s v="App"/>
    <x v="1626"/>
    <n v="11.11"/>
    <n v="18574"/>
    <n v="182"/>
  </r>
  <r>
    <s v="App"/>
    <x v="1627"/>
    <n v="9.81"/>
    <n v="18568"/>
    <n v="161"/>
  </r>
  <r>
    <s v="App"/>
    <x v="1628"/>
    <n v="9.07"/>
    <n v="18015"/>
    <n v="178"/>
  </r>
  <r>
    <s v="App"/>
    <x v="1629"/>
    <n v="10.029999999999999"/>
    <n v="16841"/>
    <n v="177"/>
  </r>
  <r>
    <s v="App"/>
    <x v="1630"/>
    <n v="6.19"/>
    <n v="15461"/>
    <n v="134"/>
  </r>
  <r>
    <s v="App"/>
    <x v="1631"/>
    <n v="11.19"/>
    <n v="26841"/>
    <n v="262"/>
  </r>
  <r>
    <s v="App"/>
    <x v="1632"/>
    <n v="11.01"/>
    <n v="31331"/>
    <n v="300"/>
  </r>
  <r>
    <s v="App"/>
    <x v="1633"/>
    <n v="10.82"/>
    <n v="27644"/>
    <n v="270"/>
  </r>
  <r>
    <s v="App"/>
    <x v="1634"/>
    <n v="11.37"/>
    <n v="30360"/>
    <n v="271"/>
  </r>
  <r>
    <s v="App"/>
    <x v="1635"/>
    <n v="11.92"/>
    <n v="21855"/>
    <n v="201"/>
  </r>
  <r>
    <s v="App"/>
    <x v="1636"/>
    <n v="11.29"/>
    <n v="18217"/>
    <n v="155"/>
  </r>
  <r>
    <s v="App"/>
    <x v="1637"/>
    <n v="9.9499999999999993"/>
    <n v="16460"/>
    <n v="134"/>
  </r>
  <r>
    <s v="App"/>
    <x v="1638"/>
    <n v="18.3"/>
    <n v="31334"/>
    <n v="243"/>
  </r>
  <r>
    <s v="App"/>
    <x v="1639"/>
    <n v="17.600000000000001"/>
    <n v="22753"/>
    <n v="224"/>
  </r>
  <r>
    <s v="App"/>
    <x v="1640"/>
    <n v="9.6300000000000008"/>
    <n v="14993"/>
    <n v="172"/>
  </r>
  <r>
    <s v="App"/>
    <x v="1641"/>
    <n v="5.44"/>
    <n v="11704"/>
    <n v="88"/>
  </r>
  <r>
    <s v="App"/>
    <x v="1642"/>
    <n v="3.92"/>
    <n v="11635"/>
    <n v="72"/>
  </r>
  <r>
    <s v="App"/>
    <x v="1643"/>
    <n v="4.54"/>
    <n v="10366"/>
    <n v="104"/>
  </r>
  <r>
    <s v="App"/>
    <x v="1644"/>
    <n v="6.76"/>
    <n v="14519"/>
    <n v="123"/>
  </r>
  <r>
    <s v="App"/>
    <x v="1645"/>
    <n v="11.27"/>
    <n v="22929"/>
    <n v="170"/>
  </r>
  <r>
    <s v="App"/>
    <x v="1646"/>
    <n v="9.6"/>
    <n v="17772"/>
    <n v="131"/>
  </r>
  <r>
    <s v="App"/>
    <x v="1647"/>
    <n v="8.4600000000000009"/>
    <n v="17315"/>
    <n v="166"/>
  </r>
  <r>
    <s v="App"/>
    <x v="1648"/>
    <n v="5.14"/>
    <n v="13021"/>
    <n v="123"/>
  </r>
  <r>
    <s v="App"/>
    <x v="1649"/>
    <n v="8.8699999999999992"/>
    <n v="19148"/>
    <n v="133"/>
  </r>
  <r>
    <s v="App"/>
    <x v="1650"/>
    <n v="5.38"/>
    <n v="14447"/>
    <n v="99"/>
  </r>
  <r>
    <s v="App"/>
    <x v="1651"/>
    <n v="6.54"/>
    <n v="13646"/>
    <n v="146"/>
  </r>
  <r>
    <s v="App"/>
    <x v="1652"/>
    <n v="9.99"/>
    <n v="22755"/>
    <n v="184"/>
  </r>
  <r>
    <s v="App"/>
    <x v="1653"/>
    <n v="7.92"/>
    <n v="18477"/>
    <n v="129"/>
  </r>
  <r>
    <s v="App"/>
    <x v="1654"/>
    <n v="10.4"/>
    <n v="18167"/>
    <n v="134"/>
  </r>
  <r>
    <s v="App"/>
    <x v="1655"/>
    <n v="10.119999999999999"/>
    <n v="17229"/>
    <n v="150"/>
  </r>
  <r>
    <s v="App"/>
    <x v="1656"/>
    <n v="9.42"/>
    <n v="16754"/>
    <n v="118"/>
  </r>
  <r>
    <s v="App"/>
    <x v="1657"/>
    <n v="8.6"/>
    <n v="14024"/>
    <n v="98"/>
  </r>
  <r>
    <s v="App"/>
    <x v="1658"/>
    <n v="7.73"/>
    <n v="13033"/>
    <n v="108"/>
  </r>
  <r>
    <s v="App"/>
    <x v="1659"/>
    <n v="15.9"/>
    <n v="23694"/>
    <n v="170"/>
  </r>
  <r>
    <s v="App"/>
    <x v="1660"/>
    <n v="11.86"/>
    <n v="23543"/>
    <n v="178"/>
  </r>
  <r>
    <s v="App"/>
    <x v="1661"/>
    <n v="11.64"/>
    <n v="24783"/>
    <n v="157"/>
  </r>
  <r>
    <s v="App"/>
    <x v="1662"/>
    <n v="11.78"/>
    <n v="27781"/>
    <n v="181"/>
  </r>
  <r>
    <s v="App"/>
    <x v="1663"/>
    <n v="12.72"/>
    <n v="27739"/>
    <n v="166"/>
  </r>
  <r>
    <s v="App"/>
    <x v="1664"/>
    <n v="13.73"/>
    <n v="21898"/>
    <n v="156"/>
  </r>
  <r>
    <s v="App"/>
    <x v="1665"/>
    <n v="10.24"/>
    <n v="17413"/>
    <n v="139"/>
  </r>
  <r>
    <s v="App"/>
    <x v="1666"/>
    <n v="12.16"/>
    <n v="22727"/>
    <n v="126"/>
  </r>
  <r>
    <s v="App"/>
    <x v="1667"/>
    <n v="23.61"/>
    <n v="46252"/>
    <n v="279"/>
  </r>
  <r>
    <s v="App"/>
    <x v="1668"/>
    <n v="14.75"/>
    <n v="29347"/>
    <n v="158"/>
  </r>
  <r>
    <s v="App"/>
    <x v="1669"/>
    <n v="19.64"/>
    <n v="35006"/>
    <n v="197"/>
  </r>
  <r>
    <s v="App"/>
    <x v="1670"/>
    <n v="14.1"/>
    <n v="27445"/>
    <n v="165"/>
  </r>
  <r>
    <s v="App"/>
    <x v="1671"/>
    <n v="11.16"/>
    <n v="22013"/>
    <n v="122"/>
  </r>
  <r>
    <s v="App"/>
    <x v="1672"/>
    <n v="11.35"/>
    <n v="21360"/>
    <n v="125"/>
  </r>
  <r>
    <s v="App"/>
    <x v="1673"/>
    <n v="26.49"/>
    <n v="47100"/>
    <n v="280"/>
  </r>
  <r>
    <s v="App"/>
    <x v="1674"/>
    <n v="11.41"/>
    <n v="28754"/>
    <n v="175"/>
  </r>
  <r>
    <s v="App"/>
    <x v="1675"/>
    <n v="15.12"/>
    <n v="38380"/>
    <n v="252"/>
  </r>
  <r>
    <s v="App"/>
    <x v="1676"/>
    <n v="6.15"/>
    <n v="19320"/>
    <n v="135"/>
  </r>
  <r>
    <s v="App"/>
    <x v="1677"/>
    <n v="11.52"/>
    <n v="42630"/>
    <n v="240"/>
  </r>
  <r>
    <s v="App"/>
    <x v="1678"/>
    <n v="10.65"/>
    <n v="25357"/>
    <n v="142"/>
  </r>
  <r>
    <s v="App"/>
    <x v="1679"/>
    <n v="10.199999999999999"/>
    <n v="27040"/>
    <n v="196"/>
  </r>
  <r>
    <s v="App"/>
    <x v="1680"/>
    <n v="15.71"/>
    <n v="50924"/>
    <n v="196"/>
  </r>
  <r>
    <s v="App"/>
    <x v="1681"/>
    <n v="28.21"/>
    <n v="38060"/>
    <n v="269"/>
  </r>
  <r>
    <s v="App"/>
    <x v="1682"/>
    <n v="32.19"/>
    <n v="42793"/>
    <n v="270"/>
  </r>
  <r>
    <s v="App"/>
    <x v="1683"/>
    <n v="24.76"/>
    <n v="34191"/>
    <n v="212"/>
  </r>
  <r>
    <s v="App"/>
    <x v="1684"/>
    <n v="24.61"/>
    <n v="41369"/>
    <n v="275"/>
  </r>
  <r>
    <s v="App"/>
    <x v="1685"/>
    <n v="16.43"/>
    <n v="25339"/>
    <n v="181"/>
  </r>
  <r>
    <s v="App"/>
    <x v="1686"/>
    <n v="19.190000000000001"/>
    <n v="21223"/>
    <n v="190"/>
  </r>
  <r>
    <s v="App"/>
    <x v="1687"/>
    <n v="41.87"/>
    <n v="48806"/>
    <n v="421"/>
  </r>
  <r>
    <s v="App"/>
    <x v="1688"/>
    <n v="15.12"/>
    <n v="24308"/>
    <n v="206"/>
  </r>
  <r>
    <s v="App"/>
    <x v="1689"/>
    <n v="18.02"/>
    <n v="38630"/>
    <n v="228"/>
  </r>
  <r>
    <s v="App"/>
    <x v="1690"/>
    <n v="21.78"/>
    <n v="34974"/>
    <n v="217"/>
  </r>
  <r>
    <s v="App"/>
    <x v="1691"/>
    <n v="29.71"/>
    <n v="43162"/>
    <n v="293"/>
  </r>
  <r>
    <s v="App"/>
    <x v="1692"/>
    <n v="15.7"/>
    <n v="21083"/>
    <n v="154"/>
  </r>
  <r>
    <s v="App"/>
    <x v="1693"/>
    <n v="20.65"/>
    <n v="22489"/>
    <n v="208"/>
  </r>
  <r>
    <s v="App"/>
    <x v="1694"/>
    <n v="9.25"/>
    <n v="23133"/>
    <n v="123"/>
  </r>
  <r>
    <s v="App"/>
    <x v="1695"/>
    <n v="18.309999999999999"/>
    <n v="44121"/>
    <n v="272"/>
  </r>
  <r>
    <s v="App"/>
    <x v="1696"/>
    <n v="13.29"/>
    <n v="35375"/>
    <n v="209"/>
  </r>
  <r>
    <s v="App"/>
    <x v="1697"/>
    <n v="6.34"/>
    <n v="29681"/>
    <n v="146"/>
  </r>
  <r>
    <s v="App"/>
    <x v="1698"/>
    <n v="9.34"/>
    <n v="37442"/>
    <n v="236"/>
  </r>
  <r>
    <s v="App"/>
    <x v="1699"/>
    <n v="7.12"/>
    <n v="21098"/>
    <n v="174"/>
  </r>
  <r>
    <s v="App"/>
    <x v="1700"/>
    <n v="7.08"/>
    <n v="17893"/>
    <n v="158"/>
  </r>
  <r>
    <s v="App"/>
    <x v="1701"/>
    <n v="5.85"/>
    <n v="22375"/>
    <n v="139"/>
  </r>
  <r>
    <s v="App"/>
    <x v="1702"/>
    <n v="15.22"/>
    <n v="45695"/>
    <n v="321"/>
  </r>
  <r>
    <s v="App"/>
    <x v="1703"/>
    <n v="7.68"/>
    <n v="30792"/>
    <n v="212"/>
  </r>
  <r>
    <s v="App"/>
    <x v="1704"/>
    <n v="8.49"/>
    <n v="34783"/>
    <n v="261"/>
  </r>
  <r>
    <s v="App"/>
    <x v="1705"/>
    <n v="4.75"/>
    <n v="28821"/>
    <n v="186"/>
  </r>
  <r>
    <s v="App"/>
    <x v="1706"/>
    <n v="3.69"/>
    <n v="23611"/>
    <n v="158"/>
  </r>
  <r>
    <s v="App"/>
    <x v="1707"/>
    <n v="3.69"/>
    <n v="18987"/>
    <n v="149"/>
  </r>
  <r>
    <s v="App"/>
    <x v="1708"/>
    <n v="3.53"/>
    <n v="24484"/>
    <n v="176"/>
  </r>
  <r>
    <s v="App"/>
    <x v="1709"/>
    <n v="11.37"/>
    <n v="44189"/>
    <n v="266"/>
  </r>
  <r>
    <s v="App"/>
    <x v="1710"/>
    <n v="8.57"/>
    <n v="31612"/>
    <n v="208"/>
  </r>
  <r>
    <s v="App"/>
    <x v="1711"/>
    <n v="18.66"/>
    <n v="43522"/>
    <n v="293"/>
  </r>
  <r>
    <s v="App"/>
    <x v="1712"/>
    <n v="14.32"/>
    <n v="41152"/>
    <n v="264"/>
  </r>
  <r>
    <s v="App"/>
    <x v="1713"/>
    <n v="9.19"/>
    <n v="25420"/>
    <n v="236"/>
  </r>
  <r>
    <s v="App"/>
    <x v="1714"/>
    <n v="9.16"/>
    <n v="24209"/>
    <n v="128"/>
  </r>
  <r>
    <s v="App"/>
    <x v="1715"/>
    <n v="21.47"/>
    <n v="48277"/>
    <n v="237"/>
  </r>
  <r>
    <s v="App"/>
    <x v="1716"/>
    <n v="16.23"/>
    <n v="33460"/>
    <n v="206"/>
  </r>
  <r>
    <s v="App"/>
    <x v="1717"/>
    <n v="19.91"/>
    <n v="41661"/>
    <n v="256"/>
  </r>
  <r>
    <s v="App"/>
    <x v="1718"/>
    <n v="10.3"/>
    <n v="31806"/>
    <n v="178"/>
  </r>
  <r>
    <s v="App"/>
    <x v="1719"/>
    <n v="10.33"/>
    <n v="39321"/>
    <n v="163"/>
  </r>
  <r>
    <s v="App"/>
    <x v="1720"/>
    <n v="15.74"/>
    <n v="44315"/>
    <n v="313"/>
  </r>
  <r>
    <s v="App"/>
    <x v="1721"/>
    <n v="7.07"/>
    <n v="23823"/>
    <n v="150"/>
  </r>
  <r>
    <s v="App"/>
    <x v="1722"/>
    <n v="15.54"/>
    <n v="49966"/>
    <n v="320"/>
  </r>
  <r>
    <s v="App"/>
    <x v="1723"/>
    <n v="17.75"/>
    <n v="56787"/>
    <n v="315"/>
  </r>
  <r>
    <s v="App"/>
    <x v="1724"/>
    <n v="11.78"/>
    <n v="43865"/>
    <n v="295"/>
  </r>
  <r>
    <s v="App"/>
    <x v="1725"/>
    <n v="9.0399999999999991"/>
    <n v="33691"/>
    <n v="184"/>
  </r>
  <r>
    <s v="App"/>
    <x v="1726"/>
    <n v="10.49"/>
    <n v="37849"/>
    <n v="190"/>
  </r>
  <r>
    <s v="App"/>
    <x v="1727"/>
    <n v="11.41"/>
    <n v="34112"/>
    <n v="195"/>
  </r>
  <r>
    <s v="App"/>
    <x v="1728"/>
    <n v="7.61"/>
    <n v="23929"/>
    <n v="124"/>
  </r>
  <r>
    <s v="App"/>
    <x v="1729"/>
    <n v="12.65"/>
    <n v="46320"/>
    <n v="236"/>
  </r>
  <r>
    <s v="App"/>
    <x v="1730"/>
    <n v="12.26"/>
    <n v="41952"/>
    <n v="220"/>
  </r>
  <r>
    <s v="App"/>
    <x v="1731"/>
    <n v="8.91"/>
    <n v="31792"/>
    <n v="160"/>
  </r>
  <r>
    <s v="App"/>
    <x v="1732"/>
    <n v="10.69"/>
    <n v="30846"/>
    <n v="176"/>
  </r>
  <r>
    <s v="App"/>
    <x v="1733"/>
    <n v="12.47"/>
    <n v="40277"/>
    <n v="219"/>
  </r>
  <r>
    <s v="App"/>
    <x v="1734"/>
    <n v="8.8699999999999992"/>
    <n v="26168"/>
    <n v="138"/>
  </r>
  <r>
    <s v="App"/>
    <x v="1735"/>
    <n v="8.31"/>
    <n v="22947"/>
    <n v="155"/>
  </r>
  <r>
    <s v="App"/>
    <x v="1736"/>
    <n v="14.78"/>
    <n v="41444"/>
    <n v="253"/>
  </r>
  <r>
    <s v="App"/>
    <x v="1737"/>
    <n v="12.98"/>
    <n v="31808"/>
    <n v="180"/>
  </r>
  <r>
    <s v="App"/>
    <x v="1738"/>
    <n v="12.76"/>
    <n v="41176"/>
    <n v="245"/>
  </r>
  <r>
    <s v="App"/>
    <x v="1739"/>
    <n v="13.47"/>
    <n v="32749"/>
    <n v="204"/>
  </r>
  <r>
    <s v="App"/>
    <x v="1740"/>
    <n v="10.89"/>
    <n v="31948"/>
    <n v="158"/>
  </r>
  <r>
    <s v="App"/>
    <x v="1741"/>
    <n v="9.52"/>
    <n v="26355"/>
    <n v="200"/>
  </r>
  <r>
    <s v="App"/>
    <x v="1742"/>
    <n v="8.8699999999999992"/>
    <n v="24512"/>
    <n v="196"/>
  </r>
  <r>
    <s v="App"/>
    <x v="1743"/>
    <n v="18.309999999999999"/>
    <n v="49331"/>
    <n v="402"/>
  </r>
  <r>
    <s v="App"/>
    <x v="1744"/>
    <n v="9.89"/>
    <n v="33104"/>
    <n v="256"/>
  </r>
  <r>
    <s v="App"/>
    <x v="1745"/>
    <n v="13.1"/>
    <n v="38643"/>
    <n v="365"/>
  </r>
  <r>
    <s v="App"/>
    <x v="1746"/>
    <n v="10.050000000000001"/>
    <n v="32899"/>
    <n v="251"/>
  </r>
  <r>
    <s v="App"/>
    <x v="1747"/>
    <n v="8.14"/>
    <n v="29465"/>
    <n v="169"/>
  </r>
  <r>
    <s v="App"/>
    <x v="1748"/>
    <n v="6.35"/>
    <n v="21580"/>
    <n v="134"/>
  </r>
  <r>
    <s v="App"/>
    <x v="1749"/>
    <n v="6.04"/>
    <n v="16743"/>
    <n v="137"/>
  </r>
  <r>
    <s v="App"/>
    <x v="1750"/>
    <n v="8.5299999999999994"/>
    <n v="19251"/>
    <n v="155"/>
  </r>
  <r>
    <s v="App"/>
    <x v="1751"/>
    <n v="8.14"/>
    <n v="18793"/>
    <n v="158"/>
  </r>
  <r>
    <s v="App"/>
    <x v="1752"/>
    <n v="18.2"/>
    <n v="44670"/>
    <n v="405"/>
  </r>
  <r>
    <s v="App"/>
    <x v="1753"/>
    <n v="13.54"/>
    <n v="34858"/>
    <n v="249"/>
  </r>
  <r>
    <s v="App"/>
    <x v="1754"/>
    <n v="11.62"/>
    <n v="31960"/>
    <n v="238"/>
  </r>
  <r>
    <s v="App"/>
    <x v="1755"/>
    <n v="10.029999999999999"/>
    <n v="26680"/>
    <n v="189"/>
  </r>
  <r>
    <s v="App"/>
    <x v="1756"/>
    <n v="13.23"/>
    <n v="27889"/>
    <n v="205"/>
  </r>
  <r>
    <s v="App"/>
    <x v="1757"/>
    <n v="21.99"/>
    <n v="59884"/>
    <n v="405"/>
  </r>
  <r>
    <s v="App"/>
    <x v="1758"/>
    <n v="20.04"/>
    <n v="40945"/>
    <n v="242"/>
  </r>
  <r>
    <s v="App"/>
    <x v="1759"/>
    <n v="17.579999999999998"/>
    <n v="48299"/>
    <n v="335"/>
  </r>
  <r>
    <s v="App"/>
    <x v="1760"/>
    <n v="19.98"/>
    <n v="37251"/>
    <n v="269"/>
  </r>
  <r>
    <s v="App"/>
    <x v="1761"/>
    <n v="16.97"/>
    <n v="44437"/>
    <n v="225"/>
  </r>
  <r>
    <s v="App"/>
    <x v="1762"/>
    <n v="13.5"/>
    <n v="30444"/>
    <n v="238"/>
  </r>
  <r>
    <s v="App"/>
    <x v="1763"/>
    <n v="10.18"/>
    <n v="28478"/>
    <n v="173"/>
  </r>
  <r>
    <s v="App"/>
    <x v="1764"/>
    <n v="20.7"/>
    <n v="53361"/>
    <n v="311"/>
  </r>
  <r>
    <s v="App"/>
    <x v="1765"/>
    <n v="13.87"/>
    <n v="39301"/>
    <n v="225"/>
  </r>
  <r>
    <s v="App"/>
    <x v="1766"/>
    <n v="16.649999999999999"/>
    <n v="39464"/>
    <n v="238"/>
  </r>
  <r>
    <s v="App"/>
    <x v="1767"/>
    <n v="16.809999999999999"/>
    <n v="43622"/>
    <n v="255"/>
  </r>
  <r>
    <s v="App"/>
    <x v="1768"/>
    <n v="18.39"/>
    <n v="48677"/>
    <n v="268"/>
  </r>
  <r>
    <s v="App"/>
    <x v="1769"/>
    <n v="15.16"/>
    <n v="29670"/>
    <n v="194"/>
  </r>
  <r>
    <s v="App"/>
    <x v="1770"/>
    <n v="10.7"/>
    <n v="29077"/>
    <n v="142"/>
  </r>
  <r>
    <s v="App"/>
    <x v="1771"/>
    <n v="23.36"/>
    <n v="58716"/>
    <n v="310"/>
  </r>
  <r>
    <s v="App"/>
    <x v="1772"/>
    <n v="18.41"/>
    <n v="39091"/>
    <n v="237"/>
  </r>
  <r>
    <s v="App"/>
    <x v="1773"/>
    <n v="17.170000000000002"/>
    <n v="50623"/>
    <n v="262"/>
  </r>
  <r>
    <s v="App"/>
    <x v="1774"/>
    <n v="16.510000000000002"/>
    <n v="38067"/>
    <n v="226"/>
  </r>
  <r>
    <s v="App"/>
    <x v="1775"/>
    <n v="21.31"/>
    <n v="50641"/>
    <n v="293"/>
  </r>
  <r>
    <s v="App"/>
    <x v="1776"/>
    <n v="13.43"/>
    <n v="28858"/>
    <n v="183"/>
  </r>
  <r>
    <s v="App"/>
    <x v="1777"/>
    <n v="13.51"/>
    <n v="26558"/>
    <n v="171"/>
  </r>
  <r>
    <s v="App"/>
    <x v="1778"/>
    <n v="31.22"/>
    <n v="58177"/>
    <n v="260"/>
  </r>
  <r>
    <s v="App"/>
    <x v="1779"/>
    <n v="20.29"/>
    <n v="37660"/>
    <n v="221"/>
  </r>
  <r>
    <s v="App"/>
    <x v="1780"/>
    <n v="26.1"/>
    <n v="48260"/>
    <n v="246"/>
  </r>
  <r>
    <s v="App"/>
    <x v="1781"/>
    <n v="23.3"/>
    <n v="42971"/>
    <n v="202"/>
  </r>
  <r>
    <s v="App"/>
    <x v="1782"/>
    <n v="17.850000000000001"/>
    <n v="37162"/>
    <n v="181"/>
  </r>
  <r>
    <s v="App"/>
    <x v="1783"/>
    <n v="15.38"/>
    <n v="29513"/>
    <n v="150"/>
  </r>
  <r>
    <s v="App"/>
    <x v="1784"/>
    <n v="14.19"/>
    <n v="29490"/>
    <n v="179"/>
  </r>
  <r>
    <s v="App"/>
    <x v="1785"/>
    <n v="24.48"/>
    <n v="63518"/>
    <n v="323"/>
  </r>
  <r>
    <s v="App"/>
    <x v="1786"/>
    <n v="17.350000000000001"/>
    <n v="41121"/>
    <n v="237"/>
  </r>
  <r>
    <s v="App"/>
    <x v="1787"/>
    <n v="25.59"/>
    <n v="50732"/>
    <n v="267"/>
  </r>
  <r>
    <s v="App"/>
    <x v="1788"/>
    <n v="23.17"/>
    <n v="40275"/>
    <n v="200"/>
  </r>
  <r>
    <s v="App"/>
    <x v="1789"/>
    <n v="20.48"/>
    <n v="46600"/>
    <n v="235"/>
  </r>
  <r>
    <s v="App"/>
    <x v="1790"/>
    <n v="18.39"/>
    <n v="30053"/>
    <n v="160"/>
  </r>
  <r>
    <s v="App"/>
    <x v="1791"/>
    <n v="15.3"/>
    <n v="28061"/>
    <n v="166"/>
  </r>
  <r>
    <s v="App"/>
    <x v="1792"/>
    <n v="25.91"/>
    <n v="58213"/>
    <n v="321"/>
  </r>
  <r>
    <s v="App"/>
    <x v="1793"/>
    <n v="23.3"/>
    <n v="53509"/>
    <n v="284"/>
  </r>
  <r>
    <s v="App"/>
    <x v="1794"/>
    <n v="19.03"/>
    <n v="47582"/>
    <n v="251"/>
  </r>
  <r>
    <s v="App"/>
    <x v="1795"/>
    <n v="11.67"/>
    <n v="29490"/>
    <n v="143"/>
  </r>
  <r>
    <s v="App"/>
    <x v="1796"/>
    <n v="5.97"/>
    <n v="17797"/>
    <n v="91"/>
  </r>
  <r>
    <s v="App"/>
    <x v="1797"/>
    <n v="11.28"/>
    <n v="25697"/>
    <n v="163"/>
  </r>
  <r>
    <s v="App"/>
    <x v="1798"/>
    <n v="10.31"/>
    <n v="29715"/>
    <n v="151"/>
  </r>
  <r>
    <s v="App"/>
    <x v="1799"/>
    <n v="35.54"/>
    <n v="67821"/>
    <n v="368"/>
  </r>
  <r>
    <s v="App"/>
    <x v="1800"/>
    <n v="28.27"/>
    <n v="48524"/>
    <n v="270"/>
  </r>
  <r>
    <s v="App"/>
    <x v="1801"/>
    <n v="32.590000000000003"/>
    <n v="49826"/>
    <n v="290"/>
  </r>
  <r>
    <s v="App"/>
    <x v="1802"/>
    <n v="23.14"/>
    <n v="42762"/>
    <n v="206"/>
  </r>
  <r>
    <s v="App"/>
    <x v="1803"/>
    <n v="24.72"/>
    <n v="50503"/>
    <n v="501"/>
  </r>
  <r>
    <s v="App"/>
    <x v="1804"/>
    <n v="18.77"/>
    <n v="32222"/>
    <n v="168"/>
  </r>
  <r>
    <s v="App"/>
    <x v="1805"/>
    <n v="16.23"/>
    <n v="29013"/>
    <n v="159"/>
  </r>
  <r>
    <s v="App"/>
    <x v="1806"/>
    <n v="27.33"/>
    <n v="53354"/>
    <n v="253"/>
  </r>
  <r>
    <s v="App"/>
    <x v="1807"/>
    <n v="24.01"/>
    <n v="38986"/>
    <n v="202"/>
  </r>
  <r>
    <s v="App"/>
    <x v="1808"/>
    <n v="31.55"/>
    <n v="49126"/>
    <n v="255"/>
  </r>
  <r>
    <s v="App"/>
    <x v="1809"/>
    <n v="22.79"/>
    <n v="45279"/>
    <n v="249"/>
  </r>
  <r>
    <s v="App"/>
    <x v="1810"/>
    <n v="21.44"/>
    <n v="39515"/>
    <n v="222"/>
  </r>
  <r>
    <s v="App"/>
    <x v="1811"/>
    <n v="15.29"/>
    <n v="29451"/>
    <n v="154"/>
  </r>
  <r>
    <s v="App"/>
    <x v="1812"/>
    <n v="13.22"/>
    <n v="28044"/>
    <n v="173"/>
  </r>
  <r>
    <s v="App"/>
    <x v="1813"/>
    <n v="28.5"/>
    <n v="52402"/>
    <n v="293"/>
  </r>
  <r>
    <s v="App"/>
    <x v="1814"/>
    <n v="19.7"/>
    <n v="38770"/>
    <n v="208"/>
  </r>
  <r>
    <s v="App"/>
    <x v="1815"/>
    <n v="22.49"/>
    <n v="45076"/>
    <n v="226"/>
  </r>
  <r>
    <s v="App"/>
    <x v="1816"/>
    <n v="21.37"/>
    <n v="39933"/>
    <n v="212"/>
  </r>
  <r>
    <s v="App"/>
    <x v="1817"/>
    <n v="26.15"/>
    <n v="44630"/>
    <n v="247"/>
  </r>
  <r>
    <s v="App"/>
    <x v="1818"/>
    <n v="24.62"/>
    <n v="35602"/>
    <n v="244"/>
  </r>
  <r>
    <s v="App"/>
    <x v="1819"/>
    <n v="16.149999999999999"/>
    <n v="21502"/>
    <n v="124"/>
  </r>
  <r>
    <s v="App"/>
    <x v="1820"/>
    <n v="16.66"/>
    <n v="28806"/>
    <n v="169"/>
  </r>
  <r>
    <s v="App"/>
    <x v="1821"/>
    <n v="30.94"/>
    <n v="57142"/>
    <n v="298"/>
  </r>
  <r>
    <s v="App"/>
    <x v="1822"/>
    <n v="21.71"/>
    <n v="38660"/>
    <n v="199"/>
  </r>
  <r>
    <s v="App"/>
    <x v="1823"/>
    <n v="21.3"/>
    <n v="37410"/>
    <n v="232"/>
  </r>
  <r>
    <s v="App"/>
    <x v="1824"/>
    <n v="26.19"/>
    <n v="44558"/>
    <n v="269"/>
  </r>
  <r>
    <s v="App"/>
    <x v="1825"/>
    <n v="15.28"/>
    <n v="28805"/>
    <n v="154"/>
  </r>
  <r>
    <s v="App"/>
    <x v="1826"/>
    <n v="12.43"/>
    <n v="27884"/>
    <n v="153"/>
  </r>
  <r>
    <s v="App"/>
    <x v="1827"/>
    <n v="23.82"/>
    <n v="53366"/>
    <n v="258"/>
  </r>
  <r>
    <s v="App"/>
    <x v="1828"/>
    <n v="17.739999999999998"/>
    <n v="39220"/>
    <n v="230"/>
  </r>
  <r>
    <s v="App"/>
    <x v="1829"/>
    <n v="17.350000000000001"/>
    <n v="38167"/>
    <n v="188"/>
  </r>
  <r>
    <s v="App"/>
    <x v="1830"/>
    <n v="25.19"/>
    <n v="47724"/>
    <n v="358"/>
  </r>
  <r>
    <s v="App"/>
    <x v="1831"/>
    <n v="19.28"/>
    <n v="39313"/>
    <n v="230"/>
  </r>
  <r>
    <s v="App"/>
    <x v="1832"/>
    <n v="15.55"/>
    <n v="29637"/>
    <n v="189"/>
  </r>
  <r>
    <s v="App"/>
    <x v="1833"/>
    <n v="14.79"/>
    <n v="27027"/>
    <n v="147"/>
  </r>
  <r>
    <s v="App"/>
    <x v="1834"/>
    <n v="28.68"/>
    <n v="52406"/>
    <n v="306"/>
  </r>
  <r>
    <s v="App"/>
    <x v="1835"/>
    <n v="25.07"/>
    <n v="37982"/>
    <n v="197"/>
  </r>
  <r>
    <s v="App"/>
    <x v="1836"/>
    <n v="23.18"/>
    <n v="37114"/>
    <n v="245"/>
  </r>
  <r>
    <s v="App"/>
    <x v="1837"/>
    <n v="22.47"/>
    <n v="39418"/>
    <n v="215"/>
  </r>
  <r>
    <s v="App"/>
    <x v="1838"/>
    <n v="19.2"/>
    <n v="38343"/>
    <n v="222"/>
  </r>
  <r>
    <s v="App"/>
    <x v="1839"/>
    <n v="17.41"/>
    <n v="29388"/>
    <n v="195"/>
  </r>
  <r>
    <s v="App"/>
    <x v="1840"/>
    <n v="15.7"/>
    <n v="27140"/>
    <n v="152"/>
  </r>
  <r>
    <s v="App"/>
    <x v="1841"/>
    <n v="32.380000000000003"/>
    <n v="63852"/>
    <n v="324"/>
  </r>
  <r>
    <s v="App"/>
    <x v="1842"/>
    <n v="24.09"/>
    <n v="39071"/>
    <n v="210"/>
  </r>
  <r>
    <s v="App"/>
    <x v="1843"/>
    <n v="25.18"/>
    <n v="44942"/>
    <n v="251"/>
  </r>
  <r>
    <s v="App"/>
    <x v="1844"/>
    <n v="23.92"/>
    <n v="40221"/>
    <n v="199"/>
  </r>
  <r>
    <s v="App"/>
    <x v="1845"/>
    <n v="24.43"/>
    <n v="44901"/>
    <n v="237"/>
  </r>
  <r>
    <s v="App"/>
    <x v="1846"/>
    <n v="20.6"/>
    <n v="31012"/>
    <n v="206"/>
  </r>
  <r>
    <s v="App"/>
    <x v="1847"/>
    <n v="17.579999999999998"/>
    <n v="28776"/>
    <n v="160"/>
  </r>
  <r>
    <s v="App"/>
    <x v="1848"/>
    <n v="33.04"/>
    <n v="63202"/>
    <n v="293"/>
  </r>
  <r>
    <s v="App"/>
    <x v="1849"/>
    <n v="22.18"/>
    <n v="38872"/>
    <n v="209"/>
  </r>
  <r>
    <s v="App"/>
    <x v="1850"/>
    <n v="36.03"/>
    <n v="48245"/>
    <n v="243"/>
  </r>
  <r>
    <s v="App"/>
    <x v="1851"/>
    <n v="14.98"/>
    <n v="35323"/>
    <n v="197"/>
  </r>
  <r>
    <s v="App"/>
    <x v="1852"/>
    <n v="17.420000000000002"/>
    <n v="35714"/>
    <n v="217"/>
  </r>
  <r>
    <s v="App"/>
    <x v="1853"/>
    <n v="13.53"/>
    <n v="28599"/>
    <n v="180"/>
  </r>
  <r>
    <s v="App"/>
    <x v="1854"/>
    <n v="10.85"/>
    <n v="24239"/>
    <n v="174"/>
  </r>
  <r>
    <s v="App"/>
    <x v="1855"/>
    <n v="22.72"/>
    <n v="46897"/>
    <n v="373"/>
  </r>
  <r>
    <s v="App"/>
    <x v="1856"/>
    <n v="15.69"/>
    <n v="34065"/>
    <n v="239"/>
  </r>
  <r>
    <s v="App"/>
    <x v="1857"/>
    <n v="14.14"/>
    <n v="40242"/>
    <n v="207"/>
  </r>
  <r>
    <s v="App"/>
    <x v="1858"/>
    <n v="17.89"/>
    <n v="34280"/>
    <n v="196"/>
  </r>
  <r>
    <s v="App"/>
    <x v="1859"/>
    <n v="17.45"/>
    <n v="34860"/>
    <n v="212"/>
  </r>
  <r>
    <s v="App"/>
    <x v="1860"/>
    <n v="10.95"/>
    <n v="27651"/>
    <n v="213"/>
  </r>
  <r>
    <s v="App"/>
    <x v="1861"/>
    <n v="13.23"/>
    <n v="28670"/>
    <n v="163"/>
  </r>
  <r>
    <s v="App"/>
    <x v="1862"/>
    <n v="29.64"/>
    <n v="57973"/>
    <n v="394"/>
  </r>
  <r>
    <s v="App"/>
    <x v="1863"/>
    <n v="22.9"/>
    <n v="39771"/>
    <n v="314"/>
  </r>
  <r>
    <s v="App"/>
    <x v="1864"/>
    <n v="24.24"/>
    <n v="43424"/>
    <n v="294"/>
  </r>
  <r>
    <s v="App"/>
    <x v="1865"/>
    <n v="22.32"/>
    <n v="36348"/>
    <n v="222"/>
  </r>
  <r>
    <s v="App"/>
    <x v="1866"/>
    <n v="21.06"/>
    <n v="35724"/>
    <n v="203"/>
  </r>
  <r>
    <s v="App"/>
    <x v="1867"/>
    <n v="31.55"/>
    <n v="29009"/>
    <n v="152"/>
  </r>
  <r>
    <s v="App"/>
    <x v="1868"/>
    <n v="28.97"/>
    <n v="24674"/>
    <n v="170"/>
  </r>
  <r>
    <s v="App"/>
    <x v="1869"/>
    <n v="66.89"/>
    <n v="56542"/>
    <n v="362"/>
  </r>
  <r>
    <s v="App"/>
    <x v="1870"/>
    <n v="45.24"/>
    <n v="37515"/>
    <n v="243"/>
  </r>
  <r>
    <s v="App"/>
    <x v="1871"/>
    <n v="31.65"/>
    <n v="44871"/>
    <n v="275"/>
  </r>
  <r>
    <s v="App"/>
    <x v="1872"/>
    <n v="25.71"/>
    <n v="34152"/>
    <n v="146"/>
  </r>
  <r>
    <s v="App"/>
    <x v="1873"/>
    <n v="29.56"/>
    <n v="34384"/>
    <n v="157"/>
  </r>
  <r>
    <s v="App"/>
    <x v="1874"/>
    <n v="20.5"/>
    <n v="27157"/>
    <n v="102"/>
  </r>
  <r>
    <s v="App"/>
    <x v="1875"/>
    <n v="14.11"/>
    <n v="25285"/>
    <n v="92"/>
  </r>
  <r>
    <s v="App"/>
    <x v="1876"/>
    <n v="24.61"/>
    <n v="47117"/>
    <n v="193"/>
  </r>
  <r>
    <s v="App"/>
    <x v="1877"/>
    <n v="12.14"/>
    <n v="39484"/>
    <n v="232"/>
  </r>
  <r>
    <s v="App"/>
    <x v="1878"/>
    <n v="14.48"/>
    <n v="35644"/>
    <n v="96"/>
  </r>
  <r>
    <s v="App"/>
    <x v="1879"/>
    <n v="18.66"/>
    <n v="35063"/>
    <n v="74"/>
  </r>
  <r>
    <s v="App"/>
    <x v="1880"/>
    <n v="15.35"/>
    <n v="37669"/>
    <n v="115"/>
  </r>
  <r>
    <s v="App"/>
    <x v="1881"/>
    <n v="11.67"/>
    <n v="27138"/>
    <n v="110"/>
  </r>
  <r>
    <s v="App"/>
    <x v="1882"/>
    <n v="9.6"/>
    <n v="24762"/>
    <n v="124"/>
  </r>
  <r>
    <s v="App"/>
    <x v="1883"/>
    <n v="18"/>
    <n v="41280"/>
    <n v="167"/>
  </r>
  <r>
    <s v="App"/>
    <x v="1884"/>
    <n v="12.51"/>
    <n v="35786"/>
    <n v="178"/>
  </r>
  <r>
    <s v="App"/>
    <x v="1885"/>
    <n v="16.7"/>
    <n v="34182"/>
    <n v="137"/>
  </r>
  <r>
    <s v="App"/>
    <x v="1886"/>
    <n v="13.09"/>
    <n v="35148"/>
    <n v="126"/>
  </r>
  <r>
    <s v="App"/>
    <x v="1887"/>
    <n v="13.21"/>
    <n v="38773"/>
    <n v="116"/>
  </r>
  <r>
    <s v="App"/>
    <x v="1888"/>
    <n v="8.59"/>
    <n v="26035"/>
    <n v="80"/>
  </r>
  <r>
    <s v="App"/>
    <x v="1889"/>
    <n v="7.61"/>
    <n v="23549"/>
    <n v="115"/>
  </r>
  <r>
    <s v="App"/>
    <x v="1890"/>
    <n v="15.06"/>
    <n v="49921"/>
    <n v="175"/>
  </r>
  <r>
    <s v="App"/>
    <x v="1891"/>
    <n v="9.51"/>
    <n v="34663"/>
    <n v="202"/>
  </r>
  <r>
    <s v="App"/>
    <x v="1892"/>
    <n v="7.24"/>
    <n v="38346"/>
    <n v="254"/>
  </r>
  <r>
    <s v="App"/>
    <x v="1893"/>
    <n v="10.74"/>
    <n v="39491"/>
    <n v="202"/>
  </r>
  <r>
    <s v="App"/>
    <x v="1894"/>
    <n v="14.96"/>
    <n v="49955"/>
    <n v="272"/>
  </r>
  <r>
    <s v="App"/>
    <x v="1895"/>
    <n v="13.63"/>
    <n v="31802"/>
    <n v="196"/>
  </r>
  <r>
    <s v="App"/>
    <x v="1896"/>
    <n v="13.07"/>
    <n v="26751"/>
    <n v="214"/>
  </r>
  <r>
    <s v="App"/>
    <x v="1897"/>
    <n v="29.03"/>
    <n v="56388"/>
    <n v="338"/>
  </r>
  <r>
    <s v="App"/>
    <x v="1898"/>
    <n v="26.67"/>
    <n v="39267"/>
    <n v="241"/>
  </r>
  <r>
    <s v="App"/>
    <x v="1899"/>
    <n v="29.49"/>
    <n v="39762"/>
    <n v="259"/>
  </r>
  <r>
    <s v="App"/>
    <x v="1900"/>
    <n v="29.34"/>
    <n v="37705"/>
    <n v="257"/>
  </r>
  <r>
    <s v="App"/>
    <x v="1901"/>
    <n v="38.67"/>
    <n v="47539"/>
    <n v="362"/>
  </r>
  <r>
    <s v="App"/>
    <x v="1902"/>
    <n v="17.93"/>
    <n v="26700"/>
    <n v="115"/>
  </r>
  <r>
    <s v="App"/>
    <x v="1903"/>
    <n v="11.16"/>
    <n v="24985"/>
    <n v="129"/>
  </r>
  <r>
    <s v="App"/>
    <x v="1904"/>
    <n v="20.420000000000002"/>
    <n v="40468"/>
    <n v="189"/>
  </r>
  <r>
    <s v="App"/>
    <x v="1905"/>
    <n v="16.95"/>
    <n v="34659"/>
    <n v="180"/>
  </r>
  <r>
    <s v="App"/>
    <x v="1906"/>
    <n v="19.23"/>
    <n v="37006"/>
    <n v="216"/>
  </r>
  <r>
    <s v="App"/>
    <x v="1907"/>
    <n v="17.38"/>
    <n v="35644"/>
    <n v="180"/>
  </r>
  <r>
    <s v="App"/>
    <x v="1908"/>
    <n v="19.190000000000001"/>
    <n v="36487"/>
    <n v="233"/>
  </r>
  <r>
    <s v="App"/>
    <x v="1909"/>
    <n v="18.350000000000001"/>
    <n v="34597"/>
    <n v="208"/>
  </r>
  <r>
    <s v="App"/>
    <x v="1910"/>
    <n v="12.46"/>
    <n v="25109"/>
    <n v="133"/>
  </r>
  <r>
    <s v="App"/>
    <x v="1911"/>
    <n v="26.94"/>
    <n v="46668"/>
    <n v="233"/>
  </r>
  <r>
    <s v="App"/>
    <x v="1912"/>
    <n v="18.46"/>
    <n v="33544"/>
    <n v="142"/>
  </r>
  <r>
    <s v="App"/>
    <x v="1913"/>
    <n v="15.89"/>
    <n v="32948"/>
    <n v="171"/>
  </r>
  <r>
    <s v="App"/>
    <x v="1914"/>
    <n v="16.12"/>
    <n v="33759"/>
    <n v="149"/>
  </r>
  <r>
    <s v="App"/>
    <x v="1915"/>
    <n v="17.3"/>
    <n v="34612"/>
    <n v="174"/>
  </r>
  <r>
    <s v="App"/>
    <x v="1916"/>
    <n v="11.92"/>
    <n v="26734"/>
    <n v="118"/>
  </r>
  <r>
    <s v="App"/>
    <x v="1917"/>
    <n v="8.89"/>
    <n v="24268"/>
    <n v="113"/>
  </r>
  <r>
    <s v="App"/>
    <x v="1918"/>
    <n v="18.87"/>
    <n v="46606"/>
    <n v="203"/>
  </r>
  <r>
    <s v="App"/>
    <x v="1919"/>
    <n v="13.87"/>
    <n v="36049"/>
    <n v="162"/>
  </r>
  <r>
    <s v="App"/>
    <x v="1920"/>
    <n v="14.2"/>
    <n v="35368"/>
    <n v="169"/>
  </r>
  <r>
    <s v="App"/>
    <x v="1921"/>
    <n v="16.440000000000001"/>
    <n v="35276"/>
    <n v="169"/>
  </r>
  <r>
    <s v="App"/>
    <x v="1922"/>
    <n v="15.06"/>
    <n v="34645"/>
    <n v="155"/>
  </r>
  <r>
    <s v="App"/>
    <x v="1923"/>
    <n v="11.54"/>
    <n v="27232"/>
    <n v="128"/>
  </r>
  <r>
    <s v="App"/>
    <x v="1924"/>
    <n v="9.7100000000000009"/>
    <n v="23815"/>
    <n v="112"/>
  </r>
  <r>
    <s v="App"/>
    <x v="1925"/>
    <n v="22.26"/>
    <n v="47219"/>
    <n v="239"/>
  </r>
  <r>
    <s v="App"/>
    <x v="1926"/>
    <n v="13.91"/>
    <n v="32198"/>
    <n v="160"/>
  </r>
  <r>
    <s v="App"/>
    <x v="1927"/>
    <n v="15.51"/>
    <n v="35813"/>
    <n v="167"/>
  </r>
  <r>
    <s v="App"/>
    <x v="1928"/>
    <n v="14.97"/>
    <n v="34484"/>
    <n v="204"/>
  </r>
  <r>
    <s v="App"/>
    <x v="1929"/>
    <n v="17.510000000000002"/>
    <n v="34055"/>
    <n v="183"/>
  </r>
  <r>
    <s v="App"/>
    <x v="1930"/>
    <n v="20.07"/>
    <n v="34544"/>
    <n v="181"/>
  </r>
  <r>
    <s v="App"/>
    <x v="1931"/>
    <n v="15.65"/>
    <n v="25831"/>
    <n v="116"/>
  </r>
  <r>
    <s v="App"/>
    <x v="1932"/>
    <n v="28.36"/>
    <n v="47543"/>
    <n v="228"/>
  </r>
  <r>
    <s v="App"/>
    <x v="1933"/>
    <n v="18.579999999999998"/>
    <n v="31980"/>
    <n v="133"/>
  </r>
  <r>
    <s v="App"/>
    <x v="1934"/>
    <n v="21.34"/>
    <n v="38995"/>
    <n v="200"/>
  </r>
  <r>
    <s v="App"/>
    <x v="1935"/>
    <n v="23"/>
    <n v="35953"/>
    <n v="182"/>
  </r>
  <r>
    <s v="App"/>
    <x v="1936"/>
    <n v="25.92"/>
    <n v="35675"/>
    <n v="198"/>
  </r>
  <r>
    <s v="App"/>
    <x v="1937"/>
    <n v="20.14"/>
    <n v="28522"/>
    <n v="162"/>
  </r>
  <r>
    <s v="App"/>
    <x v="1938"/>
    <n v="18.21"/>
    <n v="25925"/>
    <n v="144"/>
  </r>
  <r>
    <s v="App"/>
    <x v="1939"/>
    <n v="34.25"/>
    <n v="50925"/>
    <n v="209"/>
  </r>
  <r>
    <s v="App"/>
    <x v="1940"/>
    <n v="21.68"/>
    <n v="35663"/>
    <n v="168"/>
  </r>
  <r>
    <s v="App"/>
    <x v="1941"/>
    <n v="17.72"/>
    <n v="35283"/>
    <n v="142"/>
  </r>
  <r>
    <s v="App"/>
    <x v="1942"/>
    <n v="17.59"/>
    <n v="34936"/>
    <n v="164"/>
  </r>
  <r>
    <s v="App"/>
    <x v="1943"/>
    <n v="21.26"/>
    <n v="41581"/>
    <n v="164"/>
  </r>
  <r>
    <s v="App"/>
    <x v="1944"/>
    <n v="13.8"/>
    <n v="26283"/>
    <n v="137"/>
  </r>
  <r>
    <s v="App"/>
    <x v="1945"/>
    <n v="13.77"/>
    <n v="24276"/>
    <n v="126"/>
  </r>
  <r>
    <s v="App"/>
    <x v="1946"/>
    <n v="22.42"/>
    <n v="46631"/>
    <n v="241"/>
  </r>
  <r>
    <s v="App"/>
    <x v="1947"/>
    <n v="15.65"/>
    <n v="34895"/>
    <n v="167"/>
  </r>
  <r>
    <s v="App"/>
    <x v="1948"/>
    <n v="16.43"/>
    <n v="34488"/>
    <n v="158"/>
  </r>
  <r>
    <s v="App"/>
    <x v="1949"/>
    <n v="12.18"/>
    <n v="33740"/>
    <n v="146"/>
  </r>
  <r>
    <s v="App"/>
    <x v="1950"/>
    <n v="15.95"/>
    <n v="39882"/>
    <n v="215"/>
  </r>
  <r>
    <s v="App"/>
    <x v="1951"/>
    <n v="11.61"/>
    <n v="25648"/>
    <n v="151"/>
  </r>
  <r>
    <s v="App"/>
    <x v="1952"/>
    <n v="13.39"/>
    <n v="25360"/>
    <n v="154"/>
  </r>
  <r>
    <s v="App"/>
    <x v="1953"/>
    <n v="17.05"/>
    <n v="45188"/>
    <n v="243"/>
  </r>
  <r>
    <s v="App"/>
    <x v="1954"/>
    <n v="12.93"/>
    <n v="34436"/>
    <n v="174"/>
  </r>
  <r>
    <s v="App"/>
    <x v="1955"/>
    <n v="12.81"/>
    <n v="33103"/>
    <n v="145"/>
  </r>
  <r>
    <s v="App"/>
    <x v="1956"/>
    <n v="15.03"/>
    <n v="33905"/>
    <n v="187"/>
  </r>
  <r>
    <s v="App"/>
    <x v="1957"/>
    <n v="15.24"/>
    <n v="32547"/>
    <n v="166"/>
  </r>
  <r>
    <s v="App"/>
    <x v="1958"/>
    <n v="13.1"/>
    <n v="27204"/>
    <n v="135"/>
  </r>
  <r>
    <s v="App"/>
    <x v="1959"/>
    <n v="10.84"/>
    <n v="25821"/>
    <n v="132"/>
  </r>
  <r>
    <s v="App"/>
    <x v="1960"/>
    <n v="20.260000000000002"/>
    <n v="51388"/>
    <n v="228"/>
  </r>
  <r>
    <s v="App"/>
    <x v="1961"/>
    <n v="15.35"/>
    <n v="35671"/>
    <n v="168"/>
  </r>
  <r>
    <s v="App"/>
    <x v="1962"/>
    <n v="14.45"/>
    <n v="35123"/>
    <n v="196"/>
  </r>
  <r>
    <s v="App"/>
    <x v="1963"/>
    <n v="16.77"/>
    <n v="35944"/>
    <n v="184"/>
  </r>
  <r>
    <s v="App"/>
    <x v="1964"/>
    <n v="18.86"/>
    <n v="34297"/>
    <n v="202"/>
  </r>
  <r>
    <s v="App"/>
    <x v="1965"/>
    <n v="19.32"/>
    <n v="34749"/>
    <n v="164"/>
  </r>
  <r>
    <s v="App"/>
    <x v="1966"/>
    <n v="10.88"/>
    <n v="24862"/>
    <n v="113"/>
  </r>
  <r>
    <s v="App"/>
    <x v="1967"/>
    <n v="24.48"/>
    <n v="50261"/>
    <n v="272"/>
  </r>
  <r>
    <s v="App"/>
    <x v="1968"/>
    <n v="18.89"/>
    <n v="37386"/>
    <n v="169"/>
  </r>
  <r>
    <s v="App"/>
    <x v="1969"/>
    <n v="19.5"/>
    <n v="42921"/>
    <n v="197"/>
  </r>
  <r>
    <s v="App"/>
    <x v="1970"/>
    <n v="17.37"/>
    <n v="38216"/>
    <n v="167"/>
  </r>
  <r>
    <s v="App"/>
    <x v="1971"/>
    <n v="17.739999999999998"/>
    <n v="39087"/>
    <n v="178"/>
  </r>
  <r>
    <s v="App"/>
    <x v="1972"/>
    <n v="15.81"/>
    <n v="35329"/>
    <n v="177"/>
  </r>
  <r>
    <s v="App"/>
    <x v="1973"/>
    <n v="10.19"/>
    <n v="26096"/>
    <n v="135"/>
  </r>
  <r>
    <s v="App"/>
    <x v="1974"/>
    <n v="16.37"/>
    <n v="42870"/>
    <n v="172"/>
  </r>
  <r>
    <s v="App"/>
    <x v="1975"/>
    <n v="12.57"/>
    <n v="35140"/>
    <n v="158"/>
  </r>
  <r>
    <s v="App"/>
    <x v="1976"/>
    <n v="11.43"/>
    <n v="36532"/>
    <n v="156"/>
  </r>
  <r>
    <s v="App"/>
    <x v="1977"/>
    <n v="11.4"/>
    <n v="36189"/>
    <n v="141"/>
  </r>
  <r>
    <s v="App"/>
    <x v="1978"/>
    <n v="10.85"/>
    <n v="35818"/>
    <n v="156"/>
  </r>
  <r>
    <s v="App"/>
    <x v="1979"/>
    <n v="9.2200000000000006"/>
    <n v="28754"/>
    <n v="144"/>
  </r>
  <r>
    <s v="App"/>
    <x v="1980"/>
    <n v="8.44"/>
    <n v="26377"/>
    <n v="127"/>
  </r>
  <r>
    <s v="App"/>
    <x v="1981"/>
    <n v="15.97"/>
    <n v="44700"/>
    <n v="212"/>
  </r>
  <r>
    <s v="App"/>
    <x v="1982"/>
    <n v="12.13"/>
    <n v="36609"/>
    <n v="185"/>
  </r>
  <r>
    <s v="App"/>
    <x v="1983"/>
    <n v="11.79"/>
    <n v="37233"/>
    <n v="179"/>
  </r>
  <r>
    <s v="App"/>
    <x v="1984"/>
    <n v="13"/>
    <n v="38198"/>
    <n v="197"/>
  </r>
  <r>
    <s v="App"/>
    <x v="1985"/>
    <n v="18.850000000000001"/>
    <n v="51186"/>
    <n v="302"/>
  </r>
  <r>
    <s v="App"/>
    <x v="1986"/>
    <n v="10.16"/>
    <n v="30407"/>
    <n v="179"/>
  </r>
  <r>
    <s v="App"/>
    <x v="1987"/>
    <n v="8.8800000000000008"/>
    <n v="27889"/>
    <n v="126"/>
  </r>
  <r>
    <s v="App"/>
    <x v="1988"/>
    <n v="17.55"/>
    <n v="52900"/>
    <n v="279"/>
  </r>
  <r>
    <s v="App"/>
    <x v="1989"/>
    <n v="13.63"/>
    <n v="38706"/>
    <n v="211"/>
  </r>
  <r>
    <s v="App"/>
    <x v="1990"/>
    <n v="15.04"/>
    <n v="37735"/>
    <n v="268"/>
  </r>
  <r>
    <s v="App"/>
    <x v="1991"/>
    <n v="14.17"/>
    <n v="37146"/>
    <n v="238"/>
  </r>
  <r>
    <s v="App"/>
    <x v="1992"/>
    <n v="13.11"/>
    <n v="36057"/>
    <n v="171"/>
  </r>
  <r>
    <s v="App"/>
    <x v="1993"/>
    <n v="9.51"/>
    <n v="28005"/>
    <n v="186"/>
  </r>
  <r>
    <s v="App"/>
    <x v="1994"/>
    <n v="9.07"/>
    <n v="23789"/>
    <n v="157"/>
  </r>
  <r>
    <s v="App"/>
    <x v="1995"/>
    <n v="15.58"/>
    <n v="41340"/>
    <n v="254"/>
  </r>
  <r>
    <s v="App"/>
    <x v="1996"/>
    <n v="11.93"/>
    <n v="28903"/>
    <n v="207"/>
  </r>
  <r>
    <s v="App"/>
    <x v="1997"/>
    <n v="9.49"/>
    <n v="20497"/>
    <n v="131"/>
  </r>
  <r>
    <s v="App"/>
    <x v="1998"/>
    <n v="8"/>
    <n v="19541"/>
    <n v="114"/>
  </r>
  <r>
    <s v="App"/>
    <x v="1999"/>
    <n v="10.35"/>
    <n v="20649"/>
    <n v="121"/>
  </r>
  <r>
    <s v="App"/>
    <x v="2000"/>
    <n v="9.3800000000000008"/>
    <n v="23369"/>
    <n v="137"/>
  </r>
  <r>
    <s v="App"/>
    <x v="2001"/>
    <n v="8.51"/>
    <n v="17582"/>
    <n v="67"/>
  </r>
  <r>
    <s v="App"/>
    <x v="2002"/>
    <n v="15.74"/>
    <n v="31668"/>
    <n v="180"/>
  </r>
  <r>
    <s v="App"/>
    <x v="2003"/>
    <n v="10.82"/>
    <n v="24443"/>
    <n v="107"/>
  </r>
  <r>
    <s v="App"/>
    <x v="2004"/>
    <n v="10.53"/>
    <n v="24581"/>
    <n v="120"/>
  </r>
  <r>
    <s v="App"/>
    <x v="2005"/>
    <n v="9.43"/>
    <n v="26882"/>
    <n v="124"/>
  </r>
  <r>
    <s v="App"/>
    <x v="2006"/>
    <n v="5.78"/>
    <n v="16510"/>
    <n v="75"/>
  </r>
  <r>
    <s v="App"/>
    <x v="2007"/>
    <n v="6.49"/>
    <n v="18729"/>
    <n v="76"/>
  </r>
  <r>
    <s v="App"/>
    <x v="2008"/>
    <n v="5.95"/>
    <n v="16839"/>
    <n v="78"/>
  </r>
  <r>
    <s v="App"/>
    <x v="2009"/>
    <n v="7.58"/>
    <n v="22698"/>
    <n v="127"/>
  </r>
  <r>
    <s v="App"/>
    <x v="2010"/>
    <n v="13.78"/>
    <n v="37926"/>
    <n v="187"/>
  </r>
  <r>
    <s v="App"/>
    <x v="2011"/>
    <n v="9.64"/>
    <n v="27706"/>
    <n v="162"/>
  </r>
  <r>
    <s v="App"/>
    <x v="2012"/>
    <n v="9.34"/>
    <n v="25790"/>
    <n v="138"/>
  </r>
  <r>
    <s v="App"/>
    <x v="2013"/>
    <n v="6.76"/>
    <n v="19563"/>
    <n v="112"/>
  </r>
  <r>
    <s v="App"/>
    <x v="2014"/>
    <n v="8.1300000000000008"/>
    <n v="23037"/>
    <n v="134"/>
  </r>
  <r>
    <s v="App"/>
    <x v="2015"/>
    <n v="7.66"/>
    <n v="24324"/>
    <n v="140"/>
  </r>
  <r>
    <s v="App"/>
    <x v="2016"/>
    <n v="14.18"/>
    <n v="42762"/>
    <n v="256"/>
  </r>
  <r>
    <s v="App"/>
    <x v="2017"/>
    <n v="11.95"/>
    <n v="32915"/>
    <n v="225"/>
  </r>
  <r>
    <s v="App"/>
    <x v="2018"/>
    <n v="13.25"/>
    <n v="37082"/>
    <n v="282"/>
  </r>
  <r>
    <s v="App"/>
    <x v="2019"/>
    <n v="9.2200000000000006"/>
    <n v="22863"/>
    <n v="182"/>
  </r>
  <r>
    <s v="App"/>
    <x v="2020"/>
    <n v="11.2"/>
    <n v="28593"/>
    <n v="225"/>
  </r>
  <r>
    <s v="App"/>
    <x v="2021"/>
    <n v="9.18"/>
    <n v="25367"/>
    <n v="362"/>
  </r>
  <r>
    <s v="App"/>
    <x v="2022"/>
    <n v="9.98"/>
    <n v="23210"/>
    <n v="173"/>
  </r>
  <r>
    <s v="App"/>
    <x v="2023"/>
    <n v="15.78"/>
    <n v="36879"/>
    <n v="266"/>
  </r>
  <r>
    <s v="App"/>
    <x v="2024"/>
    <n v="14.12"/>
    <n v="32369"/>
    <n v="244"/>
  </r>
  <r>
    <s v="App"/>
    <x v="2025"/>
    <n v="13.63"/>
    <n v="29655"/>
    <n v="182"/>
  </r>
  <r>
    <s v="App"/>
    <x v="2026"/>
    <n v="17.010000000000002"/>
    <n v="35883"/>
    <n v="233"/>
  </r>
  <r>
    <s v="App"/>
    <x v="2027"/>
    <n v="15.77"/>
    <n v="28813"/>
    <n v="175"/>
  </r>
  <r>
    <s v="App"/>
    <x v="2028"/>
    <n v="15.5"/>
    <n v="28858"/>
    <n v="187"/>
  </r>
  <r>
    <s v="App"/>
    <x v="2029"/>
    <n v="12.4"/>
    <n v="23268"/>
    <n v="124"/>
  </r>
  <r>
    <s v="App"/>
    <x v="2030"/>
    <n v="17.91"/>
    <n v="37354"/>
    <n v="193"/>
  </r>
  <r>
    <s v="App"/>
    <x v="2031"/>
    <n v="10.67"/>
    <n v="22184"/>
    <n v="108"/>
  </r>
  <r>
    <s v="App"/>
    <x v="2032"/>
    <n v="15.47"/>
    <n v="35297"/>
    <n v="157"/>
  </r>
  <r>
    <s v="App"/>
    <x v="2033"/>
    <n v="13.49"/>
    <n v="38087"/>
    <n v="146"/>
  </r>
  <r>
    <s v="App"/>
    <x v="2034"/>
    <n v="9"/>
    <n v="31933"/>
    <n v="142"/>
  </r>
  <r>
    <s v="App"/>
    <x v="2035"/>
    <n v="6.89"/>
    <n v="25791"/>
    <n v="131"/>
  </r>
  <r>
    <s v="App"/>
    <x v="2036"/>
    <n v="6.72"/>
    <n v="26203"/>
    <n v="116"/>
  </r>
  <r>
    <s v="App"/>
    <x v="2037"/>
    <n v="11.95"/>
    <n v="40351"/>
    <n v="186"/>
  </r>
  <r>
    <s v="App"/>
    <x v="2038"/>
    <n v="10.8"/>
    <n v="34873"/>
    <n v="203"/>
  </r>
  <r>
    <s v="App"/>
    <x v="2039"/>
    <n v="11.97"/>
    <n v="36207"/>
    <n v="203"/>
  </r>
  <r>
    <s v="App"/>
    <x v="2040"/>
    <n v="12.6"/>
    <n v="35765"/>
    <n v="192"/>
  </r>
  <r>
    <s v="App"/>
    <x v="2041"/>
    <n v="8.4600000000000009"/>
    <n v="21087"/>
    <n v="130"/>
  </r>
  <r>
    <s v="App"/>
    <x v="2042"/>
    <n v="13.39"/>
    <n v="29143"/>
    <n v="173"/>
  </r>
  <r>
    <s v="App"/>
    <x v="2043"/>
    <n v="12.78"/>
    <n v="27539"/>
    <n v="149"/>
  </r>
  <r>
    <s v="App"/>
    <x v="2044"/>
    <n v="26.34"/>
    <n v="54401"/>
    <n v="318"/>
  </r>
  <r>
    <s v="App"/>
    <x v="2045"/>
    <n v="15.87"/>
    <n v="35801"/>
    <n v="175"/>
  </r>
  <r>
    <s v="App"/>
    <x v="2046"/>
    <n v="16.559999999999999"/>
    <n v="35273"/>
    <n v="172"/>
  </r>
  <r>
    <s v="App"/>
    <x v="2047"/>
    <n v="25.81"/>
    <n v="43929"/>
    <n v="174"/>
  </r>
  <r>
    <s v="App"/>
    <x v="2048"/>
    <n v="24.87"/>
    <n v="42356"/>
    <n v="225"/>
  </r>
  <r>
    <s v="App"/>
    <x v="2049"/>
    <n v="30.32"/>
    <n v="47689"/>
    <n v="178"/>
  </r>
  <r>
    <s v="App"/>
    <x v="2050"/>
    <n v="27.33"/>
    <n v="35221"/>
    <n v="142"/>
  </r>
  <r>
    <s v="App"/>
    <x v="2051"/>
    <n v="39.909999999999997"/>
    <n v="54935"/>
    <n v="194"/>
  </r>
  <r>
    <s v="App"/>
    <x v="2052"/>
    <n v="28.05"/>
    <n v="36057"/>
    <n v="143"/>
  </r>
  <r>
    <s v="App"/>
    <x v="2053"/>
    <n v="21.12"/>
    <n v="29572"/>
    <n v="113"/>
  </r>
  <r>
    <s v="App"/>
    <x v="2054"/>
    <n v="32.26"/>
    <n v="47747"/>
    <n v="168"/>
  </r>
  <r>
    <s v="App"/>
    <x v="2055"/>
    <n v="13.57"/>
    <n v="41177"/>
    <n v="117"/>
  </r>
  <r>
    <s v="App"/>
    <x v="2056"/>
    <n v="9.65"/>
    <n v="29608"/>
    <n v="108"/>
  </r>
  <r>
    <s v="App"/>
    <x v="2057"/>
    <n v="7.72"/>
    <n v="20388"/>
    <n v="81"/>
  </r>
  <r>
    <s v="App"/>
    <x v="2058"/>
    <n v="8.6300000000000008"/>
    <n v="20602"/>
    <n v="90"/>
  </r>
  <r>
    <s v="App"/>
    <x v="2059"/>
    <n v="21.37"/>
    <n v="50152"/>
    <n v="194"/>
  </r>
  <r>
    <s v="App"/>
    <x v="2060"/>
    <n v="16.71"/>
    <n v="38122"/>
    <n v="171"/>
  </r>
  <r>
    <s v="App"/>
    <x v="2061"/>
    <n v="18.88"/>
    <n v="42129"/>
    <n v="188"/>
  </r>
  <r>
    <s v="App"/>
    <x v="2062"/>
    <n v="15.7"/>
    <n v="42057"/>
    <n v="201"/>
  </r>
  <r>
    <s v="App"/>
    <x v="2063"/>
    <n v="14.15"/>
    <n v="35070"/>
    <n v="180"/>
  </r>
  <r>
    <s v="App"/>
    <x v="2064"/>
    <n v="7.2"/>
    <n v="20963"/>
    <n v="83"/>
  </r>
  <r>
    <s v="App"/>
    <x v="2065"/>
    <n v="4.53"/>
    <n v="18452"/>
    <n v="109"/>
  </r>
  <r>
    <s v="App"/>
    <x v="2066"/>
    <n v="9.8800000000000008"/>
    <n v="37187"/>
    <n v="200"/>
  </r>
  <r>
    <s v="App"/>
    <x v="2067"/>
    <n v="9.58"/>
    <n v="34613"/>
    <n v="165"/>
  </r>
  <r>
    <s v="App"/>
    <x v="2068"/>
    <n v="11.88"/>
    <n v="45004"/>
    <n v="278"/>
  </r>
  <r>
    <s v="App"/>
    <x v="2069"/>
    <n v="12.35"/>
    <n v="53380"/>
    <n v="327"/>
  </r>
  <r>
    <s v="App"/>
    <x v="2070"/>
    <n v="6.81"/>
    <n v="31015"/>
    <n v="143"/>
  </r>
  <r>
    <s v="App"/>
    <x v="2071"/>
    <n v="5.78"/>
    <n v="26628"/>
    <n v="139"/>
  </r>
  <r>
    <s v="App"/>
    <x v="2072"/>
    <n v="13.7"/>
    <n v="48527"/>
    <n v="355"/>
  </r>
  <r>
    <s v="App"/>
    <x v="2073"/>
    <n v="6.28"/>
    <n v="26578"/>
    <n v="165"/>
  </r>
  <r>
    <s v="App"/>
    <x v="2074"/>
    <n v="13.16"/>
    <n v="42589"/>
    <n v="205"/>
  </r>
  <r>
    <s v="App"/>
    <x v="2075"/>
    <n v="11.2"/>
    <n v="37325"/>
    <n v="190"/>
  </r>
  <r>
    <s v="App"/>
    <x v="2076"/>
    <n v="13.57"/>
    <n v="37698"/>
    <n v="145"/>
  </r>
  <r>
    <s v="App"/>
    <x v="2077"/>
    <n v="17.329999999999998"/>
    <n v="38753"/>
    <n v="194"/>
  </r>
  <r>
    <s v="App"/>
    <x v="2078"/>
    <n v="12.06"/>
    <n v="27833"/>
    <n v="129"/>
  </r>
  <r>
    <s v="App"/>
    <x v="2079"/>
    <n v="19.86"/>
    <n v="50843"/>
    <n v="196"/>
  </r>
  <r>
    <s v="App"/>
    <x v="2080"/>
    <n v="14.07"/>
    <n v="39790"/>
    <n v="144"/>
  </r>
  <r>
    <s v="App"/>
    <x v="2081"/>
    <n v="14.36"/>
    <n v="38875"/>
    <n v="194"/>
  </r>
  <r>
    <s v="App"/>
    <x v="2082"/>
    <n v="17.059999999999999"/>
    <n v="37674"/>
    <n v="240"/>
  </r>
  <r>
    <s v="App"/>
    <x v="2083"/>
    <n v="16.510000000000002"/>
    <n v="42367"/>
    <n v="185"/>
  </r>
  <r>
    <s v="App"/>
    <x v="2084"/>
    <n v="14.18"/>
    <n v="30903"/>
    <n v="198"/>
  </r>
  <r>
    <s v="App"/>
    <x v="2085"/>
    <n v="11.6"/>
    <n v="27197"/>
    <n v="178"/>
  </r>
  <r>
    <s v="App"/>
    <x v="2086"/>
    <n v="21.66"/>
    <n v="50356"/>
    <n v="226"/>
  </r>
  <r>
    <s v="App"/>
    <x v="2087"/>
    <n v="14.08"/>
    <n v="35742"/>
    <n v="135"/>
  </r>
  <r>
    <s v="App"/>
    <x v="2088"/>
    <n v="10.49"/>
    <n v="36892"/>
    <n v="134"/>
  </r>
  <r>
    <s v="App"/>
    <x v="2089"/>
    <n v="14.14"/>
    <n v="46100"/>
    <n v="211"/>
  </r>
  <r>
    <s v="App"/>
    <x v="2090"/>
    <n v="13.57"/>
    <n v="37913"/>
    <n v="186"/>
  </r>
  <r>
    <s v="App"/>
    <x v="2091"/>
    <n v="12.62"/>
    <n v="31552"/>
    <n v="142"/>
  </r>
  <r>
    <s v="App"/>
    <x v="2092"/>
    <n v="11.49"/>
    <n v="28581"/>
    <n v="140"/>
  </r>
  <r>
    <s v="App"/>
    <x v="2093"/>
    <n v="22.09"/>
    <n v="53084"/>
    <n v="232"/>
  </r>
  <r>
    <s v="App"/>
    <x v="2094"/>
    <n v="18.079999999999998"/>
    <n v="42038"/>
    <n v="207"/>
  </r>
  <r>
    <s v="App"/>
    <x v="2095"/>
    <n v="19.559999999999999"/>
    <n v="47120"/>
    <n v="187"/>
  </r>
  <r>
    <s v="App"/>
    <x v="2096"/>
    <n v="9.1"/>
    <n v="35826"/>
    <n v="157"/>
  </r>
  <r>
    <s v="App"/>
    <x v="2097"/>
    <n v="8.34"/>
    <n v="33579"/>
    <n v="91"/>
  </r>
  <r>
    <s v="App"/>
    <x v="2098"/>
    <n v="10.07"/>
    <n v="30927"/>
    <n v="149"/>
  </r>
  <r>
    <s v="App"/>
    <x v="2099"/>
    <n v="8.1300000000000008"/>
    <n v="26891"/>
    <n v="141"/>
  </r>
  <r>
    <s v="App"/>
    <x v="2100"/>
    <n v="18.71"/>
    <n v="52376"/>
    <n v="290"/>
  </r>
  <r>
    <s v="App"/>
    <x v="2101"/>
    <n v="15.92"/>
    <n v="39302"/>
    <n v="133"/>
  </r>
  <r>
    <s v="App"/>
    <x v="2102"/>
    <n v="15.71"/>
    <n v="40082"/>
    <n v="132"/>
  </r>
  <r>
    <s v="App"/>
    <x v="2103"/>
    <n v="14.25"/>
    <n v="38215"/>
    <n v="168"/>
  </r>
  <r>
    <s v="App"/>
    <x v="2104"/>
    <n v="14.5"/>
    <n v="44026"/>
    <n v="200"/>
  </r>
  <r>
    <s v="App"/>
    <x v="2105"/>
    <n v="8.5399999999999991"/>
    <n v="25006"/>
    <n v="112"/>
  </r>
  <r>
    <s v="App"/>
    <x v="2106"/>
    <n v="7.61"/>
    <n v="19879"/>
    <n v="104"/>
  </r>
  <r>
    <s v="App"/>
    <x v="2107"/>
    <n v="9.52"/>
    <n v="22351"/>
    <n v="104"/>
  </r>
  <r>
    <s v="App"/>
    <x v="2108"/>
    <n v="9.5"/>
    <n v="21993"/>
    <n v="87"/>
  </r>
  <r>
    <s v="App"/>
    <x v="2109"/>
    <n v="17.22"/>
    <n v="43947"/>
    <n v="163"/>
  </r>
  <r>
    <s v="App"/>
    <x v="2110"/>
    <n v="14.63"/>
    <n v="41387"/>
    <n v="138"/>
  </r>
  <r>
    <s v="App"/>
    <x v="2111"/>
    <n v="15.67"/>
    <n v="43035"/>
    <n v="155"/>
  </r>
  <r>
    <s v="App"/>
    <x v="2112"/>
    <n v="10.92"/>
    <n v="30687"/>
    <n v="126"/>
  </r>
  <r>
    <s v="App"/>
    <x v="2113"/>
    <n v="10.44"/>
    <n v="29371"/>
    <n v="178"/>
  </r>
  <r>
    <s v="App"/>
    <x v="2114"/>
    <n v="18.52"/>
    <n v="53402"/>
    <n v="275"/>
  </r>
  <r>
    <s v="App"/>
    <x v="2115"/>
    <n v="12.83"/>
    <n v="39257"/>
    <n v="177"/>
  </r>
  <r>
    <s v="App"/>
    <x v="2116"/>
    <n v="11.91"/>
    <n v="37430"/>
    <n v="189"/>
  </r>
  <r>
    <s v="App"/>
    <x v="2117"/>
    <n v="15.58"/>
    <n v="44316"/>
    <n v="200"/>
  </r>
  <r>
    <s v="App"/>
    <x v="2118"/>
    <n v="14.14"/>
    <n v="38392"/>
    <n v="183"/>
  </r>
  <r>
    <s v="App"/>
    <x v="2119"/>
    <n v="13.46"/>
    <n v="33156"/>
    <n v="111"/>
  </r>
  <r>
    <s v="App"/>
    <x v="2120"/>
    <n v="11.14"/>
    <n v="29649"/>
    <n v="132"/>
  </r>
  <r>
    <s v="App"/>
    <x v="2121"/>
    <n v="22.69"/>
    <n v="54363"/>
    <n v="240"/>
  </r>
  <r>
    <s v="App"/>
    <x v="2122"/>
    <n v="11.69"/>
    <n v="41142"/>
    <n v="201"/>
  </r>
  <r>
    <s v="App"/>
    <x v="2123"/>
    <n v="11.57"/>
    <n v="40932"/>
    <n v="176"/>
  </r>
  <r>
    <s v="App"/>
    <x v="2124"/>
    <n v="13.06"/>
    <n v="48283"/>
    <n v="239"/>
  </r>
  <r>
    <s v="App"/>
    <x v="2125"/>
    <n v="8.19"/>
    <n v="37881"/>
    <n v="173"/>
  </r>
  <r>
    <s v="App"/>
    <x v="2126"/>
    <n v="8.27"/>
    <n v="33346"/>
    <n v="153"/>
  </r>
  <r>
    <s v="App"/>
    <x v="2127"/>
    <n v="8.17"/>
    <n v="29623"/>
    <n v="143"/>
  </r>
  <r>
    <s v="App"/>
    <x v="2128"/>
    <n v="15.1"/>
    <n v="48960"/>
    <n v="234"/>
  </r>
  <r>
    <s v="App"/>
    <x v="2129"/>
    <n v="13.9"/>
    <n v="40123"/>
    <n v="202"/>
  </r>
  <r>
    <s v="App"/>
    <x v="2130"/>
    <n v="11.91"/>
    <n v="38104"/>
    <n v="171"/>
  </r>
  <r>
    <s v="App"/>
    <x v="2131"/>
    <n v="15.23"/>
    <n v="47998"/>
    <n v="270"/>
  </r>
  <r>
    <s v="App"/>
    <x v="2132"/>
    <n v="14.23"/>
    <n v="47706"/>
    <n v="243"/>
  </r>
  <r>
    <s v="App"/>
    <x v="2133"/>
    <n v="10.92"/>
    <n v="34641"/>
    <n v="256"/>
  </r>
  <r>
    <s v="App"/>
    <x v="2134"/>
    <n v="9.5399999999999991"/>
    <n v="33048"/>
    <n v="163"/>
  </r>
  <r>
    <s v="App"/>
    <x v="2135"/>
    <n v="20.58"/>
    <n v="59779"/>
    <n v="322"/>
  </r>
  <r>
    <s v="App"/>
    <x v="2136"/>
    <n v="15.76"/>
    <n v="45226"/>
    <n v="232"/>
  </r>
  <r>
    <s v="App"/>
    <x v="2137"/>
    <n v="14.99"/>
    <n v="55643"/>
    <n v="308"/>
  </r>
  <r>
    <s v="App"/>
    <x v="2138"/>
    <n v="16.96"/>
    <n v="64741"/>
    <n v="378"/>
  </r>
  <r>
    <s v="App"/>
    <x v="2139"/>
    <n v="16.73"/>
    <n v="59955"/>
    <n v="318"/>
  </r>
  <r>
    <s v="App"/>
    <x v="2140"/>
    <n v="10.52"/>
    <n v="34850"/>
    <n v="191"/>
  </r>
  <r>
    <s v="App"/>
    <x v="2141"/>
    <n v="9.65"/>
    <n v="31442"/>
    <n v="196"/>
  </r>
  <r>
    <s v="App"/>
    <x v="2142"/>
    <n v="18.690000000000001"/>
    <n v="57260"/>
    <n v="333"/>
  </r>
  <r>
    <s v="App"/>
    <x v="2143"/>
    <n v="12.48"/>
    <n v="38966"/>
    <n v="226"/>
  </r>
  <r>
    <s v="App"/>
    <x v="2144"/>
    <n v="20.13"/>
    <n v="52017"/>
    <n v="248"/>
  </r>
  <r>
    <s v="App"/>
    <x v="2145"/>
    <n v="18.100000000000001"/>
    <n v="41789"/>
    <n v="214"/>
  </r>
  <r>
    <s v="App"/>
    <x v="2146"/>
    <n v="16.36"/>
    <n v="47976"/>
    <n v="299"/>
  </r>
  <r>
    <s v="App"/>
    <x v="2147"/>
    <n v="12.12"/>
    <n v="33333"/>
    <n v="194"/>
  </r>
  <r>
    <s v="App"/>
    <x v="2148"/>
    <n v="10.98"/>
    <n v="31480"/>
    <n v="186"/>
  </r>
  <r>
    <s v="App"/>
    <x v="2149"/>
    <n v="21.67"/>
    <n v="60457"/>
    <n v="318"/>
  </r>
  <r>
    <s v="App"/>
    <x v="2150"/>
    <n v="19.28"/>
    <n v="45963"/>
    <n v="283"/>
  </r>
  <r>
    <s v="App"/>
    <x v="2151"/>
    <n v="17.690000000000001"/>
    <n v="42289"/>
    <n v="204"/>
  </r>
  <r>
    <s v="App"/>
    <x v="2152"/>
    <n v="13.02"/>
    <n v="32645"/>
    <n v="195"/>
  </r>
  <r>
    <s v="App"/>
    <x v="2153"/>
    <n v="6.41"/>
    <n v="19044"/>
    <n v="136"/>
  </r>
  <r>
    <s v="App"/>
    <x v="2154"/>
    <n v="11.59"/>
    <n v="26655"/>
    <n v="167"/>
  </r>
  <r>
    <s v="App"/>
    <x v="2155"/>
    <n v="15.39"/>
    <n v="32103"/>
    <n v="186"/>
  </r>
  <r>
    <s v="App"/>
    <x v="2156"/>
    <n v="21.82"/>
    <n v="63090"/>
    <n v="328"/>
  </r>
  <r>
    <s v="App"/>
    <x v="2157"/>
    <n v="19.399999999999999"/>
    <n v="44125"/>
    <n v="225"/>
  </r>
  <r>
    <s v="App"/>
    <x v="2158"/>
    <n v="15.76"/>
    <n v="42496"/>
    <n v="245"/>
  </r>
  <r>
    <s v="App"/>
    <x v="2159"/>
    <n v="20.73"/>
    <n v="53274"/>
    <n v="289"/>
  </r>
  <r>
    <s v="App"/>
    <x v="2160"/>
    <n v="16.309999999999999"/>
    <n v="43893"/>
    <n v="251"/>
  </r>
  <r>
    <s v="App"/>
    <x v="2161"/>
    <n v="7.99"/>
    <n v="31928"/>
    <n v="175"/>
  </r>
  <r>
    <s v="App"/>
    <x v="2162"/>
    <n v="8.2899999999999991"/>
    <n v="31591"/>
    <n v="181"/>
  </r>
  <r>
    <s v="App"/>
    <x v="2163"/>
    <n v="19.88"/>
    <n v="62875"/>
    <n v="338"/>
  </r>
  <r>
    <s v="App"/>
    <x v="2164"/>
    <n v="13.86"/>
    <n v="44839"/>
    <n v="328"/>
  </r>
  <r>
    <s v="App"/>
    <x v="2165"/>
    <n v="15.55"/>
    <n v="44263"/>
    <n v="235"/>
  </r>
  <r>
    <s v="App"/>
    <x v="2166"/>
    <n v="16.34"/>
    <n v="45388"/>
    <n v="252"/>
  </r>
  <r>
    <s v="App"/>
    <x v="2167"/>
    <n v="17.670000000000002"/>
    <n v="44404"/>
    <n v="271"/>
  </r>
  <r>
    <s v="App"/>
    <x v="2168"/>
    <n v="13.04"/>
    <n v="33964"/>
    <n v="200"/>
  </r>
  <r>
    <s v="App"/>
    <x v="2169"/>
    <n v="12.3"/>
    <n v="31914"/>
    <n v="181"/>
  </r>
  <r>
    <s v="App"/>
    <x v="2170"/>
    <n v="22.72"/>
    <n v="61429"/>
    <n v="324"/>
  </r>
  <r>
    <s v="App"/>
    <x v="2171"/>
    <n v="17.04"/>
    <n v="44401"/>
    <n v="239"/>
  </r>
  <r>
    <s v="App"/>
    <x v="2172"/>
    <n v="13.31"/>
    <n v="38561"/>
    <n v="177"/>
  </r>
  <r>
    <s v="App"/>
    <x v="2173"/>
    <n v="17.22"/>
    <n v="40963"/>
    <n v="237"/>
  </r>
  <r>
    <s v="App"/>
    <x v="2174"/>
    <n v="23.44"/>
    <n v="50133"/>
    <n v="240"/>
  </r>
  <r>
    <s v="App"/>
    <x v="2175"/>
    <n v="17.22"/>
    <n v="33560"/>
    <n v="204"/>
  </r>
  <r>
    <s v="App"/>
    <x v="2176"/>
    <n v="11.64"/>
    <n v="29238"/>
    <n v="169"/>
  </r>
  <r>
    <s v="App"/>
    <x v="2177"/>
    <n v="25.81"/>
    <n v="57161"/>
    <n v="291"/>
  </r>
  <r>
    <s v="App"/>
    <x v="2178"/>
    <n v="21.25"/>
    <n v="41751"/>
    <n v="211"/>
  </r>
  <r>
    <s v="App"/>
    <x v="2179"/>
    <n v="22.76"/>
    <n v="42801"/>
    <n v="188"/>
  </r>
  <r>
    <s v="App"/>
    <x v="2180"/>
    <n v="21.76"/>
    <n v="41392"/>
    <n v="196"/>
  </r>
  <r>
    <s v="App"/>
    <x v="2181"/>
    <n v="23.21"/>
    <n v="42067"/>
    <n v="222"/>
  </r>
  <r>
    <s v="App"/>
    <x v="2182"/>
    <n v="15.58"/>
    <n v="33267"/>
    <n v="180"/>
  </r>
  <r>
    <s v="App"/>
    <x v="2183"/>
    <n v="12.96"/>
    <n v="30309"/>
    <n v="201"/>
  </r>
  <r>
    <s v="App"/>
    <x v="2184"/>
    <n v="30.72"/>
    <n v="68010"/>
    <n v="364"/>
  </r>
  <r>
    <s v="App"/>
    <x v="2185"/>
    <n v="18.5"/>
    <n v="40460"/>
    <n v="236"/>
  </r>
  <r>
    <s v="App"/>
    <x v="2186"/>
    <n v="8.48"/>
    <n v="28663"/>
    <n v="157"/>
  </r>
  <r>
    <s v="App"/>
    <x v="2187"/>
    <n v="13.92"/>
    <n v="45866"/>
    <n v="252"/>
  </r>
  <r>
    <s v="App"/>
    <x v="2188"/>
    <n v="11.58"/>
    <n v="39666"/>
    <n v="241"/>
  </r>
  <r>
    <s v="App"/>
    <x v="2189"/>
    <n v="8.5399999999999991"/>
    <n v="31351"/>
    <n v="211"/>
  </r>
  <r>
    <s v="App"/>
    <x v="2190"/>
    <n v="7"/>
    <n v="23146"/>
    <n v="138"/>
  </r>
  <r>
    <s v="App"/>
    <x v="2191"/>
    <n v="18.2"/>
    <n v="50182"/>
    <n v="284"/>
  </r>
  <r>
    <s v="App"/>
    <x v="2192"/>
    <n v="17.86"/>
    <n v="44960"/>
    <n v="243"/>
  </r>
  <r>
    <s v="App"/>
    <x v="2193"/>
    <n v="16.32"/>
    <n v="41950"/>
    <n v="246"/>
  </r>
  <r>
    <s v="App"/>
    <x v="2194"/>
    <n v="10.78"/>
    <n v="41267"/>
    <n v="245"/>
  </r>
  <r>
    <s v="App"/>
    <x v="2195"/>
    <n v="12.74"/>
    <n v="50326"/>
    <n v="302"/>
  </r>
  <r>
    <s v="App"/>
    <x v="2196"/>
    <n v="10.27"/>
    <n v="34008"/>
    <n v="177"/>
  </r>
  <r>
    <s v="App"/>
    <x v="2197"/>
    <n v="10.15"/>
    <n v="30696"/>
    <n v="156"/>
  </r>
  <r>
    <s v="App"/>
    <x v="2198"/>
    <n v="17.53"/>
    <n v="52884"/>
    <n v="206"/>
  </r>
  <r>
    <s v="App"/>
    <x v="2199"/>
    <n v="17.09"/>
    <n v="43638"/>
    <n v="212"/>
  </r>
  <r>
    <s v="App"/>
    <x v="2200"/>
    <n v="17.27"/>
    <n v="43593"/>
    <n v="190"/>
  </r>
  <r>
    <s v="App"/>
    <x v="2201"/>
    <n v="16.77"/>
    <n v="42425"/>
    <n v="211"/>
  </r>
  <r>
    <s v="App"/>
    <x v="2202"/>
    <n v="16.38"/>
    <n v="40685"/>
    <n v="204"/>
  </r>
  <r>
    <s v="App"/>
    <x v="2203"/>
    <n v="13.05"/>
    <n v="32398"/>
    <n v="165"/>
  </r>
  <r>
    <s v="App"/>
    <x v="2204"/>
    <n v="12.47"/>
    <n v="29707"/>
    <n v="159"/>
  </r>
  <r>
    <s v="App"/>
    <x v="2205"/>
    <n v="27.43"/>
    <n v="58064"/>
    <n v="229"/>
  </r>
  <r>
    <s v="App"/>
    <x v="2206"/>
    <n v="20.49"/>
    <n v="49457"/>
    <n v="174"/>
  </r>
  <r>
    <s v="App"/>
    <x v="2207"/>
    <n v="13.71"/>
    <n v="39445"/>
    <n v="137"/>
  </r>
  <r>
    <s v="App"/>
    <x v="2208"/>
    <n v="15.44"/>
    <n v="42188"/>
    <n v="156"/>
  </r>
  <r>
    <s v="App"/>
    <x v="2209"/>
    <n v="18.899999999999999"/>
    <n v="46635"/>
    <n v="157"/>
  </r>
  <r>
    <s v="App"/>
    <x v="2210"/>
    <n v="10.32"/>
    <n v="30360"/>
    <n v="91"/>
  </r>
  <r>
    <s v="App"/>
    <x v="2211"/>
    <n v="8.86"/>
    <n v="28473"/>
    <n v="83"/>
  </r>
  <r>
    <s v="App"/>
    <x v="2212"/>
    <n v="18"/>
    <n v="55551"/>
    <n v="220"/>
  </r>
  <r>
    <s v="App"/>
    <x v="2213"/>
    <n v="18.440000000000001"/>
    <n v="42230"/>
    <n v="153"/>
  </r>
  <r>
    <s v="App"/>
    <x v="2214"/>
    <n v="13.94"/>
    <n v="41807"/>
    <n v="180"/>
  </r>
  <r>
    <s v="App"/>
    <x v="2215"/>
    <n v="14.64"/>
    <n v="39840"/>
    <n v="104"/>
  </r>
  <r>
    <s v="App"/>
    <x v="2216"/>
    <n v="15.55"/>
    <n v="48190"/>
    <n v="176"/>
  </r>
  <r>
    <s v="App"/>
    <x v="2217"/>
    <n v="6.88"/>
    <n v="30025"/>
    <n v="102"/>
  </r>
  <r>
    <s v="App"/>
    <x v="2218"/>
    <n v="6.61"/>
    <n v="29459"/>
    <n v="104"/>
  </r>
  <r>
    <s v="App"/>
    <x v="2219"/>
    <n v="13.71"/>
    <n v="56509"/>
    <n v="279"/>
  </r>
  <r>
    <s v="App"/>
    <x v="2220"/>
    <n v="9.91"/>
    <n v="40027"/>
    <n v="187"/>
  </r>
  <r>
    <s v="App"/>
    <x v="2221"/>
    <n v="9.42"/>
    <n v="40186"/>
    <n v="210"/>
  </r>
  <r>
    <s v="App"/>
    <x v="2222"/>
    <n v="10.66"/>
    <n v="43312"/>
    <n v="247"/>
  </r>
  <r>
    <s v="App"/>
    <x v="2223"/>
    <n v="7.34"/>
    <n v="45105"/>
    <n v="201"/>
  </r>
  <r>
    <s v="App"/>
    <x v="2224"/>
    <n v="4.84"/>
    <n v="30043"/>
    <n v="169"/>
  </r>
  <r>
    <s v="App"/>
    <x v="2225"/>
    <n v="4.8899999999999997"/>
    <n v="26622"/>
    <n v="124"/>
  </r>
  <r>
    <s v="App"/>
    <x v="2226"/>
    <n v="6.56"/>
    <n v="34165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F2BF7-DD2F-4B78-8A50-DA24121ABF16}" name="PivotTable1" cacheId="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0">
  <location ref="A3:B36" firstHeaderRow="1" firstDataRow="1" firstDataCol="1"/>
  <pivotFields count="8">
    <pivotField showAll="0"/>
    <pivotField numFmtId="14" showAll="0">
      <items count="2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t="default"/>
      </items>
    </pivotField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x="5"/>
        <item x="6"/>
        <item x="7"/>
        <item sd="0" x="8"/>
        <item t="default"/>
      </items>
    </pivotField>
  </pivotFields>
  <rowFields count="2">
    <field x="7"/>
    <field x="5"/>
  </rowFields>
  <rowItems count="33"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Solicitudes" fld="3" baseField="0" baseItem="0" numFmtId="166"/>
  </dataFields>
  <formats count="1">
    <format dxfId="0">
      <pivotArea outline="0" collapsedLevelsAreSubtotals="1" fieldPosition="0"/>
    </format>
  </formats>
  <chartFormats count="1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5" name="Fecha">
      <autoFilter ref="A1">
        <filterColumn colId="0">
          <customFilters and="1">
            <customFilter operator="greaterThanOrEqual" val="44562"/>
            <customFilter operator="lessThanOrEqual" val="454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BE3D76A6-6CA3-4C60-81AA-F88BB89FC6DA}" sourceName="Fecha">
  <pivotTables>
    <pivotTable tabId="2" name="PivotTable1"/>
  </pivotTables>
  <state minimalRefreshVersion="6" lastRefreshVersion="6" pivotCacheId="1220463883" filterType="dateBetween">
    <selection startDate="2022-01-01T00:00:00" endDate="2024-05-31T00:00:00"/>
    <bounds startDate="2018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34FAC719-94BE-4AB4-A1D3-FFB1D2A2C2CF}" cache="NativeTimeline_Fecha" caption="Fecha" level="2" selectionLevel="2" scrollPosition="2021-12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BEF1-539F-4B3A-915C-69A1F2E2328A}">
  <sheetPr codeName="Sheet1" filterMode="1"/>
  <dimension ref="A1:I2228"/>
  <sheetViews>
    <sheetView tabSelected="1" workbookViewId="0">
      <selection activeCell="H1351" sqref="H1351"/>
    </sheetView>
  </sheetViews>
  <sheetFormatPr defaultRowHeight="14.4" x14ac:dyDescent="0.3"/>
  <cols>
    <col min="1" max="1" width="13.88671875" bestFit="1" customWidth="1"/>
    <col min="2" max="2" width="10.33203125" bestFit="1" customWidth="1"/>
    <col min="3" max="3" width="8.88671875" customWidth="1"/>
  </cols>
  <sheetData>
    <row r="1" spans="1:5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idden="1" x14ac:dyDescent="0.3">
      <c r="A2" t="s">
        <v>5</v>
      </c>
      <c r="B2" s="1">
        <v>43227</v>
      </c>
      <c r="C2">
        <v>0</v>
      </c>
      <c r="D2">
        <v>24</v>
      </c>
      <c r="E2">
        <v>0</v>
      </c>
    </row>
    <row r="3" spans="1:5" hidden="1" x14ac:dyDescent="0.3">
      <c r="A3" t="s">
        <v>5</v>
      </c>
      <c r="B3" s="1">
        <v>43228</v>
      </c>
      <c r="C3">
        <v>0</v>
      </c>
      <c r="D3">
        <v>80</v>
      </c>
      <c r="E3">
        <v>0</v>
      </c>
    </row>
    <row r="4" spans="1:5" hidden="1" x14ac:dyDescent="0.3">
      <c r="A4" t="s">
        <v>5</v>
      </c>
      <c r="B4" s="1">
        <v>43229</v>
      </c>
      <c r="C4">
        <v>0</v>
      </c>
      <c r="D4">
        <v>12</v>
      </c>
      <c r="E4">
        <v>0</v>
      </c>
    </row>
    <row r="5" spans="1:5" hidden="1" x14ac:dyDescent="0.3">
      <c r="A5" t="s">
        <v>5</v>
      </c>
      <c r="B5" s="1">
        <v>43230</v>
      </c>
      <c r="C5">
        <v>0</v>
      </c>
      <c r="D5">
        <v>49</v>
      </c>
      <c r="E5">
        <v>0</v>
      </c>
    </row>
    <row r="6" spans="1:5" hidden="1" x14ac:dyDescent="0.3">
      <c r="A6" t="s">
        <v>5</v>
      </c>
      <c r="B6" s="1">
        <v>43231</v>
      </c>
      <c r="C6">
        <v>0</v>
      </c>
      <c r="D6">
        <v>37</v>
      </c>
      <c r="E6">
        <v>0</v>
      </c>
    </row>
    <row r="7" spans="1:5" hidden="1" x14ac:dyDescent="0.3">
      <c r="A7" t="s">
        <v>5</v>
      </c>
      <c r="B7" s="1">
        <v>43232</v>
      </c>
      <c r="C7">
        <v>0</v>
      </c>
      <c r="D7">
        <v>14</v>
      </c>
      <c r="E7">
        <v>0</v>
      </c>
    </row>
    <row r="8" spans="1:5" hidden="1" x14ac:dyDescent="0.3">
      <c r="A8" t="s">
        <v>5</v>
      </c>
      <c r="B8" s="1">
        <v>43233</v>
      </c>
      <c r="C8">
        <v>0</v>
      </c>
      <c r="D8">
        <v>25</v>
      </c>
      <c r="E8">
        <v>0</v>
      </c>
    </row>
    <row r="9" spans="1:5" hidden="1" x14ac:dyDescent="0.3">
      <c r="A9" t="s">
        <v>5</v>
      </c>
      <c r="B9" s="1">
        <v>43234</v>
      </c>
      <c r="C9">
        <v>0</v>
      </c>
      <c r="D9">
        <v>51</v>
      </c>
      <c r="E9">
        <v>0</v>
      </c>
    </row>
    <row r="10" spans="1:5" hidden="1" x14ac:dyDescent="0.3">
      <c r="A10" t="s">
        <v>5</v>
      </c>
      <c r="B10" s="1">
        <v>43235</v>
      </c>
      <c r="C10">
        <v>0</v>
      </c>
      <c r="D10">
        <v>40</v>
      </c>
      <c r="E10">
        <v>0</v>
      </c>
    </row>
    <row r="11" spans="1:5" hidden="1" x14ac:dyDescent="0.3">
      <c r="A11" t="s">
        <v>5</v>
      </c>
      <c r="B11" s="1">
        <v>43236</v>
      </c>
      <c r="C11">
        <v>0</v>
      </c>
      <c r="D11">
        <v>10</v>
      </c>
      <c r="E11">
        <v>0</v>
      </c>
    </row>
    <row r="12" spans="1:5" hidden="1" x14ac:dyDescent="0.3">
      <c r="A12" t="s">
        <v>5</v>
      </c>
      <c r="B12" s="1">
        <v>43237</v>
      </c>
      <c r="C12">
        <v>0.04</v>
      </c>
      <c r="D12">
        <v>37</v>
      </c>
      <c r="E12">
        <v>1</v>
      </c>
    </row>
    <row r="13" spans="1:5" hidden="1" x14ac:dyDescent="0.3">
      <c r="A13" t="s">
        <v>5</v>
      </c>
      <c r="B13" s="1">
        <v>43238</v>
      </c>
      <c r="C13">
        <v>0</v>
      </c>
      <c r="D13">
        <v>31</v>
      </c>
      <c r="E13">
        <v>0</v>
      </c>
    </row>
    <row r="14" spans="1:5" hidden="1" x14ac:dyDescent="0.3">
      <c r="A14" t="s">
        <v>5</v>
      </c>
      <c r="B14" s="1">
        <v>43239</v>
      </c>
      <c r="C14">
        <v>0</v>
      </c>
      <c r="D14">
        <v>47</v>
      </c>
      <c r="E14">
        <v>0</v>
      </c>
    </row>
    <row r="15" spans="1:5" hidden="1" x14ac:dyDescent="0.3">
      <c r="A15" t="s">
        <v>5</v>
      </c>
      <c r="B15" s="1">
        <v>43240</v>
      </c>
      <c r="C15">
        <v>0.01</v>
      </c>
      <c r="D15">
        <v>55</v>
      </c>
      <c r="E15">
        <v>0</v>
      </c>
    </row>
    <row r="16" spans="1:5" hidden="1" x14ac:dyDescent="0.3">
      <c r="A16" t="s">
        <v>5</v>
      </c>
      <c r="B16" s="1">
        <v>43241</v>
      </c>
      <c r="C16">
        <v>0.09</v>
      </c>
      <c r="D16">
        <v>182</v>
      </c>
      <c r="E16">
        <v>1</v>
      </c>
    </row>
    <row r="17" spans="1:5" hidden="1" x14ac:dyDescent="0.3">
      <c r="A17" t="s">
        <v>5</v>
      </c>
      <c r="B17" s="1">
        <v>43242</v>
      </c>
      <c r="C17">
        <v>0</v>
      </c>
      <c r="D17">
        <v>79</v>
      </c>
      <c r="E17">
        <v>0</v>
      </c>
    </row>
    <row r="18" spans="1:5" hidden="1" x14ac:dyDescent="0.3">
      <c r="A18" t="s">
        <v>5</v>
      </c>
      <c r="B18" s="1">
        <v>43243</v>
      </c>
      <c r="C18">
        <v>0</v>
      </c>
      <c r="D18">
        <v>77</v>
      </c>
      <c r="E18">
        <v>0</v>
      </c>
    </row>
    <row r="19" spans="1:5" hidden="1" x14ac:dyDescent="0.3">
      <c r="A19" t="s">
        <v>5</v>
      </c>
      <c r="B19" s="1">
        <v>43244</v>
      </c>
      <c r="C19">
        <v>0</v>
      </c>
      <c r="D19">
        <v>60</v>
      </c>
      <c r="E19">
        <v>0</v>
      </c>
    </row>
    <row r="20" spans="1:5" hidden="1" x14ac:dyDescent="0.3">
      <c r="A20" t="s">
        <v>5</v>
      </c>
      <c r="B20" s="1">
        <v>43245</v>
      </c>
      <c r="C20">
        <v>0.1</v>
      </c>
      <c r="D20">
        <v>94</v>
      </c>
      <c r="E20">
        <v>1</v>
      </c>
    </row>
    <row r="21" spans="1:5" hidden="1" x14ac:dyDescent="0.3">
      <c r="A21" t="s">
        <v>5</v>
      </c>
      <c r="B21" s="1">
        <v>43246</v>
      </c>
      <c r="C21">
        <v>0.14000000000000001</v>
      </c>
      <c r="D21">
        <v>40</v>
      </c>
      <c r="E21">
        <v>1</v>
      </c>
    </row>
    <row r="22" spans="1:5" hidden="1" x14ac:dyDescent="0.3">
      <c r="A22" t="s">
        <v>5</v>
      </c>
      <c r="B22" s="1">
        <v>43247</v>
      </c>
      <c r="C22">
        <v>0.33</v>
      </c>
      <c r="D22">
        <v>119</v>
      </c>
      <c r="E22">
        <v>3</v>
      </c>
    </row>
    <row r="23" spans="1:5" hidden="1" x14ac:dyDescent="0.3">
      <c r="A23" t="s">
        <v>5</v>
      </c>
      <c r="B23" s="1">
        <v>43248</v>
      </c>
      <c r="C23">
        <v>0.4</v>
      </c>
      <c r="D23">
        <v>358</v>
      </c>
      <c r="E23">
        <v>3</v>
      </c>
    </row>
    <row r="24" spans="1:5" hidden="1" x14ac:dyDescent="0.3">
      <c r="A24" t="s">
        <v>5</v>
      </c>
      <c r="B24" s="1">
        <v>43249</v>
      </c>
      <c r="C24">
        <v>0.22</v>
      </c>
      <c r="D24">
        <v>272</v>
      </c>
      <c r="E24">
        <v>5</v>
      </c>
    </row>
    <row r="25" spans="1:5" hidden="1" x14ac:dyDescent="0.3">
      <c r="A25" t="s">
        <v>5</v>
      </c>
      <c r="B25" s="1">
        <v>43250</v>
      </c>
      <c r="C25">
        <v>0.06</v>
      </c>
      <c r="D25">
        <v>162</v>
      </c>
      <c r="E25">
        <v>2</v>
      </c>
    </row>
    <row r="26" spans="1:5" hidden="1" x14ac:dyDescent="0.3">
      <c r="A26" t="s">
        <v>5</v>
      </c>
      <c r="B26" s="1">
        <v>43251</v>
      </c>
      <c r="C26">
        <v>7.0000000000000007E-2</v>
      </c>
      <c r="D26">
        <v>283</v>
      </c>
      <c r="E26">
        <v>0</v>
      </c>
    </row>
    <row r="27" spans="1:5" hidden="1" x14ac:dyDescent="0.3">
      <c r="A27" t="s">
        <v>5</v>
      </c>
      <c r="B27" s="1">
        <v>43252</v>
      </c>
      <c r="C27">
        <v>0.02</v>
      </c>
      <c r="D27">
        <v>210</v>
      </c>
      <c r="E27">
        <v>0</v>
      </c>
    </row>
    <row r="28" spans="1:5" hidden="1" x14ac:dyDescent="0.3">
      <c r="A28" t="s">
        <v>5</v>
      </c>
      <c r="B28" s="1">
        <v>43253</v>
      </c>
      <c r="C28">
        <v>0.12</v>
      </c>
      <c r="D28">
        <v>185</v>
      </c>
      <c r="E28">
        <v>1</v>
      </c>
    </row>
    <row r="29" spans="1:5" hidden="1" x14ac:dyDescent="0.3">
      <c r="A29" t="s">
        <v>5</v>
      </c>
      <c r="B29" s="1">
        <v>43254</v>
      </c>
      <c r="C29">
        <v>0.22</v>
      </c>
      <c r="D29">
        <v>188</v>
      </c>
      <c r="E29">
        <v>1</v>
      </c>
    </row>
    <row r="30" spans="1:5" hidden="1" x14ac:dyDescent="0.3">
      <c r="A30" t="s">
        <v>5</v>
      </c>
      <c r="B30" s="1">
        <v>43255</v>
      </c>
      <c r="C30">
        <v>0.13</v>
      </c>
      <c r="D30">
        <v>370</v>
      </c>
      <c r="E30">
        <v>2</v>
      </c>
    </row>
    <row r="31" spans="1:5" hidden="1" x14ac:dyDescent="0.3">
      <c r="A31" t="s">
        <v>5</v>
      </c>
      <c r="B31" s="1">
        <v>43256</v>
      </c>
      <c r="C31">
        <v>0.1</v>
      </c>
      <c r="D31">
        <v>254</v>
      </c>
      <c r="E31">
        <v>3</v>
      </c>
    </row>
    <row r="32" spans="1:5" hidden="1" x14ac:dyDescent="0.3">
      <c r="A32" t="s">
        <v>5</v>
      </c>
      <c r="B32" s="1">
        <v>43257</v>
      </c>
      <c r="C32">
        <v>0</v>
      </c>
      <c r="D32">
        <v>132</v>
      </c>
      <c r="E32">
        <v>0</v>
      </c>
    </row>
    <row r="33" spans="1:5" hidden="1" x14ac:dyDescent="0.3">
      <c r="A33" t="s">
        <v>5</v>
      </c>
      <c r="B33" s="1">
        <v>43258</v>
      </c>
      <c r="C33">
        <v>0.09</v>
      </c>
      <c r="D33">
        <v>264</v>
      </c>
      <c r="E33">
        <v>2</v>
      </c>
    </row>
    <row r="34" spans="1:5" hidden="1" x14ac:dyDescent="0.3">
      <c r="A34" t="s">
        <v>5</v>
      </c>
      <c r="B34" s="1">
        <v>43259</v>
      </c>
      <c r="C34">
        <v>0.02</v>
      </c>
      <c r="D34">
        <v>228</v>
      </c>
      <c r="E34">
        <v>0</v>
      </c>
    </row>
    <row r="35" spans="1:5" hidden="1" x14ac:dyDescent="0.3">
      <c r="A35" t="s">
        <v>5</v>
      </c>
      <c r="B35" s="1">
        <v>43260</v>
      </c>
      <c r="C35">
        <v>0.34</v>
      </c>
      <c r="D35">
        <v>262</v>
      </c>
      <c r="E35">
        <v>2</v>
      </c>
    </row>
    <row r="36" spans="1:5" hidden="1" x14ac:dyDescent="0.3">
      <c r="A36" t="s">
        <v>5</v>
      </c>
      <c r="B36" s="1">
        <v>43261</v>
      </c>
      <c r="C36">
        <v>0.35</v>
      </c>
      <c r="D36">
        <v>400</v>
      </c>
      <c r="E36">
        <v>2</v>
      </c>
    </row>
    <row r="37" spans="1:5" hidden="1" x14ac:dyDescent="0.3">
      <c r="A37" t="s">
        <v>5</v>
      </c>
      <c r="B37" s="1">
        <v>43262</v>
      </c>
      <c r="C37">
        <v>0.3</v>
      </c>
      <c r="D37">
        <v>484</v>
      </c>
      <c r="E37">
        <v>4</v>
      </c>
    </row>
    <row r="38" spans="1:5" hidden="1" x14ac:dyDescent="0.3">
      <c r="A38" t="s">
        <v>5</v>
      </c>
      <c r="B38" s="1">
        <v>43263</v>
      </c>
      <c r="C38">
        <v>0.78</v>
      </c>
      <c r="D38">
        <v>458</v>
      </c>
      <c r="E38">
        <v>3</v>
      </c>
    </row>
    <row r="39" spans="1:5" hidden="1" x14ac:dyDescent="0.3">
      <c r="A39" t="s">
        <v>5</v>
      </c>
      <c r="B39" s="1">
        <v>43264</v>
      </c>
      <c r="C39">
        <v>0.7</v>
      </c>
      <c r="D39">
        <v>456</v>
      </c>
      <c r="E39">
        <v>4</v>
      </c>
    </row>
    <row r="40" spans="1:5" hidden="1" x14ac:dyDescent="0.3">
      <c r="A40" t="s">
        <v>5</v>
      </c>
      <c r="B40" s="1">
        <v>43265</v>
      </c>
      <c r="C40">
        <v>0.95</v>
      </c>
      <c r="D40">
        <v>424</v>
      </c>
      <c r="E40">
        <v>3</v>
      </c>
    </row>
    <row r="41" spans="1:5" hidden="1" x14ac:dyDescent="0.3">
      <c r="A41" t="s">
        <v>5</v>
      </c>
      <c r="B41" s="1">
        <v>43266</v>
      </c>
      <c r="C41">
        <v>0.08</v>
      </c>
      <c r="D41">
        <v>319</v>
      </c>
      <c r="E41">
        <v>2</v>
      </c>
    </row>
    <row r="42" spans="1:5" hidden="1" x14ac:dyDescent="0.3">
      <c r="A42" t="s">
        <v>5</v>
      </c>
      <c r="B42" s="1">
        <v>43267</v>
      </c>
      <c r="C42">
        <v>0.44</v>
      </c>
      <c r="D42">
        <v>299</v>
      </c>
      <c r="E42">
        <v>3</v>
      </c>
    </row>
    <row r="43" spans="1:5" hidden="1" x14ac:dyDescent="0.3">
      <c r="A43" t="s">
        <v>5</v>
      </c>
      <c r="B43" s="1">
        <v>43268</v>
      </c>
      <c r="C43">
        <v>0.15</v>
      </c>
      <c r="D43">
        <v>218</v>
      </c>
      <c r="E43">
        <v>2</v>
      </c>
    </row>
    <row r="44" spans="1:5" hidden="1" x14ac:dyDescent="0.3">
      <c r="A44" t="s">
        <v>5</v>
      </c>
      <c r="B44" s="1">
        <v>43269</v>
      </c>
      <c r="C44">
        <v>0.31</v>
      </c>
      <c r="D44">
        <v>517</v>
      </c>
      <c r="E44">
        <v>2</v>
      </c>
    </row>
    <row r="45" spans="1:5" hidden="1" x14ac:dyDescent="0.3">
      <c r="A45" t="s">
        <v>5</v>
      </c>
      <c r="B45" s="1">
        <v>43270</v>
      </c>
      <c r="C45">
        <v>0.13</v>
      </c>
      <c r="D45">
        <v>455</v>
      </c>
      <c r="E45">
        <v>2</v>
      </c>
    </row>
    <row r="46" spans="1:5" hidden="1" x14ac:dyDescent="0.3">
      <c r="A46" t="s">
        <v>5</v>
      </c>
      <c r="B46" s="1">
        <v>43271</v>
      </c>
      <c r="C46">
        <v>0.08</v>
      </c>
      <c r="D46">
        <v>340</v>
      </c>
      <c r="E46">
        <v>1</v>
      </c>
    </row>
    <row r="47" spans="1:5" hidden="1" x14ac:dyDescent="0.3">
      <c r="A47" t="s">
        <v>5</v>
      </c>
      <c r="B47" s="1">
        <v>43272</v>
      </c>
      <c r="C47">
        <v>3.12</v>
      </c>
      <c r="D47">
        <v>393</v>
      </c>
      <c r="E47">
        <v>7</v>
      </c>
    </row>
    <row r="48" spans="1:5" hidden="1" x14ac:dyDescent="0.3">
      <c r="A48" t="s">
        <v>5</v>
      </c>
      <c r="B48" s="1">
        <v>43273</v>
      </c>
      <c r="C48">
        <v>0.17</v>
      </c>
      <c r="D48">
        <v>304</v>
      </c>
      <c r="E48">
        <v>1</v>
      </c>
    </row>
    <row r="49" spans="1:5" hidden="1" x14ac:dyDescent="0.3">
      <c r="A49" t="s">
        <v>5</v>
      </c>
      <c r="B49" s="1">
        <v>43274</v>
      </c>
      <c r="C49">
        <v>0.15</v>
      </c>
      <c r="D49">
        <v>364</v>
      </c>
      <c r="E49">
        <v>2</v>
      </c>
    </row>
    <row r="50" spans="1:5" hidden="1" x14ac:dyDescent="0.3">
      <c r="A50" t="s">
        <v>5</v>
      </c>
      <c r="B50" s="1">
        <v>43275</v>
      </c>
      <c r="C50">
        <v>0.2</v>
      </c>
      <c r="D50">
        <v>374</v>
      </c>
      <c r="E50">
        <v>2</v>
      </c>
    </row>
    <row r="51" spans="1:5" hidden="1" x14ac:dyDescent="0.3">
      <c r="A51" t="s">
        <v>5</v>
      </c>
      <c r="B51" s="1">
        <v>43276</v>
      </c>
      <c r="C51">
        <v>0.27</v>
      </c>
      <c r="D51">
        <v>665</v>
      </c>
      <c r="E51">
        <v>3</v>
      </c>
    </row>
    <row r="52" spans="1:5" hidden="1" x14ac:dyDescent="0.3">
      <c r="A52" t="s">
        <v>5</v>
      </c>
      <c r="B52" s="1">
        <v>43277</v>
      </c>
      <c r="C52">
        <v>0.38</v>
      </c>
      <c r="D52">
        <v>668</v>
      </c>
      <c r="E52">
        <v>3</v>
      </c>
    </row>
    <row r="53" spans="1:5" hidden="1" x14ac:dyDescent="0.3">
      <c r="A53" t="s">
        <v>5</v>
      </c>
      <c r="B53" s="1">
        <v>43278</v>
      </c>
      <c r="C53">
        <v>0.41</v>
      </c>
      <c r="D53">
        <v>495</v>
      </c>
      <c r="E53">
        <v>2</v>
      </c>
    </row>
    <row r="54" spans="1:5" hidden="1" x14ac:dyDescent="0.3">
      <c r="A54" t="s">
        <v>5</v>
      </c>
      <c r="B54" s="1">
        <v>43279</v>
      </c>
      <c r="C54">
        <v>0.54</v>
      </c>
      <c r="D54">
        <v>559</v>
      </c>
      <c r="E54">
        <v>7</v>
      </c>
    </row>
    <row r="55" spans="1:5" hidden="1" x14ac:dyDescent="0.3">
      <c r="A55" t="s">
        <v>5</v>
      </c>
      <c r="B55" s="1">
        <v>43280</v>
      </c>
      <c r="C55">
        <v>0.49</v>
      </c>
      <c r="D55">
        <v>740</v>
      </c>
      <c r="E55">
        <v>3</v>
      </c>
    </row>
    <row r="56" spans="1:5" hidden="1" x14ac:dyDescent="0.3">
      <c r="A56" t="s">
        <v>5</v>
      </c>
      <c r="B56" s="1">
        <v>43281</v>
      </c>
      <c r="C56">
        <v>0.26</v>
      </c>
      <c r="D56">
        <v>510</v>
      </c>
      <c r="E56">
        <v>2</v>
      </c>
    </row>
    <row r="57" spans="1:5" hidden="1" x14ac:dyDescent="0.3">
      <c r="A57" t="s">
        <v>5</v>
      </c>
      <c r="B57" s="1">
        <v>43282</v>
      </c>
      <c r="C57">
        <v>0.13</v>
      </c>
      <c r="D57">
        <v>545</v>
      </c>
      <c r="E57">
        <v>0</v>
      </c>
    </row>
    <row r="58" spans="1:5" hidden="1" x14ac:dyDescent="0.3">
      <c r="A58" t="s">
        <v>5</v>
      </c>
      <c r="B58" s="1">
        <v>43283</v>
      </c>
      <c r="C58">
        <v>0.35</v>
      </c>
      <c r="D58">
        <v>924</v>
      </c>
      <c r="E58">
        <v>4</v>
      </c>
    </row>
    <row r="59" spans="1:5" hidden="1" x14ac:dyDescent="0.3">
      <c r="A59" t="s">
        <v>5</v>
      </c>
      <c r="B59" s="1">
        <v>43284</v>
      </c>
      <c r="C59">
        <v>0.36</v>
      </c>
      <c r="D59">
        <v>756</v>
      </c>
      <c r="E59">
        <v>3</v>
      </c>
    </row>
    <row r="60" spans="1:5" hidden="1" x14ac:dyDescent="0.3">
      <c r="A60" t="s">
        <v>5</v>
      </c>
      <c r="B60" s="1">
        <v>43285</v>
      </c>
      <c r="C60">
        <v>0.25</v>
      </c>
      <c r="D60">
        <v>678</v>
      </c>
      <c r="E60">
        <v>3</v>
      </c>
    </row>
    <row r="61" spans="1:5" hidden="1" x14ac:dyDescent="0.3">
      <c r="A61" t="s">
        <v>5</v>
      </c>
      <c r="B61" s="1">
        <v>43286</v>
      </c>
      <c r="C61">
        <v>0.64</v>
      </c>
      <c r="D61">
        <v>686</v>
      </c>
      <c r="E61">
        <v>8</v>
      </c>
    </row>
    <row r="62" spans="1:5" hidden="1" x14ac:dyDescent="0.3">
      <c r="A62" t="s">
        <v>5</v>
      </c>
      <c r="B62" s="1">
        <v>43287</v>
      </c>
      <c r="C62">
        <v>0.33</v>
      </c>
      <c r="D62">
        <v>631</v>
      </c>
      <c r="E62">
        <v>3</v>
      </c>
    </row>
    <row r="63" spans="1:5" hidden="1" x14ac:dyDescent="0.3">
      <c r="A63" t="s">
        <v>5</v>
      </c>
      <c r="B63" s="1">
        <v>43288</v>
      </c>
      <c r="C63">
        <v>0.5</v>
      </c>
      <c r="D63">
        <v>669</v>
      </c>
      <c r="E63">
        <v>6</v>
      </c>
    </row>
    <row r="64" spans="1:5" hidden="1" x14ac:dyDescent="0.3">
      <c r="A64" t="s">
        <v>5</v>
      </c>
      <c r="B64" s="1">
        <v>43289</v>
      </c>
      <c r="C64">
        <v>1.59</v>
      </c>
      <c r="D64">
        <v>664</v>
      </c>
      <c r="E64">
        <v>4</v>
      </c>
    </row>
    <row r="65" spans="1:5" hidden="1" x14ac:dyDescent="0.3">
      <c r="A65" t="s">
        <v>5</v>
      </c>
      <c r="B65" s="1">
        <v>43290</v>
      </c>
      <c r="C65">
        <v>0.47</v>
      </c>
      <c r="D65">
        <v>916</v>
      </c>
      <c r="E65">
        <v>6</v>
      </c>
    </row>
    <row r="66" spans="1:5" hidden="1" x14ac:dyDescent="0.3">
      <c r="A66" t="s">
        <v>5</v>
      </c>
      <c r="B66" s="1">
        <v>43291</v>
      </c>
      <c r="C66">
        <v>1.41</v>
      </c>
      <c r="D66">
        <v>806</v>
      </c>
      <c r="E66">
        <v>6</v>
      </c>
    </row>
    <row r="67" spans="1:5" hidden="1" x14ac:dyDescent="0.3">
      <c r="A67" t="s">
        <v>5</v>
      </c>
      <c r="B67" s="1">
        <v>43292</v>
      </c>
      <c r="C67">
        <v>1.87</v>
      </c>
      <c r="D67">
        <v>902</v>
      </c>
      <c r="E67">
        <v>15</v>
      </c>
    </row>
    <row r="68" spans="1:5" hidden="1" x14ac:dyDescent="0.3">
      <c r="A68" t="s">
        <v>5</v>
      </c>
      <c r="B68" s="1">
        <v>43293</v>
      </c>
      <c r="C68">
        <v>0.94</v>
      </c>
      <c r="D68">
        <v>802</v>
      </c>
      <c r="E68">
        <v>4</v>
      </c>
    </row>
    <row r="69" spans="1:5" hidden="1" x14ac:dyDescent="0.3">
      <c r="A69" t="s">
        <v>5</v>
      </c>
      <c r="B69" s="1">
        <v>43294</v>
      </c>
      <c r="C69">
        <v>0.4</v>
      </c>
      <c r="D69">
        <v>667</v>
      </c>
      <c r="E69">
        <v>6</v>
      </c>
    </row>
    <row r="70" spans="1:5" hidden="1" x14ac:dyDescent="0.3">
      <c r="A70" t="s">
        <v>5</v>
      </c>
      <c r="B70" s="1">
        <v>43295</v>
      </c>
      <c r="C70">
        <v>0.9</v>
      </c>
      <c r="D70">
        <v>791</v>
      </c>
      <c r="E70">
        <v>8</v>
      </c>
    </row>
    <row r="71" spans="1:5" hidden="1" x14ac:dyDescent="0.3">
      <c r="A71" t="s">
        <v>5</v>
      </c>
      <c r="B71" s="1">
        <v>43296</v>
      </c>
      <c r="C71">
        <v>0.52</v>
      </c>
      <c r="D71">
        <v>624</v>
      </c>
      <c r="E71">
        <v>6</v>
      </c>
    </row>
    <row r="72" spans="1:5" hidden="1" x14ac:dyDescent="0.3">
      <c r="A72" t="s">
        <v>5</v>
      </c>
      <c r="B72" s="1">
        <v>43297</v>
      </c>
      <c r="C72">
        <v>0.52</v>
      </c>
      <c r="D72">
        <v>855</v>
      </c>
      <c r="E72">
        <v>5</v>
      </c>
    </row>
    <row r="73" spans="1:5" hidden="1" x14ac:dyDescent="0.3">
      <c r="A73" t="s">
        <v>5</v>
      </c>
      <c r="B73" s="1">
        <v>43298</v>
      </c>
      <c r="C73">
        <v>0.27</v>
      </c>
      <c r="D73">
        <v>747</v>
      </c>
      <c r="E73">
        <v>3</v>
      </c>
    </row>
    <row r="74" spans="1:5" hidden="1" x14ac:dyDescent="0.3">
      <c r="A74" t="s">
        <v>5</v>
      </c>
      <c r="B74" s="1">
        <v>43299</v>
      </c>
      <c r="C74">
        <v>0.19</v>
      </c>
      <c r="D74">
        <v>766</v>
      </c>
      <c r="E74">
        <v>2</v>
      </c>
    </row>
    <row r="75" spans="1:5" hidden="1" x14ac:dyDescent="0.3">
      <c r="A75" t="s">
        <v>5</v>
      </c>
      <c r="B75" s="1">
        <v>43300</v>
      </c>
      <c r="C75">
        <v>0.17</v>
      </c>
      <c r="D75">
        <v>859</v>
      </c>
      <c r="E75">
        <v>2</v>
      </c>
    </row>
    <row r="76" spans="1:5" hidden="1" x14ac:dyDescent="0.3">
      <c r="A76" t="s">
        <v>5</v>
      </c>
      <c r="B76" s="1">
        <v>43301</v>
      </c>
      <c r="C76">
        <v>0.3</v>
      </c>
      <c r="D76">
        <v>928</v>
      </c>
      <c r="E76">
        <v>3</v>
      </c>
    </row>
    <row r="77" spans="1:5" hidden="1" x14ac:dyDescent="0.3">
      <c r="A77" t="s">
        <v>5</v>
      </c>
      <c r="B77" s="1">
        <v>43302</v>
      </c>
      <c r="C77">
        <v>0.14000000000000001</v>
      </c>
      <c r="D77">
        <v>752</v>
      </c>
      <c r="E77">
        <v>2</v>
      </c>
    </row>
    <row r="78" spans="1:5" hidden="1" x14ac:dyDescent="0.3">
      <c r="A78" t="s">
        <v>5</v>
      </c>
      <c r="B78" s="1">
        <v>43303</v>
      </c>
      <c r="C78">
        <v>1.34</v>
      </c>
      <c r="D78">
        <v>644</v>
      </c>
      <c r="E78">
        <v>6</v>
      </c>
    </row>
    <row r="79" spans="1:5" hidden="1" x14ac:dyDescent="0.3">
      <c r="A79" t="s">
        <v>5</v>
      </c>
      <c r="B79" s="1">
        <v>43304</v>
      </c>
      <c r="C79">
        <v>0.98</v>
      </c>
      <c r="D79">
        <v>1558</v>
      </c>
      <c r="E79">
        <v>14</v>
      </c>
    </row>
    <row r="80" spans="1:5" hidden="1" x14ac:dyDescent="0.3">
      <c r="A80" t="s">
        <v>5</v>
      </c>
      <c r="B80" s="1">
        <v>43305</v>
      </c>
      <c r="C80">
        <v>0.66</v>
      </c>
      <c r="D80">
        <v>1029</v>
      </c>
      <c r="E80">
        <v>6</v>
      </c>
    </row>
    <row r="81" spans="1:5" hidden="1" x14ac:dyDescent="0.3">
      <c r="A81" t="s">
        <v>5</v>
      </c>
      <c r="B81" s="1">
        <v>43306</v>
      </c>
      <c r="C81">
        <v>0.79</v>
      </c>
      <c r="D81">
        <v>1162</v>
      </c>
      <c r="E81">
        <v>8</v>
      </c>
    </row>
    <row r="82" spans="1:5" hidden="1" x14ac:dyDescent="0.3">
      <c r="A82" t="s">
        <v>5</v>
      </c>
      <c r="B82" s="1">
        <v>43307</v>
      </c>
      <c r="C82">
        <v>1.23</v>
      </c>
      <c r="D82">
        <v>1050</v>
      </c>
      <c r="E82">
        <v>11</v>
      </c>
    </row>
    <row r="83" spans="1:5" hidden="1" x14ac:dyDescent="0.3">
      <c r="A83" t="s">
        <v>5</v>
      </c>
      <c r="B83" s="1">
        <v>43308</v>
      </c>
      <c r="C83">
        <v>1.29</v>
      </c>
      <c r="D83">
        <v>981</v>
      </c>
      <c r="E83">
        <v>8</v>
      </c>
    </row>
    <row r="84" spans="1:5" hidden="1" x14ac:dyDescent="0.3">
      <c r="A84" t="s">
        <v>5</v>
      </c>
      <c r="B84" s="1">
        <v>43309</v>
      </c>
      <c r="C84">
        <v>0.3</v>
      </c>
      <c r="D84">
        <v>1008</v>
      </c>
      <c r="E84">
        <v>4</v>
      </c>
    </row>
    <row r="85" spans="1:5" hidden="1" x14ac:dyDescent="0.3">
      <c r="A85" t="s">
        <v>5</v>
      </c>
      <c r="B85" s="1">
        <v>43310</v>
      </c>
      <c r="C85">
        <v>1.23</v>
      </c>
      <c r="D85">
        <v>1050</v>
      </c>
      <c r="E85">
        <v>14</v>
      </c>
    </row>
    <row r="86" spans="1:5" hidden="1" x14ac:dyDescent="0.3">
      <c r="A86" t="s">
        <v>5</v>
      </c>
      <c r="B86" s="1">
        <v>43311</v>
      </c>
      <c r="C86">
        <v>0.81</v>
      </c>
      <c r="D86">
        <v>1734</v>
      </c>
      <c r="E86">
        <v>11</v>
      </c>
    </row>
    <row r="87" spans="1:5" hidden="1" x14ac:dyDescent="0.3">
      <c r="A87" t="s">
        <v>5</v>
      </c>
      <c r="B87" s="1">
        <v>43312</v>
      </c>
      <c r="C87">
        <v>0.75</v>
      </c>
      <c r="D87">
        <v>2009</v>
      </c>
      <c r="E87">
        <v>9</v>
      </c>
    </row>
    <row r="88" spans="1:5" hidden="1" x14ac:dyDescent="0.3">
      <c r="A88" t="s">
        <v>5</v>
      </c>
      <c r="B88" s="1">
        <v>43313</v>
      </c>
      <c r="C88">
        <v>0.49</v>
      </c>
      <c r="D88">
        <v>1381</v>
      </c>
      <c r="E88">
        <v>10</v>
      </c>
    </row>
    <row r="89" spans="1:5" hidden="1" x14ac:dyDescent="0.3">
      <c r="A89" t="s">
        <v>5</v>
      </c>
      <c r="B89" s="1">
        <v>43314</v>
      </c>
      <c r="C89">
        <v>0.59</v>
      </c>
      <c r="D89">
        <v>1175</v>
      </c>
      <c r="E89">
        <v>8</v>
      </c>
    </row>
    <row r="90" spans="1:5" hidden="1" x14ac:dyDescent="0.3">
      <c r="A90" t="s">
        <v>5</v>
      </c>
      <c r="B90" s="1">
        <v>43315</v>
      </c>
      <c r="C90">
        <v>0.59</v>
      </c>
      <c r="D90">
        <v>1231</v>
      </c>
      <c r="E90">
        <v>7</v>
      </c>
    </row>
    <row r="91" spans="1:5" hidden="1" x14ac:dyDescent="0.3">
      <c r="A91" t="s">
        <v>5</v>
      </c>
      <c r="B91" s="1">
        <v>43316</v>
      </c>
      <c r="C91">
        <v>0.6</v>
      </c>
      <c r="D91">
        <v>864</v>
      </c>
      <c r="E91">
        <v>12</v>
      </c>
    </row>
    <row r="92" spans="1:5" hidden="1" x14ac:dyDescent="0.3">
      <c r="A92" t="s">
        <v>5</v>
      </c>
      <c r="B92" s="1">
        <v>43317</v>
      </c>
      <c r="C92">
        <v>0.14000000000000001</v>
      </c>
      <c r="D92">
        <v>866</v>
      </c>
      <c r="E92">
        <v>3</v>
      </c>
    </row>
    <row r="93" spans="1:5" hidden="1" x14ac:dyDescent="0.3">
      <c r="A93" t="s">
        <v>5</v>
      </c>
      <c r="B93" s="1">
        <v>43318</v>
      </c>
      <c r="C93">
        <v>0.97</v>
      </c>
      <c r="D93">
        <v>1822</v>
      </c>
      <c r="E93">
        <v>11</v>
      </c>
    </row>
    <row r="94" spans="1:5" hidden="1" x14ac:dyDescent="0.3">
      <c r="A94" t="s">
        <v>5</v>
      </c>
      <c r="B94" s="1">
        <v>43319</v>
      </c>
      <c r="C94">
        <v>0.75</v>
      </c>
      <c r="D94">
        <v>1112</v>
      </c>
      <c r="E94">
        <v>18</v>
      </c>
    </row>
    <row r="95" spans="1:5" hidden="1" x14ac:dyDescent="0.3">
      <c r="A95" t="s">
        <v>5</v>
      </c>
      <c r="B95" s="1">
        <v>43320</v>
      </c>
      <c r="C95">
        <v>0.43</v>
      </c>
      <c r="D95">
        <v>1362</v>
      </c>
      <c r="E95">
        <v>9</v>
      </c>
    </row>
    <row r="96" spans="1:5" hidden="1" x14ac:dyDescent="0.3">
      <c r="A96" t="s">
        <v>5</v>
      </c>
      <c r="B96" s="1">
        <v>43321</v>
      </c>
      <c r="C96">
        <v>0.57999999999999996</v>
      </c>
      <c r="D96">
        <v>1276</v>
      </c>
      <c r="E96">
        <v>11</v>
      </c>
    </row>
    <row r="97" spans="1:5" hidden="1" x14ac:dyDescent="0.3">
      <c r="A97" t="s">
        <v>5</v>
      </c>
      <c r="B97" s="1">
        <v>43322</v>
      </c>
      <c r="C97">
        <v>0.4</v>
      </c>
      <c r="D97">
        <v>1178</v>
      </c>
      <c r="E97">
        <v>4</v>
      </c>
    </row>
    <row r="98" spans="1:5" hidden="1" x14ac:dyDescent="0.3">
      <c r="A98" t="s">
        <v>5</v>
      </c>
      <c r="B98" s="1">
        <v>43323</v>
      </c>
      <c r="C98">
        <v>1.3</v>
      </c>
      <c r="D98">
        <v>1190</v>
      </c>
      <c r="E98">
        <v>9</v>
      </c>
    </row>
    <row r="99" spans="1:5" hidden="1" x14ac:dyDescent="0.3">
      <c r="A99" t="s">
        <v>5</v>
      </c>
      <c r="B99" s="1">
        <v>43324</v>
      </c>
      <c r="C99">
        <v>0.32</v>
      </c>
      <c r="D99">
        <v>1099</v>
      </c>
      <c r="E99">
        <v>2</v>
      </c>
    </row>
    <row r="100" spans="1:5" hidden="1" x14ac:dyDescent="0.3">
      <c r="A100" t="s">
        <v>5</v>
      </c>
      <c r="B100" s="1">
        <v>43325</v>
      </c>
      <c r="C100">
        <v>1.39</v>
      </c>
      <c r="D100">
        <v>2034</v>
      </c>
      <c r="E100">
        <v>12</v>
      </c>
    </row>
    <row r="101" spans="1:5" hidden="1" x14ac:dyDescent="0.3">
      <c r="A101" t="s">
        <v>5</v>
      </c>
      <c r="B101" s="1">
        <v>43326</v>
      </c>
      <c r="C101">
        <v>0.81</v>
      </c>
      <c r="D101">
        <v>1373</v>
      </c>
      <c r="E101">
        <v>13</v>
      </c>
    </row>
    <row r="102" spans="1:5" hidden="1" x14ac:dyDescent="0.3">
      <c r="A102" t="s">
        <v>5</v>
      </c>
      <c r="B102" s="1">
        <v>43327</v>
      </c>
      <c r="C102">
        <v>0.95</v>
      </c>
      <c r="D102">
        <v>1187</v>
      </c>
      <c r="E102">
        <v>10</v>
      </c>
    </row>
    <row r="103" spans="1:5" hidden="1" x14ac:dyDescent="0.3">
      <c r="A103" t="s">
        <v>5</v>
      </c>
      <c r="B103" s="1">
        <v>43328</v>
      </c>
      <c r="C103">
        <v>1.47</v>
      </c>
      <c r="D103">
        <v>1395</v>
      </c>
      <c r="E103">
        <v>18</v>
      </c>
    </row>
    <row r="104" spans="1:5" hidden="1" x14ac:dyDescent="0.3">
      <c r="A104" t="s">
        <v>5</v>
      </c>
      <c r="B104" s="1">
        <v>43329</v>
      </c>
      <c r="C104">
        <v>1.39</v>
      </c>
      <c r="D104">
        <v>1154</v>
      </c>
      <c r="E104">
        <v>8</v>
      </c>
    </row>
    <row r="105" spans="1:5" hidden="1" x14ac:dyDescent="0.3">
      <c r="A105" t="s">
        <v>5</v>
      </c>
      <c r="B105" s="1">
        <v>43330</v>
      </c>
      <c r="C105">
        <v>1.37</v>
      </c>
      <c r="D105">
        <v>1069</v>
      </c>
      <c r="E105">
        <v>13</v>
      </c>
    </row>
    <row r="106" spans="1:5" hidden="1" x14ac:dyDescent="0.3">
      <c r="A106" t="s">
        <v>5</v>
      </c>
      <c r="B106" s="1">
        <v>43331</v>
      </c>
      <c r="C106">
        <v>0.27</v>
      </c>
      <c r="D106">
        <v>1027</v>
      </c>
      <c r="E106">
        <v>6</v>
      </c>
    </row>
    <row r="107" spans="1:5" hidden="1" x14ac:dyDescent="0.3">
      <c r="A107" t="s">
        <v>5</v>
      </c>
      <c r="B107" s="1">
        <v>43332</v>
      </c>
      <c r="C107">
        <v>1.33</v>
      </c>
      <c r="D107">
        <v>1883</v>
      </c>
      <c r="E107">
        <v>13</v>
      </c>
    </row>
    <row r="108" spans="1:5" hidden="1" x14ac:dyDescent="0.3">
      <c r="A108" t="s">
        <v>5</v>
      </c>
      <c r="B108" s="1">
        <v>43333</v>
      </c>
      <c r="C108">
        <v>0.79</v>
      </c>
      <c r="D108">
        <v>1449</v>
      </c>
      <c r="E108">
        <v>9</v>
      </c>
    </row>
    <row r="109" spans="1:5" hidden="1" x14ac:dyDescent="0.3">
      <c r="A109" t="s">
        <v>5</v>
      </c>
      <c r="B109" s="1">
        <v>43334</v>
      </c>
      <c r="C109">
        <v>0.8</v>
      </c>
      <c r="D109">
        <v>1491</v>
      </c>
      <c r="E109">
        <v>6</v>
      </c>
    </row>
    <row r="110" spans="1:5" hidden="1" x14ac:dyDescent="0.3">
      <c r="A110" t="s">
        <v>5</v>
      </c>
      <c r="B110" s="1">
        <v>43335</v>
      </c>
      <c r="C110">
        <v>0.63</v>
      </c>
      <c r="D110">
        <v>1445</v>
      </c>
      <c r="E110">
        <v>10</v>
      </c>
    </row>
    <row r="111" spans="1:5" hidden="1" x14ac:dyDescent="0.3">
      <c r="A111" t="s">
        <v>5</v>
      </c>
      <c r="B111" s="1">
        <v>43336</v>
      </c>
      <c r="C111">
        <v>1.17</v>
      </c>
      <c r="D111">
        <v>1277</v>
      </c>
      <c r="E111">
        <v>14</v>
      </c>
    </row>
    <row r="112" spans="1:5" hidden="1" x14ac:dyDescent="0.3">
      <c r="A112" t="s">
        <v>5</v>
      </c>
      <c r="B112" s="1">
        <v>43337</v>
      </c>
      <c r="C112">
        <v>0.31</v>
      </c>
      <c r="D112">
        <v>948</v>
      </c>
      <c r="E112">
        <v>5</v>
      </c>
    </row>
    <row r="113" spans="1:5" hidden="1" x14ac:dyDescent="0.3">
      <c r="A113" t="s">
        <v>5</v>
      </c>
      <c r="B113" s="1">
        <v>43338</v>
      </c>
      <c r="C113">
        <v>0.27</v>
      </c>
      <c r="D113">
        <v>1110</v>
      </c>
      <c r="E113">
        <v>5</v>
      </c>
    </row>
    <row r="114" spans="1:5" hidden="1" x14ac:dyDescent="0.3">
      <c r="A114" t="s">
        <v>5</v>
      </c>
      <c r="B114" s="1">
        <v>43339</v>
      </c>
      <c r="C114">
        <v>0.92</v>
      </c>
      <c r="D114">
        <v>2060</v>
      </c>
      <c r="E114">
        <v>10</v>
      </c>
    </row>
    <row r="115" spans="1:5" hidden="1" x14ac:dyDescent="0.3">
      <c r="A115" t="s">
        <v>5</v>
      </c>
      <c r="B115" s="1">
        <v>43340</v>
      </c>
      <c r="C115">
        <v>1.7</v>
      </c>
      <c r="D115">
        <v>1227</v>
      </c>
      <c r="E115">
        <v>4</v>
      </c>
    </row>
    <row r="116" spans="1:5" hidden="1" x14ac:dyDescent="0.3">
      <c r="A116" t="s">
        <v>5</v>
      </c>
      <c r="B116" s="1">
        <v>43341</v>
      </c>
      <c r="C116">
        <v>1.85</v>
      </c>
      <c r="D116">
        <v>1917</v>
      </c>
      <c r="E116">
        <v>12</v>
      </c>
    </row>
    <row r="117" spans="1:5" hidden="1" x14ac:dyDescent="0.3">
      <c r="A117" t="s">
        <v>5</v>
      </c>
      <c r="B117" s="1">
        <v>43342</v>
      </c>
      <c r="C117">
        <v>1.05</v>
      </c>
      <c r="D117">
        <v>2041</v>
      </c>
      <c r="E117">
        <v>5</v>
      </c>
    </row>
    <row r="118" spans="1:5" hidden="1" x14ac:dyDescent="0.3">
      <c r="A118" t="s">
        <v>5</v>
      </c>
      <c r="B118" s="1">
        <v>43343</v>
      </c>
      <c r="C118">
        <v>1.0900000000000001</v>
      </c>
      <c r="D118">
        <v>1812</v>
      </c>
      <c r="E118">
        <v>13</v>
      </c>
    </row>
    <row r="119" spans="1:5" hidden="1" x14ac:dyDescent="0.3">
      <c r="A119" t="s">
        <v>5</v>
      </c>
      <c r="B119" s="1">
        <v>43344</v>
      </c>
      <c r="C119">
        <v>1.07</v>
      </c>
      <c r="D119">
        <v>1277</v>
      </c>
      <c r="E119">
        <v>8</v>
      </c>
    </row>
    <row r="120" spans="1:5" hidden="1" x14ac:dyDescent="0.3">
      <c r="A120" t="s">
        <v>5</v>
      </c>
      <c r="B120" s="1">
        <v>43345</v>
      </c>
      <c r="C120">
        <v>0.46</v>
      </c>
      <c r="D120">
        <v>1303</v>
      </c>
      <c r="E120">
        <v>5</v>
      </c>
    </row>
    <row r="121" spans="1:5" hidden="1" x14ac:dyDescent="0.3">
      <c r="A121" t="s">
        <v>5</v>
      </c>
      <c r="B121" s="1">
        <v>43346</v>
      </c>
      <c r="C121">
        <v>0.51</v>
      </c>
      <c r="D121">
        <v>2097</v>
      </c>
      <c r="E121">
        <v>7</v>
      </c>
    </row>
    <row r="122" spans="1:5" hidden="1" x14ac:dyDescent="0.3">
      <c r="A122" t="s">
        <v>5</v>
      </c>
      <c r="B122" s="1">
        <v>43347</v>
      </c>
      <c r="C122">
        <v>0.59</v>
      </c>
      <c r="D122">
        <v>1854</v>
      </c>
      <c r="E122">
        <v>10</v>
      </c>
    </row>
    <row r="123" spans="1:5" hidden="1" x14ac:dyDescent="0.3">
      <c r="A123" t="s">
        <v>5</v>
      </c>
      <c r="B123" s="1">
        <v>43348</v>
      </c>
      <c r="C123">
        <v>0.57999999999999996</v>
      </c>
      <c r="D123">
        <v>1679</v>
      </c>
      <c r="E123">
        <v>8</v>
      </c>
    </row>
    <row r="124" spans="1:5" hidden="1" x14ac:dyDescent="0.3">
      <c r="A124" t="s">
        <v>5</v>
      </c>
      <c r="B124" s="1">
        <v>43349</v>
      </c>
      <c r="C124">
        <v>0.46</v>
      </c>
      <c r="D124">
        <v>1628</v>
      </c>
      <c r="E124">
        <v>9</v>
      </c>
    </row>
    <row r="125" spans="1:5" hidden="1" x14ac:dyDescent="0.3">
      <c r="A125" t="s">
        <v>5</v>
      </c>
      <c r="B125" s="1">
        <v>43350</v>
      </c>
      <c r="C125">
        <v>0.22</v>
      </c>
      <c r="D125">
        <v>1586</v>
      </c>
      <c r="E125">
        <v>8</v>
      </c>
    </row>
    <row r="126" spans="1:5" hidden="1" x14ac:dyDescent="0.3">
      <c r="A126" t="s">
        <v>5</v>
      </c>
      <c r="B126" s="1">
        <v>43351</v>
      </c>
      <c r="C126">
        <v>1.32</v>
      </c>
      <c r="D126">
        <v>1480</v>
      </c>
      <c r="E126">
        <v>14</v>
      </c>
    </row>
    <row r="127" spans="1:5" hidden="1" x14ac:dyDescent="0.3">
      <c r="A127" t="s">
        <v>5</v>
      </c>
      <c r="B127" s="1">
        <v>43352</v>
      </c>
      <c r="C127">
        <v>0.9</v>
      </c>
      <c r="D127">
        <v>1512</v>
      </c>
      <c r="E127">
        <v>12</v>
      </c>
    </row>
    <row r="128" spans="1:5" hidden="1" x14ac:dyDescent="0.3">
      <c r="A128" t="s">
        <v>5</v>
      </c>
      <c r="B128" s="1">
        <v>43353</v>
      </c>
      <c r="C128">
        <v>1.53</v>
      </c>
      <c r="D128">
        <v>2602</v>
      </c>
      <c r="E128">
        <v>19</v>
      </c>
    </row>
    <row r="129" spans="1:5" hidden="1" x14ac:dyDescent="0.3">
      <c r="A129" t="s">
        <v>5</v>
      </c>
      <c r="B129" s="1">
        <v>43354</v>
      </c>
      <c r="C129">
        <v>0.86</v>
      </c>
      <c r="D129">
        <v>1959</v>
      </c>
      <c r="E129">
        <v>13</v>
      </c>
    </row>
    <row r="130" spans="1:5" hidden="1" x14ac:dyDescent="0.3">
      <c r="A130" t="s">
        <v>5</v>
      </c>
      <c r="B130" s="1">
        <v>43355</v>
      </c>
      <c r="C130">
        <v>1.22</v>
      </c>
      <c r="D130">
        <v>1872</v>
      </c>
      <c r="E130">
        <v>17</v>
      </c>
    </row>
    <row r="131" spans="1:5" hidden="1" x14ac:dyDescent="0.3">
      <c r="A131" t="s">
        <v>5</v>
      </c>
      <c r="B131" s="1">
        <v>43356</v>
      </c>
      <c r="C131">
        <v>1.65</v>
      </c>
      <c r="D131">
        <v>2124</v>
      </c>
      <c r="E131">
        <v>23</v>
      </c>
    </row>
    <row r="132" spans="1:5" hidden="1" x14ac:dyDescent="0.3">
      <c r="A132" t="s">
        <v>5</v>
      </c>
      <c r="B132" s="1">
        <v>43357</v>
      </c>
      <c r="C132">
        <v>1.44</v>
      </c>
      <c r="D132">
        <v>2047</v>
      </c>
      <c r="E132">
        <v>22</v>
      </c>
    </row>
    <row r="133" spans="1:5" hidden="1" x14ac:dyDescent="0.3">
      <c r="A133" t="s">
        <v>5</v>
      </c>
      <c r="B133" s="1">
        <v>43358</v>
      </c>
      <c r="C133">
        <v>0.45</v>
      </c>
      <c r="D133">
        <v>1857</v>
      </c>
      <c r="E133">
        <v>10</v>
      </c>
    </row>
    <row r="134" spans="1:5" hidden="1" x14ac:dyDescent="0.3">
      <c r="A134" t="s">
        <v>5</v>
      </c>
      <c r="B134" s="1">
        <v>43359</v>
      </c>
      <c r="C134">
        <v>0.83</v>
      </c>
      <c r="D134">
        <v>1610</v>
      </c>
      <c r="E134">
        <v>13</v>
      </c>
    </row>
    <row r="135" spans="1:5" hidden="1" x14ac:dyDescent="0.3">
      <c r="A135" t="s">
        <v>5</v>
      </c>
      <c r="B135" s="1">
        <v>43360</v>
      </c>
      <c r="C135">
        <v>1.99</v>
      </c>
      <c r="D135">
        <v>2876</v>
      </c>
      <c r="E135">
        <v>28</v>
      </c>
    </row>
    <row r="136" spans="1:5" hidden="1" x14ac:dyDescent="0.3">
      <c r="A136" t="s">
        <v>5</v>
      </c>
      <c r="B136" s="1">
        <v>43361</v>
      </c>
      <c r="C136">
        <v>1.52</v>
      </c>
      <c r="D136">
        <v>1807</v>
      </c>
      <c r="E136">
        <v>15</v>
      </c>
    </row>
    <row r="137" spans="1:5" hidden="1" x14ac:dyDescent="0.3">
      <c r="A137" t="s">
        <v>5</v>
      </c>
      <c r="B137" s="1">
        <v>43362</v>
      </c>
      <c r="C137">
        <v>1.57</v>
      </c>
      <c r="D137">
        <v>2074</v>
      </c>
      <c r="E137">
        <v>21</v>
      </c>
    </row>
    <row r="138" spans="1:5" hidden="1" x14ac:dyDescent="0.3">
      <c r="A138" t="s">
        <v>5</v>
      </c>
      <c r="B138" s="1">
        <v>43363</v>
      </c>
      <c r="C138">
        <v>1.96</v>
      </c>
      <c r="D138">
        <v>2296</v>
      </c>
      <c r="E138">
        <v>13</v>
      </c>
    </row>
    <row r="139" spans="1:5" hidden="1" x14ac:dyDescent="0.3">
      <c r="A139" t="s">
        <v>5</v>
      </c>
      <c r="B139" s="1">
        <v>43364</v>
      </c>
      <c r="C139">
        <v>1.08</v>
      </c>
      <c r="D139">
        <v>2238</v>
      </c>
      <c r="E139">
        <v>19</v>
      </c>
    </row>
    <row r="140" spans="1:5" hidden="1" x14ac:dyDescent="0.3">
      <c r="A140" t="s">
        <v>5</v>
      </c>
      <c r="B140" s="1">
        <v>43365</v>
      </c>
      <c r="C140">
        <v>0.93</v>
      </c>
      <c r="D140">
        <v>1732</v>
      </c>
      <c r="E140">
        <v>13</v>
      </c>
    </row>
    <row r="141" spans="1:5" hidden="1" x14ac:dyDescent="0.3">
      <c r="A141" t="s">
        <v>5</v>
      </c>
      <c r="B141" s="1">
        <v>43366</v>
      </c>
      <c r="C141">
        <v>0.84</v>
      </c>
      <c r="D141">
        <v>1914</v>
      </c>
      <c r="E141">
        <v>16</v>
      </c>
    </row>
    <row r="142" spans="1:5" hidden="1" x14ac:dyDescent="0.3">
      <c r="A142" t="s">
        <v>5</v>
      </c>
      <c r="B142" s="1">
        <v>43367</v>
      </c>
      <c r="C142">
        <v>2</v>
      </c>
      <c r="D142">
        <v>3457</v>
      </c>
      <c r="E142">
        <v>20</v>
      </c>
    </row>
    <row r="143" spans="1:5" hidden="1" x14ac:dyDescent="0.3">
      <c r="A143" t="s">
        <v>5</v>
      </c>
      <c r="B143" s="1">
        <v>43368</v>
      </c>
      <c r="C143">
        <v>1.42</v>
      </c>
      <c r="D143">
        <v>2480</v>
      </c>
      <c r="E143">
        <v>15</v>
      </c>
    </row>
    <row r="144" spans="1:5" hidden="1" x14ac:dyDescent="0.3">
      <c r="A144" t="s">
        <v>5</v>
      </c>
      <c r="B144" s="1">
        <v>43369</v>
      </c>
      <c r="C144">
        <v>2.8</v>
      </c>
      <c r="D144">
        <v>2525</v>
      </c>
      <c r="E144">
        <v>26</v>
      </c>
    </row>
    <row r="145" spans="1:5" hidden="1" x14ac:dyDescent="0.3">
      <c r="A145" t="s">
        <v>5</v>
      </c>
      <c r="B145" s="1">
        <v>43370</v>
      </c>
      <c r="C145">
        <v>1.96</v>
      </c>
      <c r="D145">
        <v>2499</v>
      </c>
      <c r="E145">
        <v>33</v>
      </c>
    </row>
    <row r="146" spans="1:5" hidden="1" x14ac:dyDescent="0.3">
      <c r="A146" t="s">
        <v>5</v>
      </c>
      <c r="B146" s="1">
        <v>43371</v>
      </c>
      <c r="C146">
        <v>2.68</v>
      </c>
      <c r="D146">
        <v>2805</v>
      </c>
      <c r="E146">
        <v>27</v>
      </c>
    </row>
    <row r="147" spans="1:5" hidden="1" x14ac:dyDescent="0.3">
      <c r="A147" t="s">
        <v>5</v>
      </c>
      <c r="B147" s="1">
        <v>43372</v>
      </c>
      <c r="C147">
        <v>1.56</v>
      </c>
      <c r="D147">
        <v>2380</v>
      </c>
      <c r="E147">
        <v>22</v>
      </c>
    </row>
    <row r="148" spans="1:5" hidden="1" x14ac:dyDescent="0.3">
      <c r="A148" t="s">
        <v>5</v>
      </c>
      <c r="B148" s="1">
        <v>43373</v>
      </c>
      <c r="C148">
        <v>1.18</v>
      </c>
      <c r="D148">
        <v>2374</v>
      </c>
      <c r="E148">
        <v>12</v>
      </c>
    </row>
    <row r="149" spans="1:5" hidden="1" x14ac:dyDescent="0.3">
      <c r="A149" t="s">
        <v>5</v>
      </c>
      <c r="B149" s="1">
        <v>43374</v>
      </c>
      <c r="C149">
        <v>1.1399999999999999</v>
      </c>
      <c r="D149">
        <v>2902</v>
      </c>
      <c r="E149">
        <v>16</v>
      </c>
    </row>
    <row r="150" spans="1:5" hidden="1" x14ac:dyDescent="0.3">
      <c r="A150" t="s">
        <v>5</v>
      </c>
      <c r="B150" s="1">
        <v>43375</v>
      </c>
      <c r="C150">
        <v>1.44</v>
      </c>
      <c r="D150">
        <v>2525</v>
      </c>
      <c r="E150">
        <v>33</v>
      </c>
    </row>
    <row r="151" spans="1:5" hidden="1" x14ac:dyDescent="0.3">
      <c r="A151" t="s">
        <v>5</v>
      </c>
      <c r="B151" s="1">
        <v>43376</v>
      </c>
      <c r="C151">
        <v>0.97</v>
      </c>
      <c r="D151">
        <v>2424</v>
      </c>
      <c r="E151">
        <v>25</v>
      </c>
    </row>
    <row r="152" spans="1:5" hidden="1" x14ac:dyDescent="0.3">
      <c r="A152" t="s">
        <v>5</v>
      </c>
      <c r="B152" s="1">
        <v>43377</v>
      </c>
      <c r="C152">
        <v>0.63</v>
      </c>
      <c r="D152">
        <v>2372</v>
      </c>
      <c r="E152">
        <v>16</v>
      </c>
    </row>
    <row r="153" spans="1:5" hidden="1" x14ac:dyDescent="0.3">
      <c r="A153" t="s">
        <v>5</v>
      </c>
      <c r="B153" s="1">
        <v>43378</v>
      </c>
      <c r="C153">
        <v>1.73</v>
      </c>
      <c r="D153">
        <v>2759</v>
      </c>
      <c r="E153">
        <v>22</v>
      </c>
    </row>
    <row r="154" spans="1:5" hidden="1" x14ac:dyDescent="0.3">
      <c r="A154" t="s">
        <v>5</v>
      </c>
      <c r="B154" s="1">
        <v>43379</v>
      </c>
      <c r="C154">
        <v>1.19</v>
      </c>
      <c r="D154">
        <v>2272</v>
      </c>
      <c r="E154">
        <v>28</v>
      </c>
    </row>
    <row r="155" spans="1:5" hidden="1" x14ac:dyDescent="0.3">
      <c r="A155" t="s">
        <v>5</v>
      </c>
      <c r="B155" s="1">
        <v>43380</v>
      </c>
      <c r="C155">
        <v>1.05</v>
      </c>
      <c r="D155">
        <v>2275</v>
      </c>
      <c r="E155">
        <v>19</v>
      </c>
    </row>
    <row r="156" spans="1:5" hidden="1" x14ac:dyDescent="0.3">
      <c r="A156" t="s">
        <v>5</v>
      </c>
      <c r="B156" s="1">
        <v>43381</v>
      </c>
      <c r="C156">
        <v>1.74</v>
      </c>
      <c r="D156">
        <v>4138</v>
      </c>
      <c r="E156">
        <v>22</v>
      </c>
    </row>
    <row r="157" spans="1:5" hidden="1" x14ac:dyDescent="0.3">
      <c r="A157" t="s">
        <v>5</v>
      </c>
      <c r="B157" s="1">
        <v>43382</v>
      </c>
      <c r="C157">
        <v>1.64</v>
      </c>
      <c r="D157">
        <v>2822</v>
      </c>
      <c r="E157">
        <v>18</v>
      </c>
    </row>
    <row r="158" spans="1:5" hidden="1" x14ac:dyDescent="0.3">
      <c r="A158" t="s">
        <v>5</v>
      </c>
      <c r="B158" s="1">
        <v>43383</v>
      </c>
      <c r="C158">
        <v>0.95</v>
      </c>
      <c r="D158">
        <v>2856</v>
      </c>
      <c r="E158">
        <v>17</v>
      </c>
    </row>
    <row r="159" spans="1:5" hidden="1" x14ac:dyDescent="0.3">
      <c r="A159" t="s">
        <v>5</v>
      </c>
      <c r="B159" s="1">
        <v>43384</v>
      </c>
      <c r="C159">
        <v>0.81</v>
      </c>
      <c r="D159">
        <v>2545</v>
      </c>
      <c r="E159">
        <v>12</v>
      </c>
    </row>
    <row r="160" spans="1:5" hidden="1" x14ac:dyDescent="0.3">
      <c r="A160" t="s">
        <v>5</v>
      </c>
      <c r="B160" s="1">
        <v>43385</v>
      </c>
      <c r="C160">
        <v>1.63</v>
      </c>
      <c r="D160">
        <v>2697</v>
      </c>
      <c r="E160">
        <v>25</v>
      </c>
    </row>
    <row r="161" spans="1:5" hidden="1" x14ac:dyDescent="0.3">
      <c r="A161" t="s">
        <v>5</v>
      </c>
      <c r="B161" s="1">
        <v>43386</v>
      </c>
      <c r="C161">
        <v>1.61</v>
      </c>
      <c r="D161">
        <v>2488</v>
      </c>
      <c r="E161">
        <v>27</v>
      </c>
    </row>
    <row r="162" spans="1:5" hidden="1" x14ac:dyDescent="0.3">
      <c r="A162" t="s">
        <v>5</v>
      </c>
      <c r="B162" s="1">
        <v>43387</v>
      </c>
      <c r="C162">
        <v>0.69</v>
      </c>
      <c r="D162">
        <v>2163</v>
      </c>
      <c r="E162">
        <v>12</v>
      </c>
    </row>
    <row r="163" spans="1:5" hidden="1" x14ac:dyDescent="0.3">
      <c r="A163" t="s">
        <v>5</v>
      </c>
      <c r="B163" s="1">
        <v>43388</v>
      </c>
      <c r="C163">
        <v>2.88</v>
      </c>
      <c r="D163">
        <v>4205</v>
      </c>
      <c r="E163">
        <v>33</v>
      </c>
    </row>
    <row r="164" spans="1:5" hidden="1" x14ac:dyDescent="0.3">
      <c r="A164" t="s">
        <v>5</v>
      </c>
      <c r="B164" s="1">
        <v>43389</v>
      </c>
      <c r="C164">
        <v>2.06</v>
      </c>
      <c r="D164">
        <v>3622</v>
      </c>
      <c r="E164">
        <v>28</v>
      </c>
    </row>
    <row r="165" spans="1:5" hidden="1" x14ac:dyDescent="0.3">
      <c r="A165" t="s">
        <v>5</v>
      </c>
      <c r="B165" s="1">
        <v>43390</v>
      </c>
      <c r="C165">
        <v>2.14</v>
      </c>
      <c r="D165">
        <v>3122</v>
      </c>
      <c r="E165">
        <v>34</v>
      </c>
    </row>
    <row r="166" spans="1:5" hidden="1" x14ac:dyDescent="0.3">
      <c r="A166" t="s">
        <v>5</v>
      </c>
      <c r="B166" s="1">
        <v>43391</v>
      </c>
      <c r="C166">
        <v>1.87</v>
      </c>
      <c r="D166">
        <v>3159</v>
      </c>
      <c r="E166">
        <v>31</v>
      </c>
    </row>
    <row r="167" spans="1:5" hidden="1" x14ac:dyDescent="0.3">
      <c r="A167" t="s">
        <v>5</v>
      </c>
      <c r="B167" s="1">
        <v>43392</v>
      </c>
      <c r="C167">
        <v>0.94</v>
      </c>
      <c r="D167">
        <v>2645</v>
      </c>
      <c r="E167">
        <v>14</v>
      </c>
    </row>
    <row r="168" spans="1:5" hidden="1" x14ac:dyDescent="0.3">
      <c r="A168" t="s">
        <v>5</v>
      </c>
      <c r="B168" s="1">
        <v>43393</v>
      </c>
      <c r="C168">
        <v>1.48</v>
      </c>
      <c r="D168">
        <v>2641</v>
      </c>
      <c r="E168">
        <v>27</v>
      </c>
    </row>
    <row r="169" spans="1:5" hidden="1" x14ac:dyDescent="0.3">
      <c r="A169" t="s">
        <v>5</v>
      </c>
      <c r="B169" s="1">
        <v>43394</v>
      </c>
      <c r="C169">
        <v>2.11</v>
      </c>
      <c r="D169">
        <v>2578</v>
      </c>
      <c r="E169">
        <v>26</v>
      </c>
    </row>
    <row r="170" spans="1:5" hidden="1" x14ac:dyDescent="0.3">
      <c r="A170" t="s">
        <v>5</v>
      </c>
      <c r="B170" s="1">
        <v>43395</v>
      </c>
      <c r="C170">
        <v>4.9000000000000004</v>
      </c>
      <c r="D170">
        <v>5126</v>
      </c>
      <c r="E170">
        <v>53</v>
      </c>
    </row>
    <row r="171" spans="1:5" hidden="1" x14ac:dyDescent="0.3">
      <c r="A171" t="s">
        <v>5</v>
      </c>
      <c r="B171" s="1">
        <v>43396</v>
      </c>
      <c r="C171">
        <v>3.22</v>
      </c>
      <c r="D171">
        <v>4252</v>
      </c>
      <c r="E171">
        <v>44</v>
      </c>
    </row>
    <row r="172" spans="1:5" hidden="1" x14ac:dyDescent="0.3">
      <c r="A172" t="s">
        <v>5</v>
      </c>
      <c r="B172" s="1">
        <v>43397</v>
      </c>
      <c r="C172">
        <v>3.53</v>
      </c>
      <c r="D172">
        <v>4046</v>
      </c>
      <c r="E172">
        <v>37</v>
      </c>
    </row>
    <row r="173" spans="1:5" hidden="1" x14ac:dyDescent="0.3">
      <c r="A173" t="s">
        <v>5</v>
      </c>
      <c r="B173" s="1">
        <v>43398</v>
      </c>
      <c r="C173">
        <v>3.92</v>
      </c>
      <c r="D173">
        <v>3808</v>
      </c>
      <c r="E173">
        <v>38</v>
      </c>
    </row>
    <row r="174" spans="1:5" hidden="1" x14ac:dyDescent="0.3">
      <c r="A174" t="s">
        <v>5</v>
      </c>
      <c r="B174" s="1">
        <v>43399</v>
      </c>
      <c r="C174">
        <v>4.5</v>
      </c>
      <c r="D174">
        <v>4225</v>
      </c>
      <c r="E174">
        <v>60</v>
      </c>
    </row>
    <row r="175" spans="1:5" hidden="1" x14ac:dyDescent="0.3">
      <c r="A175" t="s">
        <v>5</v>
      </c>
      <c r="B175" s="1">
        <v>43400</v>
      </c>
      <c r="C175">
        <v>3.19</v>
      </c>
      <c r="D175">
        <v>3737</v>
      </c>
      <c r="E175">
        <v>29</v>
      </c>
    </row>
    <row r="176" spans="1:5" hidden="1" x14ac:dyDescent="0.3">
      <c r="A176" t="s">
        <v>5</v>
      </c>
      <c r="B176" s="1">
        <v>43401</v>
      </c>
      <c r="C176">
        <v>2.99</v>
      </c>
      <c r="D176">
        <v>3461</v>
      </c>
      <c r="E176">
        <v>28</v>
      </c>
    </row>
    <row r="177" spans="1:5" hidden="1" x14ac:dyDescent="0.3">
      <c r="A177" t="s">
        <v>5</v>
      </c>
      <c r="B177" s="1">
        <v>43402</v>
      </c>
      <c r="C177">
        <v>4.37</v>
      </c>
      <c r="D177">
        <v>6075</v>
      </c>
      <c r="E177">
        <v>42</v>
      </c>
    </row>
    <row r="178" spans="1:5" hidden="1" x14ac:dyDescent="0.3">
      <c r="A178" t="s">
        <v>5</v>
      </c>
      <c r="B178" s="1">
        <v>43403</v>
      </c>
      <c r="C178">
        <v>6.35</v>
      </c>
      <c r="D178">
        <v>5316</v>
      </c>
      <c r="E178">
        <v>55</v>
      </c>
    </row>
    <row r="179" spans="1:5" hidden="1" x14ac:dyDescent="0.3">
      <c r="A179" t="s">
        <v>5</v>
      </c>
      <c r="B179" s="1">
        <v>43404</v>
      </c>
      <c r="C179">
        <v>4.8499999999999996</v>
      </c>
      <c r="D179">
        <v>4942</v>
      </c>
      <c r="E179">
        <v>44</v>
      </c>
    </row>
    <row r="180" spans="1:5" hidden="1" x14ac:dyDescent="0.3">
      <c r="A180" t="s">
        <v>5</v>
      </c>
      <c r="B180" s="1">
        <v>43405</v>
      </c>
      <c r="C180">
        <v>2.15</v>
      </c>
      <c r="D180">
        <v>4805</v>
      </c>
      <c r="E180">
        <v>41</v>
      </c>
    </row>
    <row r="181" spans="1:5" hidden="1" x14ac:dyDescent="0.3">
      <c r="A181" t="s">
        <v>5</v>
      </c>
      <c r="B181" s="1">
        <v>43406</v>
      </c>
      <c r="C181">
        <v>1.1200000000000001</v>
      </c>
      <c r="D181">
        <v>3961</v>
      </c>
      <c r="E181">
        <v>18</v>
      </c>
    </row>
    <row r="182" spans="1:5" hidden="1" x14ac:dyDescent="0.3">
      <c r="A182" t="s">
        <v>5</v>
      </c>
      <c r="B182" s="1">
        <v>43407</v>
      </c>
      <c r="C182">
        <v>1.83</v>
      </c>
      <c r="D182">
        <v>3013</v>
      </c>
      <c r="E182">
        <v>24</v>
      </c>
    </row>
    <row r="183" spans="1:5" hidden="1" x14ac:dyDescent="0.3">
      <c r="A183" t="s">
        <v>5</v>
      </c>
      <c r="B183" s="1">
        <v>43408</v>
      </c>
      <c r="C183">
        <v>1.64</v>
      </c>
      <c r="D183">
        <v>2683</v>
      </c>
      <c r="E183">
        <v>23</v>
      </c>
    </row>
    <row r="184" spans="1:5" hidden="1" x14ac:dyDescent="0.3">
      <c r="A184" t="s">
        <v>5</v>
      </c>
      <c r="B184" s="1">
        <v>43409</v>
      </c>
      <c r="C184">
        <v>2.1</v>
      </c>
      <c r="D184">
        <v>3676</v>
      </c>
      <c r="E184">
        <v>32</v>
      </c>
    </row>
    <row r="185" spans="1:5" hidden="1" x14ac:dyDescent="0.3">
      <c r="A185" t="s">
        <v>5</v>
      </c>
      <c r="B185" s="1">
        <v>43410</v>
      </c>
      <c r="C185">
        <v>5.04</v>
      </c>
      <c r="D185">
        <v>6345</v>
      </c>
      <c r="E185">
        <v>65</v>
      </c>
    </row>
    <row r="186" spans="1:5" hidden="1" x14ac:dyDescent="0.3">
      <c r="A186" t="s">
        <v>5</v>
      </c>
      <c r="B186" s="1">
        <v>43411</v>
      </c>
      <c r="C186">
        <v>5.68</v>
      </c>
      <c r="D186">
        <v>5021</v>
      </c>
      <c r="E186">
        <v>59</v>
      </c>
    </row>
    <row r="187" spans="1:5" hidden="1" x14ac:dyDescent="0.3">
      <c r="A187" t="s">
        <v>5</v>
      </c>
      <c r="B187" s="1">
        <v>43412</v>
      </c>
      <c r="C187">
        <v>3.54</v>
      </c>
      <c r="D187">
        <v>5003</v>
      </c>
      <c r="E187">
        <v>40</v>
      </c>
    </row>
    <row r="188" spans="1:5" hidden="1" x14ac:dyDescent="0.3">
      <c r="A188" t="s">
        <v>5</v>
      </c>
      <c r="B188" s="1">
        <v>43413</v>
      </c>
      <c r="C188">
        <v>2.92</v>
      </c>
      <c r="D188">
        <v>4616</v>
      </c>
      <c r="E188">
        <v>40</v>
      </c>
    </row>
    <row r="189" spans="1:5" hidden="1" x14ac:dyDescent="0.3">
      <c r="A189" t="s">
        <v>5</v>
      </c>
      <c r="B189" s="1">
        <v>43414</v>
      </c>
      <c r="C189">
        <v>2.19</v>
      </c>
      <c r="D189">
        <v>3347</v>
      </c>
      <c r="E189">
        <v>25</v>
      </c>
    </row>
    <row r="190" spans="1:5" hidden="1" x14ac:dyDescent="0.3">
      <c r="A190" t="s">
        <v>5</v>
      </c>
      <c r="B190" s="1">
        <v>43415</v>
      </c>
      <c r="C190">
        <v>1.76</v>
      </c>
      <c r="D190">
        <v>4356</v>
      </c>
      <c r="E190">
        <v>33</v>
      </c>
    </row>
    <row r="191" spans="1:5" hidden="1" x14ac:dyDescent="0.3">
      <c r="A191" t="s">
        <v>5</v>
      </c>
      <c r="B191" s="1">
        <v>43416</v>
      </c>
      <c r="C191">
        <v>6.09</v>
      </c>
      <c r="D191">
        <v>7213</v>
      </c>
      <c r="E191">
        <v>56</v>
      </c>
    </row>
    <row r="192" spans="1:5" hidden="1" x14ac:dyDescent="0.3">
      <c r="A192" t="s">
        <v>5</v>
      </c>
      <c r="B192" s="1">
        <v>43417</v>
      </c>
      <c r="C192">
        <v>5.07</v>
      </c>
      <c r="D192">
        <v>5512</v>
      </c>
      <c r="E192">
        <v>45</v>
      </c>
    </row>
    <row r="193" spans="1:5" hidden="1" x14ac:dyDescent="0.3">
      <c r="A193" t="s">
        <v>5</v>
      </c>
      <c r="B193" s="1">
        <v>43418</v>
      </c>
      <c r="C193">
        <v>6.03</v>
      </c>
      <c r="D193">
        <v>5516</v>
      </c>
      <c r="E193">
        <v>54</v>
      </c>
    </row>
    <row r="194" spans="1:5" hidden="1" x14ac:dyDescent="0.3">
      <c r="A194" t="s">
        <v>5</v>
      </c>
      <c r="B194" s="1">
        <v>43419</v>
      </c>
      <c r="C194">
        <v>4.1100000000000003</v>
      </c>
      <c r="D194">
        <v>5134</v>
      </c>
      <c r="E194">
        <v>48</v>
      </c>
    </row>
    <row r="195" spans="1:5" hidden="1" x14ac:dyDescent="0.3">
      <c r="A195" t="s">
        <v>5</v>
      </c>
      <c r="B195" s="1">
        <v>43420</v>
      </c>
      <c r="C195">
        <v>3.1</v>
      </c>
      <c r="D195">
        <v>5230</v>
      </c>
      <c r="E195">
        <v>49</v>
      </c>
    </row>
    <row r="196" spans="1:5" hidden="1" x14ac:dyDescent="0.3">
      <c r="A196" t="s">
        <v>5</v>
      </c>
      <c r="B196" s="1">
        <v>43421</v>
      </c>
      <c r="C196">
        <v>2.42</v>
      </c>
      <c r="D196">
        <v>4630</v>
      </c>
      <c r="E196">
        <v>35</v>
      </c>
    </row>
    <row r="197" spans="1:5" hidden="1" x14ac:dyDescent="0.3">
      <c r="A197" t="s">
        <v>5</v>
      </c>
      <c r="B197" s="1">
        <v>43422</v>
      </c>
      <c r="C197">
        <v>4.3</v>
      </c>
      <c r="D197">
        <v>4312</v>
      </c>
      <c r="E197">
        <v>46</v>
      </c>
    </row>
    <row r="198" spans="1:5" hidden="1" x14ac:dyDescent="0.3">
      <c r="A198" t="s">
        <v>5</v>
      </c>
      <c r="B198" s="1">
        <v>43423</v>
      </c>
      <c r="C198">
        <v>4.68</v>
      </c>
      <c r="D198">
        <v>6456</v>
      </c>
      <c r="E198">
        <v>59</v>
      </c>
    </row>
    <row r="199" spans="1:5" hidden="1" x14ac:dyDescent="0.3">
      <c r="A199" t="s">
        <v>5</v>
      </c>
      <c r="B199" s="1">
        <v>43424</v>
      </c>
      <c r="C199">
        <v>4.8600000000000003</v>
      </c>
      <c r="D199">
        <v>5882</v>
      </c>
      <c r="E199">
        <v>73</v>
      </c>
    </row>
    <row r="200" spans="1:5" hidden="1" x14ac:dyDescent="0.3">
      <c r="A200" t="s">
        <v>5</v>
      </c>
      <c r="B200" s="1">
        <v>43425</v>
      </c>
      <c r="C200">
        <v>3.58</v>
      </c>
      <c r="D200">
        <v>5387</v>
      </c>
      <c r="E200">
        <v>56</v>
      </c>
    </row>
    <row r="201" spans="1:5" hidden="1" x14ac:dyDescent="0.3">
      <c r="A201" t="s">
        <v>5</v>
      </c>
      <c r="B201" s="1">
        <v>43426</v>
      </c>
      <c r="C201">
        <v>4.92</v>
      </c>
      <c r="D201">
        <v>5502</v>
      </c>
      <c r="E201">
        <v>45</v>
      </c>
    </row>
    <row r="202" spans="1:5" hidden="1" x14ac:dyDescent="0.3">
      <c r="A202" t="s">
        <v>5</v>
      </c>
      <c r="B202" s="1">
        <v>43427</v>
      </c>
      <c r="C202">
        <v>4.13</v>
      </c>
      <c r="D202">
        <v>5950</v>
      </c>
      <c r="E202">
        <v>55</v>
      </c>
    </row>
    <row r="203" spans="1:5" hidden="1" x14ac:dyDescent="0.3">
      <c r="A203" t="s">
        <v>5</v>
      </c>
      <c r="B203" s="1">
        <v>43428</v>
      </c>
      <c r="C203">
        <v>4.49</v>
      </c>
      <c r="D203">
        <v>5163</v>
      </c>
      <c r="E203">
        <v>48</v>
      </c>
    </row>
    <row r="204" spans="1:5" hidden="1" x14ac:dyDescent="0.3">
      <c r="A204" t="s">
        <v>5</v>
      </c>
      <c r="B204" s="1">
        <v>43429</v>
      </c>
      <c r="C204">
        <v>3.82</v>
      </c>
      <c r="D204">
        <v>5546</v>
      </c>
      <c r="E204">
        <v>46</v>
      </c>
    </row>
    <row r="205" spans="1:5" hidden="1" x14ac:dyDescent="0.3">
      <c r="A205" t="s">
        <v>5</v>
      </c>
      <c r="B205" s="1">
        <v>43430</v>
      </c>
      <c r="C205">
        <v>5.51</v>
      </c>
      <c r="D205">
        <v>8016</v>
      </c>
      <c r="E205">
        <v>52</v>
      </c>
    </row>
    <row r="206" spans="1:5" hidden="1" x14ac:dyDescent="0.3">
      <c r="A206" t="s">
        <v>5</v>
      </c>
      <c r="B206" s="1">
        <v>43431</v>
      </c>
      <c r="C206">
        <v>4.5999999999999996</v>
      </c>
      <c r="D206">
        <v>6307</v>
      </c>
      <c r="E206">
        <v>32</v>
      </c>
    </row>
    <row r="207" spans="1:5" hidden="1" x14ac:dyDescent="0.3">
      <c r="A207" t="s">
        <v>5</v>
      </c>
      <c r="B207" s="1">
        <v>43432</v>
      </c>
      <c r="C207">
        <v>3.6</v>
      </c>
      <c r="D207">
        <v>4775</v>
      </c>
      <c r="E207">
        <v>42</v>
      </c>
    </row>
    <row r="208" spans="1:5" hidden="1" x14ac:dyDescent="0.3">
      <c r="A208" t="s">
        <v>5</v>
      </c>
      <c r="B208" s="1">
        <v>43433</v>
      </c>
      <c r="C208">
        <v>4.41</v>
      </c>
      <c r="D208">
        <v>7222</v>
      </c>
      <c r="E208">
        <v>43</v>
      </c>
    </row>
    <row r="209" spans="1:5" hidden="1" x14ac:dyDescent="0.3">
      <c r="A209" t="s">
        <v>5</v>
      </c>
      <c r="B209" s="1">
        <v>43434</v>
      </c>
      <c r="C209">
        <v>4.95</v>
      </c>
      <c r="D209">
        <v>6380</v>
      </c>
      <c r="E209">
        <v>55</v>
      </c>
    </row>
    <row r="210" spans="1:5" hidden="1" x14ac:dyDescent="0.3">
      <c r="A210" t="s">
        <v>5</v>
      </c>
      <c r="B210" s="1">
        <v>43435</v>
      </c>
      <c r="C210">
        <v>3.1</v>
      </c>
      <c r="D210">
        <v>5144</v>
      </c>
      <c r="E210">
        <v>38</v>
      </c>
    </row>
    <row r="211" spans="1:5" hidden="1" x14ac:dyDescent="0.3">
      <c r="A211" t="s">
        <v>5</v>
      </c>
      <c r="B211" s="1">
        <v>43436</v>
      </c>
      <c r="C211">
        <v>4.09</v>
      </c>
      <c r="D211">
        <v>4976</v>
      </c>
      <c r="E211">
        <v>48</v>
      </c>
    </row>
    <row r="212" spans="1:5" hidden="1" x14ac:dyDescent="0.3">
      <c r="A212" t="s">
        <v>5</v>
      </c>
      <c r="B212" s="1">
        <v>43437</v>
      </c>
      <c r="C212">
        <v>6.47</v>
      </c>
      <c r="D212">
        <v>9482</v>
      </c>
      <c r="E212">
        <v>74</v>
      </c>
    </row>
    <row r="213" spans="1:5" hidden="1" x14ac:dyDescent="0.3">
      <c r="A213" t="s">
        <v>5</v>
      </c>
      <c r="B213" s="1">
        <v>43438</v>
      </c>
      <c r="C213">
        <v>4.18</v>
      </c>
      <c r="D213">
        <v>6514</v>
      </c>
      <c r="E213">
        <v>62</v>
      </c>
    </row>
    <row r="214" spans="1:5" hidden="1" x14ac:dyDescent="0.3">
      <c r="A214" t="s">
        <v>5</v>
      </c>
      <c r="B214" s="1">
        <v>43439</v>
      </c>
      <c r="C214">
        <v>6.47</v>
      </c>
      <c r="D214">
        <v>6599</v>
      </c>
      <c r="E214">
        <v>66</v>
      </c>
    </row>
    <row r="215" spans="1:5" hidden="1" x14ac:dyDescent="0.3">
      <c r="A215" t="s">
        <v>5</v>
      </c>
      <c r="B215" s="1">
        <v>43440</v>
      </c>
      <c r="C215">
        <v>4.5</v>
      </c>
      <c r="D215">
        <v>6181</v>
      </c>
      <c r="E215">
        <v>60</v>
      </c>
    </row>
    <row r="216" spans="1:5" hidden="1" x14ac:dyDescent="0.3">
      <c r="A216" t="s">
        <v>5</v>
      </c>
      <c r="B216" s="1">
        <v>43441</v>
      </c>
      <c r="C216">
        <v>2.35</v>
      </c>
      <c r="D216">
        <v>5937</v>
      </c>
      <c r="E216">
        <v>46</v>
      </c>
    </row>
    <row r="217" spans="1:5" hidden="1" x14ac:dyDescent="0.3">
      <c r="A217" t="s">
        <v>5</v>
      </c>
      <c r="B217" s="1">
        <v>43442</v>
      </c>
      <c r="C217">
        <v>2.08</v>
      </c>
      <c r="D217">
        <v>4009</v>
      </c>
      <c r="E217">
        <v>32</v>
      </c>
    </row>
    <row r="218" spans="1:5" hidden="1" x14ac:dyDescent="0.3">
      <c r="A218" t="s">
        <v>5</v>
      </c>
      <c r="B218" s="1">
        <v>43443</v>
      </c>
      <c r="C218">
        <v>2.56</v>
      </c>
      <c r="D218">
        <v>5031</v>
      </c>
      <c r="E218">
        <v>39</v>
      </c>
    </row>
    <row r="219" spans="1:5" hidden="1" x14ac:dyDescent="0.3">
      <c r="A219" t="s">
        <v>5</v>
      </c>
      <c r="B219" s="1">
        <v>43444</v>
      </c>
      <c r="C219">
        <v>4.8899999999999997</v>
      </c>
      <c r="D219">
        <v>9332</v>
      </c>
      <c r="E219">
        <v>60</v>
      </c>
    </row>
    <row r="220" spans="1:5" hidden="1" x14ac:dyDescent="0.3">
      <c r="A220" t="s">
        <v>5</v>
      </c>
      <c r="B220" s="1">
        <v>43445</v>
      </c>
      <c r="C220">
        <v>4.5</v>
      </c>
      <c r="D220">
        <v>6454</v>
      </c>
      <c r="E220">
        <v>56</v>
      </c>
    </row>
    <row r="221" spans="1:5" hidden="1" x14ac:dyDescent="0.3">
      <c r="A221" t="s">
        <v>5</v>
      </c>
      <c r="B221" s="1">
        <v>43446</v>
      </c>
      <c r="C221">
        <v>4.26</v>
      </c>
      <c r="D221">
        <v>6565</v>
      </c>
      <c r="E221">
        <v>54</v>
      </c>
    </row>
    <row r="222" spans="1:5" hidden="1" x14ac:dyDescent="0.3">
      <c r="A222" t="s">
        <v>5</v>
      </c>
      <c r="B222" s="1">
        <v>43447</v>
      </c>
      <c r="C222">
        <v>3.95</v>
      </c>
      <c r="D222">
        <v>6516</v>
      </c>
      <c r="E222">
        <v>46</v>
      </c>
    </row>
    <row r="223" spans="1:5" hidden="1" x14ac:dyDescent="0.3">
      <c r="A223" t="s">
        <v>5</v>
      </c>
      <c r="B223" s="1">
        <v>43448</v>
      </c>
      <c r="C223">
        <v>3.37</v>
      </c>
      <c r="D223">
        <v>6099</v>
      </c>
      <c r="E223">
        <v>41</v>
      </c>
    </row>
    <row r="224" spans="1:5" hidden="1" x14ac:dyDescent="0.3">
      <c r="A224" t="s">
        <v>5</v>
      </c>
      <c r="B224" s="1">
        <v>43449</v>
      </c>
      <c r="C224">
        <v>3.83</v>
      </c>
      <c r="D224">
        <v>5625</v>
      </c>
      <c r="E224">
        <v>44</v>
      </c>
    </row>
    <row r="225" spans="1:5" hidden="1" x14ac:dyDescent="0.3">
      <c r="A225" t="s">
        <v>5</v>
      </c>
      <c r="B225" s="1">
        <v>43450</v>
      </c>
      <c r="C225">
        <v>2.95</v>
      </c>
      <c r="D225">
        <v>5008</v>
      </c>
      <c r="E225">
        <v>29</v>
      </c>
    </row>
    <row r="226" spans="1:5" hidden="1" x14ac:dyDescent="0.3">
      <c r="A226" t="s">
        <v>5</v>
      </c>
      <c r="B226" s="1">
        <v>43451</v>
      </c>
      <c r="C226">
        <v>4.67</v>
      </c>
      <c r="D226">
        <v>7675</v>
      </c>
      <c r="E226">
        <v>51</v>
      </c>
    </row>
    <row r="227" spans="1:5" hidden="1" x14ac:dyDescent="0.3">
      <c r="A227" t="s">
        <v>5</v>
      </c>
      <c r="B227" s="1">
        <v>43452</v>
      </c>
      <c r="C227">
        <v>4.54</v>
      </c>
      <c r="D227">
        <v>6615</v>
      </c>
      <c r="E227">
        <v>38</v>
      </c>
    </row>
    <row r="228" spans="1:5" hidden="1" x14ac:dyDescent="0.3">
      <c r="A228" t="s">
        <v>5</v>
      </c>
      <c r="B228" s="1">
        <v>43453</v>
      </c>
      <c r="C228">
        <v>5.53</v>
      </c>
      <c r="D228">
        <v>6105</v>
      </c>
      <c r="E228">
        <v>60</v>
      </c>
    </row>
    <row r="229" spans="1:5" hidden="1" x14ac:dyDescent="0.3">
      <c r="A229" t="s">
        <v>5</v>
      </c>
      <c r="B229" s="1">
        <v>43454</v>
      </c>
      <c r="C229">
        <v>4.21</v>
      </c>
      <c r="D229">
        <v>5976</v>
      </c>
      <c r="E229">
        <v>47</v>
      </c>
    </row>
    <row r="230" spans="1:5" hidden="1" x14ac:dyDescent="0.3">
      <c r="A230" t="s">
        <v>5</v>
      </c>
      <c r="B230" s="1">
        <v>43455</v>
      </c>
      <c r="C230">
        <v>4.51</v>
      </c>
      <c r="D230">
        <v>6560</v>
      </c>
      <c r="E230">
        <v>52</v>
      </c>
    </row>
    <row r="231" spans="1:5" hidden="1" x14ac:dyDescent="0.3">
      <c r="A231" t="s">
        <v>5</v>
      </c>
      <c r="B231" s="1">
        <v>43456</v>
      </c>
      <c r="C231">
        <v>5</v>
      </c>
      <c r="D231">
        <v>5290</v>
      </c>
      <c r="E231">
        <v>62</v>
      </c>
    </row>
    <row r="232" spans="1:5" hidden="1" x14ac:dyDescent="0.3">
      <c r="A232" t="s">
        <v>5</v>
      </c>
      <c r="B232" s="1">
        <v>43457</v>
      </c>
      <c r="C232">
        <v>4.22</v>
      </c>
      <c r="D232">
        <v>5366</v>
      </c>
      <c r="E232">
        <v>55</v>
      </c>
    </row>
    <row r="233" spans="1:5" hidden="1" x14ac:dyDescent="0.3">
      <c r="A233" t="s">
        <v>5</v>
      </c>
      <c r="B233" s="1">
        <v>43458</v>
      </c>
      <c r="C233">
        <v>3.19</v>
      </c>
      <c r="D233">
        <v>5175</v>
      </c>
      <c r="E233">
        <v>86</v>
      </c>
    </row>
    <row r="234" spans="1:5" hidden="1" x14ac:dyDescent="0.3">
      <c r="A234" t="s">
        <v>5</v>
      </c>
      <c r="B234" s="1">
        <v>43459</v>
      </c>
      <c r="C234">
        <v>3.8</v>
      </c>
      <c r="D234">
        <v>4192</v>
      </c>
      <c r="E234">
        <v>74</v>
      </c>
    </row>
    <row r="235" spans="1:5" hidden="1" x14ac:dyDescent="0.3">
      <c r="A235" t="s">
        <v>5</v>
      </c>
      <c r="B235" s="1">
        <v>43460</v>
      </c>
      <c r="C235">
        <v>7.38</v>
      </c>
      <c r="D235">
        <v>8203</v>
      </c>
      <c r="E235">
        <v>101</v>
      </c>
    </row>
    <row r="236" spans="1:5" hidden="1" x14ac:dyDescent="0.3">
      <c r="A236" t="s">
        <v>5</v>
      </c>
      <c r="B236" s="1">
        <v>43461</v>
      </c>
      <c r="C236">
        <v>5.16</v>
      </c>
      <c r="D236">
        <v>7738</v>
      </c>
      <c r="E236">
        <v>95</v>
      </c>
    </row>
    <row r="237" spans="1:5" hidden="1" x14ac:dyDescent="0.3">
      <c r="A237" t="s">
        <v>5</v>
      </c>
      <c r="B237" s="1">
        <v>43462</v>
      </c>
      <c r="C237">
        <v>4.2</v>
      </c>
      <c r="D237">
        <v>6849</v>
      </c>
      <c r="E237">
        <v>87</v>
      </c>
    </row>
    <row r="238" spans="1:5" hidden="1" x14ac:dyDescent="0.3">
      <c r="A238" t="s">
        <v>5</v>
      </c>
      <c r="B238" s="1">
        <v>43463</v>
      </c>
      <c r="C238">
        <v>4.26</v>
      </c>
      <c r="D238">
        <v>5939</v>
      </c>
      <c r="E238">
        <v>80</v>
      </c>
    </row>
    <row r="239" spans="1:5" hidden="1" x14ac:dyDescent="0.3">
      <c r="A239" t="s">
        <v>5</v>
      </c>
      <c r="B239" s="1">
        <v>43464</v>
      </c>
      <c r="C239">
        <v>3.88</v>
      </c>
      <c r="D239">
        <v>5444</v>
      </c>
      <c r="E239">
        <v>65</v>
      </c>
    </row>
    <row r="240" spans="1:5" hidden="1" x14ac:dyDescent="0.3">
      <c r="A240" t="s">
        <v>5</v>
      </c>
      <c r="B240" s="1">
        <v>43465</v>
      </c>
      <c r="C240">
        <v>4.3899999999999997</v>
      </c>
      <c r="D240">
        <v>5156</v>
      </c>
      <c r="E240">
        <v>47</v>
      </c>
    </row>
    <row r="241" spans="1:5" hidden="1" x14ac:dyDescent="0.3">
      <c r="A241" t="s">
        <v>5</v>
      </c>
      <c r="B241" s="1">
        <v>43466</v>
      </c>
      <c r="C241">
        <v>1.41</v>
      </c>
      <c r="D241">
        <v>4237</v>
      </c>
      <c r="E241">
        <v>41</v>
      </c>
    </row>
    <row r="242" spans="1:5" hidden="1" x14ac:dyDescent="0.3">
      <c r="A242" t="s">
        <v>5</v>
      </c>
      <c r="B242" s="1">
        <v>43467</v>
      </c>
      <c r="C242">
        <v>3.18</v>
      </c>
      <c r="D242">
        <v>8302</v>
      </c>
      <c r="E242">
        <v>94</v>
      </c>
    </row>
    <row r="243" spans="1:5" hidden="1" x14ac:dyDescent="0.3">
      <c r="A243" t="s">
        <v>5</v>
      </c>
      <c r="B243" s="1">
        <v>43468</v>
      </c>
      <c r="C243">
        <v>2.2599999999999998</v>
      </c>
      <c r="D243">
        <v>7388</v>
      </c>
      <c r="E243">
        <v>77</v>
      </c>
    </row>
    <row r="244" spans="1:5" hidden="1" x14ac:dyDescent="0.3">
      <c r="A244" t="s">
        <v>5</v>
      </c>
      <c r="B244" s="1">
        <v>43469</v>
      </c>
      <c r="C244">
        <v>2</v>
      </c>
      <c r="D244">
        <v>6648</v>
      </c>
      <c r="E244">
        <v>71</v>
      </c>
    </row>
    <row r="245" spans="1:5" hidden="1" x14ac:dyDescent="0.3">
      <c r="A245" t="s">
        <v>5</v>
      </c>
      <c r="B245" s="1">
        <v>43470</v>
      </c>
      <c r="C245">
        <v>2.64</v>
      </c>
      <c r="D245">
        <v>5589</v>
      </c>
      <c r="E245">
        <v>70</v>
      </c>
    </row>
    <row r="246" spans="1:5" hidden="1" x14ac:dyDescent="0.3">
      <c r="A246" t="s">
        <v>5</v>
      </c>
      <c r="B246" s="1">
        <v>43471</v>
      </c>
      <c r="C246">
        <v>3.06</v>
      </c>
      <c r="D246">
        <v>5554</v>
      </c>
      <c r="E246">
        <v>55</v>
      </c>
    </row>
    <row r="247" spans="1:5" hidden="1" x14ac:dyDescent="0.3">
      <c r="A247" t="s">
        <v>5</v>
      </c>
      <c r="B247" s="1">
        <v>43472</v>
      </c>
      <c r="C247">
        <v>2.72</v>
      </c>
      <c r="D247">
        <v>8854</v>
      </c>
      <c r="E247">
        <v>52</v>
      </c>
    </row>
    <row r="248" spans="1:5" hidden="1" x14ac:dyDescent="0.3">
      <c r="A248" t="s">
        <v>5</v>
      </c>
      <c r="B248" s="1">
        <v>43473</v>
      </c>
      <c r="C248">
        <v>3.03</v>
      </c>
      <c r="D248">
        <v>6605</v>
      </c>
      <c r="E248">
        <v>70</v>
      </c>
    </row>
    <row r="249" spans="1:5" hidden="1" x14ac:dyDescent="0.3">
      <c r="A249" t="s">
        <v>5</v>
      </c>
      <c r="B249" s="1">
        <v>43474</v>
      </c>
      <c r="C249">
        <v>2.15</v>
      </c>
      <c r="D249">
        <v>5873</v>
      </c>
      <c r="E249">
        <v>67</v>
      </c>
    </row>
    <row r="250" spans="1:5" hidden="1" x14ac:dyDescent="0.3">
      <c r="A250" t="s">
        <v>5</v>
      </c>
      <c r="B250" s="1">
        <v>43475</v>
      </c>
      <c r="C250">
        <v>3.66</v>
      </c>
      <c r="D250">
        <v>11379</v>
      </c>
      <c r="E250">
        <v>76</v>
      </c>
    </row>
    <row r="251" spans="1:5" hidden="1" x14ac:dyDescent="0.3">
      <c r="A251" t="s">
        <v>5</v>
      </c>
      <c r="B251" s="1">
        <v>43476</v>
      </c>
      <c r="C251">
        <v>3.31</v>
      </c>
      <c r="D251">
        <v>6857</v>
      </c>
      <c r="E251">
        <v>70</v>
      </c>
    </row>
    <row r="252" spans="1:5" hidden="1" x14ac:dyDescent="0.3">
      <c r="A252" t="s">
        <v>5</v>
      </c>
      <c r="B252" s="1">
        <v>43477</v>
      </c>
      <c r="C252">
        <v>3.9</v>
      </c>
      <c r="D252">
        <v>6212</v>
      </c>
      <c r="E252">
        <v>82</v>
      </c>
    </row>
    <row r="253" spans="1:5" hidden="1" x14ac:dyDescent="0.3">
      <c r="A253" t="s">
        <v>5</v>
      </c>
      <c r="B253" s="1">
        <v>43478</v>
      </c>
      <c r="C253">
        <v>1.84</v>
      </c>
      <c r="D253">
        <v>5285</v>
      </c>
      <c r="E253">
        <v>49</v>
      </c>
    </row>
    <row r="254" spans="1:5" hidden="1" x14ac:dyDescent="0.3">
      <c r="A254" t="s">
        <v>5</v>
      </c>
      <c r="B254" s="1">
        <v>43479</v>
      </c>
      <c r="C254">
        <v>3.89</v>
      </c>
      <c r="D254">
        <v>8688</v>
      </c>
      <c r="E254">
        <v>51</v>
      </c>
    </row>
    <row r="255" spans="1:5" hidden="1" x14ac:dyDescent="0.3">
      <c r="A255" t="s">
        <v>5</v>
      </c>
      <c r="B255" s="1">
        <v>43480</v>
      </c>
      <c r="C255">
        <v>3.31</v>
      </c>
      <c r="D255">
        <v>7734</v>
      </c>
      <c r="E255">
        <v>63</v>
      </c>
    </row>
    <row r="256" spans="1:5" hidden="1" x14ac:dyDescent="0.3">
      <c r="A256" t="s">
        <v>5</v>
      </c>
      <c r="B256" s="1">
        <v>43481</v>
      </c>
      <c r="C256">
        <v>3.58</v>
      </c>
      <c r="D256">
        <v>7384</v>
      </c>
      <c r="E256">
        <v>56</v>
      </c>
    </row>
    <row r="257" spans="1:5" hidden="1" x14ac:dyDescent="0.3">
      <c r="A257" t="s">
        <v>5</v>
      </c>
      <c r="B257" s="1">
        <v>43482</v>
      </c>
      <c r="C257">
        <v>3.69</v>
      </c>
      <c r="D257">
        <v>7269</v>
      </c>
      <c r="E257">
        <v>66</v>
      </c>
    </row>
    <row r="258" spans="1:5" hidden="1" x14ac:dyDescent="0.3">
      <c r="A258" t="s">
        <v>5</v>
      </c>
      <c r="B258" s="1">
        <v>43483</v>
      </c>
      <c r="C258">
        <v>3.75</v>
      </c>
      <c r="D258">
        <v>7151</v>
      </c>
      <c r="E258">
        <v>59</v>
      </c>
    </row>
    <row r="259" spans="1:5" hidden="1" x14ac:dyDescent="0.3">
      <c r="A259" t="s">
        <v>5</v>
      </c>
      <c r="B259" s="1">
        <v>43484</v>
      </c>
      <c r="C259">
        <v>3.04</v>
      </c>
      <c r="D259">
        <v>5819</v>
      </c>
      <c r="E259">
        <v>49</v>
      </c>
    </row>
    <row r="260" spans="1:5" hidden="1" x14ac:dyDescent="0.3">
      <c r="A260" t="s">
        <v>5</v>
      </c>
      <c r="B260" s="1">
        <v>43485</v>
      </c>
      <c r="C260">
        <v>3.28</v>
      </c>
      <c r="D260">
        <v>5356</v>
      </c>
      <c r="E260">
        <v>55</v>
      </c>
    </row>
    <row r="261" spans="1:5" hidden="1" x14ac:dyDescent="0.3">
      <c r="A261" t="s">
        <v>5</v>
      </c>
      <c r="B261" s="1">
        <v>43486</v>
      </c>
      <c r="C261">
        <v>4.03</v>
      </c>
      <c r="D261">
        <v>8288</v>
      </c>
      <c r="E261">
        <v>60</v>
      </c>
    </row>
    <row r="262" spans="1:5" hidden="1" x14ac:dyDescent="0.3">
      <c r="A262" t="s">
        <v>5</v>
      </c>
      <c r="B262" s="1">
        <v>43487</v>
      </c>
      <c r="C262">
        <v>4.2699999999999996</v>
      </c>
      <c r="D262">
        <v>7350</v>
      </c>
      <c r="E262">
        <v>70</v>
      </c>
    </row>
    <row r="263" spans="1:5" hidden="1" x14ac:dyDescent="0.3">
      <c r="A263" t="s">
        <v>5</v>
      </c>
      <c r="B263" s="1">
        <v>43488</v>
      </c>
      <c r="C263">
        <v>5.23</v>
      </c>
      <c r="D263">
        <v>6291</v>
      </c>
      <c r="E263">
        <v>42</v>
      </c>
    </row>
    <row r="264" spans="1:5" hidden="1" x14ac:dyDescent="0.3">
      <c r="A264" t="s">
        <v>5</v>
      </c>
      <c r="B264" s="1">
        <v>43489</v>
      </c>
      <c r="C264">
        <v>3.78</v>
      </c>
      <c r="D264">
        <v>5846</v>
      </c>
      <c r="E264">
        <v>73</v>
      </c>
    </row>
    <row r="265" spans="1:5" hidden="1" x14ac:dyDescent="0.3">
      <c r="A265" t="s">
        <v>5</v>
      </c>
      <c r="B265" s="1">
        <v>43490</v>
      </c>
      <c r="C265">
        <v>4.8</v>
      </c>
      <c r="D265">
        <v>5996</v>
      </c>
      <c r="E265">
        <v>40</v>
      </c>
    </row>
    <row r="266" spans="1:5" hidden="1" x14ac:dyDescent="0.3">
      <c r="A266" t="s">
        <v>5</v>
      </c>
      <c r="B266" s="1">
        <v>43491</v>
      </c>
      <c r="C266">
        <v>4.37</v>
      </c>
      <c r="D266">
        <v>5420</v>
      </c>
      <c r="E266">
        <v>35</v>
      </c>
    </row>
    <row r="267" spans="1:5" hidden="1" x14ac:dyDescent="0.3">
      <c r="A267" t="s">
        <v>5</v>
      </c>
      <c r="B267" s="1">
        <v>43492</v>
      </c>
      <c r="C267">
        <v>4.92</v>
      </c>
      <c r="D267">
        <v>5214</v>
      </c>
      <c r="E267">
        <v>53</v>
      </c>
    </row>
    <row r="268" spans="1:5" hidden="1" x14ac:dyDescent="0.3">
      <c r="A268" t="s">
        <v>5</v>
      </c>
      <c r="B268" s="1">
        <v>43493</v>
      </c>
      <c r="C268">
        <v>7.71</v>
      </c>
      <c r="D268">
        <v>10898</v>
      </c>
      <c r="E268">
        <v>77</v>
      </c>
    </row>
    <row r="269" spans="1:5" hidden="1" x14ac:dyDescent="0.3">
      <c r="A269" t="s">
        <v>5</v>
      </c>
      <c r="B269" s="1">
        <v>43494</v>
      </c>
      <c r="C269">
        <v>5.07</v>
      </c>
      <c r="D269">
        <v>7598</v>
      </c>
      <c r="E269">
        <v>72</v>
      </c>
    </row>
    <row r="270" spans="1:5" hidden="1" x14ac:dyDescent="0.3">
      <c r="A270" t="s">
        <v>5</v>
      </c>
      <c r="B270" s="1">
        <v>43495</v>
      </c>
      <c r="C270">
        <v>6.52</v>
      </c>
      <c r="D270">
        <v>8777</v>
      </c>
      <c r="E270">
        <v>82</v>
      </c>
    </row>
    <row r="271" spans="1:5" hidden="1" x14ac:dyDescent="0.3">
      <c r="A271" t="s">
        <v>5</v>
      </c>
      <c r="B271" s="1">
        <v>43496</v>
      </c>
      <c r="C271">
        <v>3.84</v>
      </c>
      <c r="D271">
        <v>8065</v>
      </c>
      <c r="E271">
        <v>62</v>
      </c>
    </row>
    <row r="272" spans="1:5" hidden="1" x14ac:dyDescent="0.3">
      <c r="A272" t="s">
        <v>5</v>
      </c>
      <c r="B272" s="1">
        <v>43497</v>
      </c>
      <c r="C272">
        <v>4.01</v>
      </c>
      <c r="D272">
        <v>8172</v>
      </c>
      <c r="E272">
        <v>76</v>
      </c>
    </row>
    <row r="273" spans="1:5" hidden="1" x14ac:dyDescent="0.3">
      <c r="A273" t="s">
        <v>5</v>
      </c>
      <c r="B273" s="1">
        <v>43498</v>
      </c>
      <c r="C273">
        <v>2.2200000000000002</v>
      </c>
      <c r="D273">
        <v>6228</v>
      </c>
      <c r="E273">
        <v>57</v>
      </c>
    </row>
    <row r="274" spans="1:5" hidden="1" x14ac:dyDescent="0.3">
      <c r="A274" t="s">
        <v>5</v>
      </c>
      <c r="B274" s="1">
        <v>43499</v>
      </c>
      <c r="C274">
        <v>3.14</v>
      </c>
      <c r="D274">
        <v>6095</v>
      </c>
      <c r="E274">
        <v>89</v>
      </c>
    </row>
    <row r="275" spans="1:5" hidden="1" x14ac:dyDescent="0.3">
      <c r="A275" t="s">
        <v>5</v>
      </c>
      <c r="B275" s="1">
        <v>43500</v>
      </c>
      <c r="C275">
        <v>4.62</v>
      </c>
      <c r="D275">
        <v>10439</v>
      </c>
      <c r="E275">
        <v>104</v>
      </c>
    </row>
    <row r="276" spans="1:5" hidden="1" x14ac:dyDescent="0.3">
      <c r="A276" t="s">
        <v>5</v>
      </c>
      <c r="B276" s="1">
        <v>43501</v>
      </c>
      <c r="C276">
        <v>5.8</v>
      </c>
      <c r="D276">
        <v>8246</v>
      </c>
      <c r="E276">
        <v>89</v>
      </c>
    </row>
    <row r="277" spans="1:5" hidden="1" x14ac:dyDescent="0.3">
      <c r="A277" t="s">
        <v>5</v>
      </c>
      <c r="B277" s="1">
        <v>43502</v>
      </c>
      <c r="C277">
        <v>7.6</v>
      </c>
      <c r="D277">
        <v>8295</v>
      </c>
      <c r="E277">
        <v>108</v>
      </c>
    </row>
    <row r="278" spans="1:5" hidden="1" x14ac:dyDescent="0.3">
      <c r="A278" t="s">
        <v>5</v>
      </c>
      <c r="B278" s="1">
        <v>43503</v>
      </c>
      <c r="C278">
        <v>5.05</v>
      </c>
      <c r="D278">
        <v>8207</v>
      </c>
      <c r="E278">
        <v>97</v>
      </c>
    </row>
    <row r="279" spans="1:5" hidden="1" x14ac:dyDescent="0.3">
      <c r="A279" t="s">
        <v>5</v>
      </c>
      <c r="B279" s="1">
        <v>43504</v>
      </c>
      <c r="C279">
        <v>5.33</v>
      </c>
      <c r="D279">
        <v>8090</v>
      </c>
      <c r="E279">
        <v>91</v>
      </c>
    </row>
    <row r="280" spans="1:5" hidden="1" x14ac:dyDescent="0.3">
      <c r="A280" t="s">
        <v>5</v>
      </c>
      <c r="B280" s="1">
        <v>43505</v>
      </c>
      <c r="C280">
        <v>3.21</v>
      </c>
      <c r="D280">
        <v>6494</v>
      </c>
      <c r="E280">
        <v>48</v>
      </c>
    </row>
    <row r="281" spans="1:5" hidden="1" x14ac:dyDescent="0.3">
      <c r="A281" t="s">
        <v>5</v>
      </c>
      <c r="B281" s="1">
        <v>43506</v>
      </c>
      <c r="C281">
        <v>4.8099999999999996</v>
      </c>
      <c r="D281">
        <v>6361</v>
      </c>
      <c r="E281">
        <v>92</v>
      </c>
    </row>
    <row r="282" spans="1:5" hidden="1" x14ac:dyDescent="0.3">
      <c r="A282" t="s">
        <v>5</v>
      </c>
      <c r="B282" s="1">
        <v>43507</v>
      </c>
      <c r="C282">
        <v>5.9</v>
      </c>
      <c r="D282">
        <v>10423</v>
      </c>
      <c r="E282">
        <v>97</v>
      </c>
    </row>
    <row r="283" spans="1:5" hidden="1" x14ac:dyDescent="0.3">
      <c r="A283" t="s">
        <v>5</v>
      </c>
      <c r="B283" s="1">
        <v>43508</v>
      </c>
      <c r="C283">
        <v>7.18</v>
      </c>
      <c r="D283">
        <v>8517</v>
      </c>
      <c r="E283">
        <v>68</v>
      </c>
    </row>
    <row r="284" spans="1:5" hidden="1" x14ac:dyDescent="0.3">
      <c r="A284" t="s">
        <v>5</v>
      </c>
      <c r="B284" s="1">
        <v>43509</v>
      </c>
      <c r="C284">
        <v>4.08</v>
      </c>
      <c r="D284">
        <v>8436</v>
      </c>
      <c r="E284">
        <v>61</v>
      </c>
    </row>
    <row r="285" spans="1:5" hidden="1" x14ac:dyDescent="0.3">
      <c r="A285" t="s">
        <v>5</v>
      </c>
      <c r="B285" s="1">
        <v>43510</v>
      </c>
      <c r="C285">
        <v>4.07</v>
      </c>
      <c r="D285">
        <v>8247</v>
      </c>
      <c r="E285">
        <v>79</v>
      </c>
    </row>
    <row r="286" spans="1:5" hidden="1" x14ac:dyDescent="0.3">
      <c r="A286" t="s">
        <v>5</v>
      </c>
      <c r="B286" s="1">
        <v>43511</v>
      </c>
      <c r="C286">
        <v>5.32</v>
      </c>
      <c r="D286">
        <v>8184</v>
      </c>
      <c r="E286">
        <v>81</v>
      </c>
    </row>
    <row r="287" spans="1:5" hidden="1" x14ac:dyDescent="0.3">
      <c r="A287" t="s">
        <v>5</v>
      </c>
      <c r="B287" s="1">
        <v>43512</v>
      </c>
      <c r="C287">
        <v>5.29</v>
      </c>
      <c r="D287">
        <v>6935</v>
      </c>
      <c r="E287">
        <v>64</v>
      </c>
    </row>
    <row r="288" spans="1:5" hidden="1" x14ac:dyDescent="0.3">
      <c r="A288" t="s">
        <v>5</v>
      </c>
      <c r="B288" s="1">
        <v>43513</v>
      </c>
      <c r="C288">
        <v>4.55</v>
      </c>
      <c r="D288">
        <v>6785</v>
      </c>
      <c r="E288">
        <v>87</v>
      </c>
    </row>
    <row r="289" spans="1:5" hidden="1" x14ac:dyDescent="0.3">
      <c r="A289" t="s">
        <v>5</v>
      </c>
      <c r="B289" s="1">
        <v>43514</v>
      </c>
      <c r="C289">
        <v>6.61</v>
      </c>
      <c r="D289">
        <v>10560</v>
      </c>
      <c r="E289">
        <v>84</v>
      </c>
    </row>
    <row r="290" spans="1:5" hidden="1" x14ac:dyDescent="0.3">
      <c r="A290" t="s">
        <v>5</v>
      </c>
      <c r="B290" s="1">
        <v>43515</v>
      </c>
      <c r="C290">
        <v>4.3499999999999996</v>
      </c>
      <c r="D290">
        <v>8387</v>
      </c>
      <c r="E290">
        <v>79</v>
      </c>
    </row>
    <row r="291" spans="1:5" hidden="1" x14ac:dyDescent="0.3">
      <c r="A291" t="s">
        <v>5</v>
      </c>
      <c r="B291" s="1">
        <v>43516</v>
      </c>
      <c r="C291">
        <v>4.0999999999999996</v>
      </c>
      <c r="D291">
        <v>8328</v>
      </c>
      <c r="E291">
        <v>59</v>
      </c>
    </row>
    <row r="292" spans="1:5" hidden="1" x14ac:dyDescent="0.3">
      <c r="A292" t="s">
        <v>5</v>
      </c>
      <c r="B292" s="1">
        <v>43517</v>
      </c>
      <c r="C292">
        <v>4.95</v>
      </c>
      <c r="D292">
        <v>8513</v>
      </c>
      <c r="E292">
        <v>63</v>
      </c>
    </row>
    <row r="293" spans="1:5" hidden="1" x14ac:dyDescent="0.3">
      <c r="A293" t="s">
        <v>5</v>
      </c>
      <c r="B293" s="1">
        <v>43518</v>
      </c>
      <c r="C293">
        <v>7.51</v>
      </c>
      <c r="D293">
        <v>8031</v>
      </c>
      <c r="E293">
        <v>83</v>
      </c>
    </row>
    <row r="294" spans="1:5" hidden="1" x14ac:dyDescent="0.3">
      <c r="A294" t="s">
        <v>5</v>
      </c>
      <c r="B294" s="1">
        <v>43519</v>
      </c>
      <c r="C294">
        <v>6.26</v>
      </c>
      <c r="D294">
        <v>7195</v>
      </c>
      <c r="E294">
        <v>75</v>
      </c>
    </row>
    <row r="295" spans="1:5" hidden="1" x14ac:dyDescent="0.3">
      <c r="A295" t="s">
        <v>5</v>
      </c>
      <c r="B295" s="1">
        <v>43520</v>
      </c>
      <c r="C295">
        <v>2.09</v>
      </c>
      <c r="D295">
        <v>6235</v>
      </c>
      <c r="E295">
        <v>53</v>
      </c>
    </row>
    <row r="296" spans="1:5" hidden="1" x14ac:dyDescent="0.3">
      <c r="A296" t="s">
        <v>5</v>
      </c>
      <c r="B296" s="1">
        <v>43521</v>
      </c>
      <c r="C296">
        <v>5.36</v>
      </c>
      <c r="D296">
        <v>11012</v>
      </c>
      <c r="E296">
        <v>61</v>
      </c>
    </row>
    <row r="297" spans="1:5" hidden="1" x14ac:dyDescent="0.3">
      <c r="A297" t="s">
        <v>5</v>
      </c>
      <c r="B297" s="1">
        <v>43522</v>
      </c>
      <c r="C297">
        <v>5.5</v>
      </c>
      <c r="D297">
        <v>8528</v>
      </c>
      <c r="E297">
        <v>66</v>
      </c>
    </row>
    <row r="298" spans="1:5" hidden="1" x14ac:dyDescent="0.3">
      <c r="A298" t="s">
        <v>5</v>
      </c>
      <c r="B298" s="1">
        <v>43523</v>
      </c>
      <c r="C298">
        <v>5.27</v>
      </c>
      <c r="D298">
        <v>8661</v>
      </c>
      <c r="E298">
        <v>85</v>
      </c>
    </row>
    <row r="299" spans="1:5" hidden="1" x14ac:dyDescent="0.3">
      <c r="A299" t="s">
        <v>5</v>
      </c>
      <c r="B299" s="1">
        <v>43524</v>
      </c>
      <c r="C299">
        <v>5.47</v>
      </c>
      <c r="D299">
        <v>8793</v>
      </c>
      <c r="E299">
        <v>59</v>
      </c>
    </row>
    <row r="300" spans="1:5" hidden="1" x14ac:dyDescent="0.3">
      <c r="A300" t="s">
        <v>5</v>
      </c>
      <c r="B300" s="1">
        <v>43525</v>
      </c>
      <c r="C300">
        <v>4.8600000000000003</v>
      </c>
      <c r="D300">
        <v>8384</v>
      </c>
      <c r="E300">
        <v>54</v>
      </c>
    </row>
    <row r="301" spans="1:5" hidden="1" x14ac:dyDescent="0.3">
      <c r="A301" t="s">
        <v>5</v>
      </c>
      <c r="B301" s="1">
        <v>43526</v>
      </c>
      <c r="C301">
        <v>3.31</v>
      </c>
      <c r="D301">
        <v>6103</v>
      </c>
      <c r="E301">
        <v>51</v>
      </c>
    </row>
    <row r="302" spans="1:5" hidden="1" x14ac:dyDescent="0.3">
      <c r="A302" t="s">
        <v>5</v>
      </c>
      <c r="B302" s="1">
        <v>43527</v>
      </c>
      <c r="C302">
        <v>2.2200000000000002</v>
      </c>
      <c r="D302">
        <v>4588</v>
      </c>
      <c r="E302">
        <v>34</v>
      </c>
    </row>
    <row r="303" spans="1:5" hidden="1" x14ac:dyDescent="0.3">
      <c r="A303" t="s">
        <v>5</v>
      </c>
      <c r="B303" s="1">
        <v>43528</v>
      </c>
      <c r="C303">
        <v>2.5099999999999998</v>
      </c>
      <c r="D303">
        <v>4732</v>
      </c>
      <c r="E303">
        <v>37</v>
      </c>
    </row>
    <row r="304" spans="1:5" hidden="1" x14ac:dyDescent="0.3">
      <c r="A304" t="s">
        <v>5</v>
      </c>
      <c r="B304" s="1">
        <v>43529</v>
      </c>
      <c r="C304">
        <v>3.4</v>
      </c>
      <c r="D304">
        <v>4882</v>
      </c>
      <c r="E304">
        <v>47</v>
      </c>
    </row>
    <row r="305" spans="1:5" hidden="1" x14ac:dyDescent="0.3">
      <c r="A305" t="s">
        <v>5</v>
      </c>
      <c r="B305" s="1">
        <v>43530</v>
      </c>
      <c r="C305">
        <v>6.32</v>
      </c>
      <c r="D305">
        <v>8631</v>
      </c>
      <c r="E305">
        <v>68</v>
      </c>
    </row>
    <row r="306" spans="1:5" hidden="1" x14ac:dyDescent="0.3">
      <c r="A306" t="s">
        <v>5</v>
      </c>
      <c r="B306" s="1">
        <v>43531</v>
      </c>
      <c r="C306">
        <v>5.98</v>
      </c>
      <c r="D306">
        <v>10422</v>
      </c>
      <c r="E306">
        <v>59</v>
      </c>
    </row>
    <row r="307" spans="1:5" hidden="1" x14ac:dyDescent="0.3">
      <c r="A307" t="s">
        <v>5</v>
      </c>
      <c r="B307" s="1">
        <v>43532</v>
      </c>
      <c r="C307">
        <v>7.18</v>
      </c>
      <c r="D307">
        <v>9135</v>
      </c>
      <c r="E307">
        <v>66</v>
      </c>
    </row>
    <row r="308" spans="1:5" hidden="1" x14ac:dyDescent="0.3">
      <c r="A308" t="s">
        <v>5</v>
      </c>
      <c r="B308" s="1">
        <v>43533</v>
      </c>
      <c r="C308">
        <v>6.21</v>
      </c>
      <c r="D308">
        <v>7647</v>
      </c>
      <c r="E308">
        <v>52</v>
      </c>
    </row>
    <row r="309" spans="1:5" hidden="1" x14ac:dyDescent="0.3">
      <c r="A309" t="s">
        <v>5</v>
      </c>
      <c r="B309" s="1">
        <v>43534</v>
      </c>
      <c r="C309">
        <v>4.12</v>
      </c>
      <c r="D309">
        <v>7584</v>
      </c>
      <c r="E309">
        <v>63</v>
      </c>
    </row>
    <row r="310" spans="1:5" hidden="1" x14ac:dyDescent="0.3">
      <c r="A310" t="s">
        <v>5</v>
      </c>
      <c r="B310" s="1">
        <v>43535</v>
      </c>
      <c r="C310">
        <v>7.09</v>
      </c>
      <c r="D310">
        <v>11802</v>
      </c>
      <c r="E310">
        <v>89</v>
      </c>
    </row>
    <row r="311" spans="1:5" hidden="1" x14ac:dyDescent="0.3">
      <c r="A311" t="s">
        <v>5</v>
      </c>
      <c r="B311" s="1">
        <v>43536</v>
      </c>
      <c r="C311">
        <v>7.02</v>
      </c>
      <c r="D311">
        <v>10370</v>
      </c>
      <c r="E311">
        <v>92</v>
      </c>
    </row>
    <row r="312" spans="1:5" hidden="1" x14ac:dyDescent="0.3">
      <c r="A312" t="s">
        <v>5</v>
      </c>
      <c r="B312" s="1">
        <v>43537</v>
      </c>
      <c r="C312">
        <v>5.44</v>
      </c>
      <c r="D312">
        <v>10379</v>
      </c>
      <c r="E312">
        <v>76</v>
      </c>
    </row>
    <row r="313" spans="1:5" hidden="1" x14ac:dyDescent="0.3">
      <c r="A313" t="s">
        <v>5</v>
      </c>
      <c r="B313" s="1">
        <v>43538</v>
      </c>
      <c r="C313">
        <v>7.06</v>
      </c>
      <c r="D313">
        <v>9489</v>
      </c>
      <c r="E313">
        <v>67</v>
      </c>
    </row>
    <row r="314" spans="1:5" hidden="1" x14ac:dyDescent="0.3">
      <c r="A314" t="s">
        <v>5</v>
      </c>
      <c r="B314" s="1">
        <v>43539</v>
      </c>
      <c r="C314">
        <v>8.67</v>
      </c>
      <c r="D314">
        <v>9822</v>
      </c>
      <c r="E314">
        <v>53</v>
      </c>
    </row>
    <row r="315" spans="1:5" hidden="1" x14ac:dyDescent="0.3">
      <c r="A315" t="s">
        <v>5</v>
      </c>
      <c r="B315" s="1">
        <v>43540</v>
      </c>
      <c r="C315">
        <v>4.8499999999999996</v>
      </c>
      <c r="D315">
        <v>8289</v>
      </c>
      <c r="E315">
        <v>54</v>
      </c>
    </row>
    <row r="316" spans="1:5" hidden="1" x14ac:dyDescent="0.3">
      <c r="A316" t="s">
        <v>5</v>
      </c>
      <c r="B316" s="1">
        <v>43541</v>
      </c>
      <c r="C316">
        <v>3.28</v>
      </c>
      <c r="D316">
        <v>7737</v>
      </c>
      <c r="E316">
        <v>44</v>
      </c>
    </row>
    <row r="317" spans="1:5" hidden="1" x14ac:dyDescent="0.3">
      <c r="A317" t="s">
        <v>5</v>
      </c>
      <c r="B317" s="1">
        <v>43542</v>
      </c>
      <c r="C317">
        <v>7.8</v>
      </c>
      <c r="D317">
        <v>11895</v>
      </c>
      <c r="E317">
        <v>94</v>
      </c>
    </row>
    <row r="318" spans="1:5" hidden="1" x14ac:dyDescent="0.3">
      <c r="A318" t="s">
        <v>5</v>
      </c>
      <c r="B318" s="1">
        <v>43543</v>
      </c>
      <c r="C318">
        <v>6.07</v>
      </c>
      <c r="D318">
        <v>10027</v>
      </c>
      <c r="E318">
        <v>72</v>
      </c>
    </row>
    <row r="319" spans="1:5" hidden="1" x14ac:dyDescent="0.3">
      <c r="A319" t="s">
        <v>5</v>
      </c>
      <c r="B319" s="1">
        <v>43544</v>
      </c>
      <c r="C319">
        <v>10.06</v>
      </c>
      <c r="D319">
        <v>10890</v>
      </c>
      <c r="E319">
        <v>90</v>
      </c>
    </row>
    <row r="320" spans="1:5" hidden="1" x14ac:dyDescent="0.3">
      <c r="A320" t="s">
        <v>5</v>
      </c>
      <c r="B320" s="1">
        <v>43545</v>
      </c>
      <c r="C320">
        <v>12.77</v>
      </c>
      <c r="D320">
        <v>10460</v>
      </c>
      <c r="E320">
        <v>69</v>
      </c>
    </row>
    <row r="321" spans="1:5" hidden="1" x14ac:dyDescent="0.3">
      <c r="A321" t="s">
        <v>5</v>
      </c>
      <c r="B321" s="1">
        <v>43546</v>
      </c>
      <c r="C321">
        <v>11.85</v>
      </c>
      <c r="D321">
        <v>10343</v>
      </c>
      <c r="E321">
        <v>62</v>
      </c>
    </row>
    <row r="322" spans="1:5" hidden="1" x14ac:dyDescent="0.3">
      <c r="A322" t="s">
        <v>5</v>
      </c>
      <c r="B322" s="1">
        <v>43547</v>
      </c>
      <c r="C322">
        <v>9.27</v>
      </c>
      <c r="D322">
        <v>8687</v>
      </c>
      <c r="E322">
        <v>51</v>
      </c>
    </row>
    <row r="323" spans="1:5" hidden="1" x14ac:dyDescent="0.3">
      <c r="A323" t="s">
        <v>5</v>
      </c>
      <c r="B323" s="1">
        <v>43548</v>
      </c>
      <c r="C323">
        <v>4.2300000000000004</v>
      </c>
      <c r="D323">
        <v>8501</v>
      </c>
      <c r="E323">
        <v>63</v>
      </c>
    </row>
    <row r="324" spans="1:5" hidden="1" x14ac:dyDescent="0.3">
      <c r="A324" t="s">
        <v>5</v>
      </c>
      <c r="B324" s="1">
        <v>43549</v>
      </c>
      <c r="C324">
        <v>7.82</v>
      </c>
      <c r="D324">
        <v>14800</v>
      </c>
      <c r="E324">
        <v>87</v>
      </c>
    </row>
    <row r="325" spans="1:5" hidden="1" x14ac:dyDescent="0.3">
      <c r="A325" t="s">
        <v>5</v>
      </c>
      <c r="B325" s="1">
        <v>43550</v>
      </c>
      <c r="C325">
        <v>7.6</v>
      </c>
      <c r="D325">
        <v>11167</v>
      </c>
      <c r="E325">
        <v>45</v>
      </c>
    </row>
    <row r="326" spans="1:5" hidden="1" x14ac:dyDescent="0.3">
      <c r="A326" t="s">
        <v>5</v>
      </c>
      <c r="B326" s="1">
        <v>43551</v>
      </c>
      <c r="C326">
        <v>9.1199999999999992</v>
      </c>
      <c r="D326">
        <v>11695</v>
      </c>
      <c r="E326">
        <v>89</v>
      </c>
    </row>
    <row r="327" spans="1:5" hidden="1" x14ac:dyDescent="0.3">
      <c r="A327" t="s">
        <v>5</v>
      </c>
      <c r="B327" s="1">
        <v>43552</v>
      </c>
      <c r="C327">
        <v>9.24</v>
      </c>
      <c r="D327">
        <v>11246</v>
      </c>
      <c r="E327">
        <v>74</v>
      </c>
    </row>
    <row r="328" spans="1:5" hidden="1" x14ac:dyDescent="0.3">
      <c r="A328" t="s">
        <v>5</v>
      </c>
      <c r="B328" s="1">
        <v>43553</v>
      </c>
      <c r="C328">
        <v>11.2</v>
      </c>
      <c r="D328">
        <v>11100</v>
      </c>
      <c r="E328">
        <v>82</v>
      </c>
    </row>
    <row r="329" spans="1:5" hidden="1" x14ac:dyDescent="0.3">
      <c r="A329" t="s">
        <v>5</v>
      </c>
      <c r="B329" s="1">
        <v>43554</v>
      </c>
      <c r="C329">
        <v>8.0399999999999991</v>
      </c>
      <c r="D329">
        <v>9095</v>
      </c>
      <c r="E329">
        <v>63</v>
      </c>
    </row>
    <row r="330" spans="1:5" hidden="1" x14ac:dyDescent="0.3">
      <c r="A330" t="s">
        <v>5</v>
      </c>
      <c r="B330" s="1">
        <v>43555</v>
      </c>
      <c r="C330">
        <v>4.75</v>
      </c>
      <c r="D330">
        <v>8694</v>
      </c>
      <c r="E330">
        <v>58</v>
      </c>
    </row>
    <row r="331" spans="1:5" hidden="1" x14ac:dyDescent="0.3">
      <c r="A331" t="s">
        <v>5</v>
      </c>
      <c r="B331" s="1">
        <v>43556</v>
      </c>
      <c r="C331">
        <v>8.67</v>
      </c>
      <c r="D331">
        <v>13954</v>
      </c>
      <c r="E331">
        <v>98</v>
      </c>
    </row>
    <row r="332" spans="1:5" hidden="1" x14ac:dyDescent="0.3">
      <c r="A332" t="s">
        <v>5</v>
      </c>
      <c r="B332" s="1">
        <v>43557</v>
      </c>
      <c r="C332">
        <v>7.31</v>
      </c>
      <c r="D332">
        <v>11432</v>
      </c>
      <c r="E332">
        <v>84</v>
      </c>
    </row>
    <row r="333" spans="1:5" hidden="1" x14ac:dyDescent="0.3">
      <c r="A333" t="s">
        <v>5</v>
      </c>
      <c r="B333" s="1">
        <v>43558</v>
      </c>
      <c r="C333">
        <v>6.05</v>
      </c>
      <c r="D333">
        <v>11014</v>
      </c>
      <c r="E333">
        <v>62</v>
      </c>
    </row>
    <row r="334" spans="1:5" hidden="1" x14ac:dyDescent="0.3">
      <c r="A334" t="s">
        <v>5</v>
      </c>
      <c r="B334" s="1">
        <v>43559</v>
      </c>
      <c r="C334">
        <v>8.9600000000000009</v>
      </c>
      <c r="D334">
        <v>10977</v>
      </c>
      <c r="E334">
        <v>98</v>
      </c>
    </row>
    <row r="335" spans="1:5" hidden="1" x14ac:dyDescent="0.3">
      <c r="A335" t="s">
        <v>5</v>
      </c>
      <c r="B335" s="1">
        <v>43560</v>
      </c>
      <c r="C335">
        <v>7.38</v>
      </c>
      <c r="D335">
        <v>10806</v>
      </c>
      <c r="E335">
        <v>81</v>
      </c>
    </row>
    <row r="336" spans="1:5" hidden="1" x14ac:dyDescent="0.3">
      <c r="A336" t="s">
        <v>5</v>
      </c>
      <c r="B336" s="1">
        <v>43561</v>
      </c>
      <c r="C336">
        <v>4.76</v>
      </c>
      <c r="D336">
        <v>8554</v>
      </c>
      <c r="E336">
        <v>58</v>
      </c>
    </row>
    <row r="337" spans="1:5" hidden="1" x14ac:dyDescent="0.3">
      <c r="A337" t="s">
        <v>5</v>
      </c>
      <c r="B337" s="1">
        <v>43562</v>
      </c>
      <c r="C337">
        <v>5.48</v>
      </c>
      <c r="D337">
        <v>8469</v>
      </c>
      <c r="E337">
        <v>64</v>
      </c>
    </row>
    <row r="338" spans="1:5" hidden="1" x14ac:dyDescent="0.3">
      <c r="A338" t="s">
        <v>5</v>
      </c>
      <c r="B338" s="1">
        <v>43563</v>
      </c>
      <c r="C338">
        <v>7.33</v>
      </c>
      <c r="D338">
        <v>14070</v>
      </c>
      <c r="E338">
        <v>79</v>
      </c>
    </row>
    <row r="339" spans="1:5" hidden="1" x14ac:dyDescent="0.3">
      <c r="A339" t="s">
        <v>5</v>
      </c>
      <c r="B339" s="1">
        <v>43564</v>
      </c>
      <c r="C339">
        <v>12.48</v>
      </c>
      <c r="D339">
        <v>11721</v>
      </c>
      <c r="E339">
        <v>84</v>
      </c>
    </row>
    <row r="340" spans="1:5" hidden="1" x14ac:dyDescent="0.3">
      <c r="A340" t="s">
        <v>5</v>
      </c>
      <c r="B340" s="1">
        <v>43565</v>
      </c>
      <c r="C340">
        <v>9.7200000000000006</v>
      </c>
      <c r="D340">
        <v>11886</v>
      </c>
      <c r="E340">
        <v>95</v>
      </c>
    </row>
    <row r="341" spans="1:5" hidden="1" x14ac:dyDescent="0.3">
      <c r="A341" t="s">
        <v>5</v>
      </c>
      <c r="B341" s="1">
        <v>43566</v>
      </c>
      <c r="C341">
        <v>7.56</v>
      </c>
      <c r="D341">
        <v>11952</v>
      </c>
      <c r="E341">
        <v>78</v>
      </c>
    </row>
    <row r="342" spans="1:5" hidden="1" x14ac:dyDescent="0.3">
      <c r="A342" t="s">
        <v>5</v>
      </c>
      <c r="B342" s="1">
        <v>43567</v>
      </c>
      <c r="C342">
        <v>8.6</v>
      </c>
      <c r="D342">
        <v>11932</v>
      </c>
      <c r="E342">
        <v>86</v>
      </c>
    </row>
    <row r="343" spans="1:5" hidden="1" x14ac:dyDescent="0.3">
      <c r="A343" t="s">
        <v>5</v>
      </c>
      <c r="B343" s="1">
        <v>43568</v>
      </c>
      <c r="C343">
        <v>5.05</v>
      </c>
      <c r="D343">
        <v>9704</v>
      </c>
      <c r="E343">
        <v>70</v>
      </c>
    </row>
    <row r="344" spans="1:5" hidden="1" x14ac:dyDescent="0.3">
      <c r="A344" t="s">
        <v>5</v>
      </c>
      <c r="B344" s="1">
        <v>43569</v>
      </c>
      <c r="C344">
        <v>4.55</v>
      </c>
      <c r="D344">
        <v>8791</v>
      </c>
      <c r="E344">
        <v>60</v>
      </c>
    </row>
    <row r="345" spans="1:5" hidden="1" x14ac:dyDescent="0.3">
      <c r="A345" t="s">
        <v>5</v>
      </c>
      <c r="B345" s="1">
        <v>43570</v>
      </c>
      <c r="C345">
        <v>8.1199999999999992</v>
      </c>
      <c r="D345">
        <v>15506</v>
      </c>
      <c r="E345">
        <v>113</v>
      </c>
    </row>
    <row r="346" spans="1:5" hidden="1" x14ac:dyDescent="0.3">
      <c r="A346" t="s">
        <v>5</v>
      </c>
      <c r="B346" s="1">
        <v>43571</v>
      </c>
      <c r="C346">
        <v>7.91</v>
      </c>
      <c r="D346">
        <v>12300</v>
      </c>
      <c r="E346">
        <v>93</v>
      </c>
    </row>
    <row r="347" spans="1:5" hidden="1" x14ac:dyDescent="0.3">
      <c r="A347" t="s">
        <v>5</v>
      </c>
      <c r="B347" s="1">
        <v>43572</v>
      </c>
      <c r="C347">
        <v>6.55</v>
      </c>
      <c r="D347">
        <v>11166</v>
      </c>
      <c r="E347">
        <v>76</v>
      </c>
    </row>
    <row r="348" spans="1:5" hidden="1" x14ac:dyDescent="0.3">
      <c r="A348" t="s">
        <v>5</v>
      </c>
      <c r="B348" s="1">
        <v>43573</v>
      </c>
      <c r="C348">
        <v>7.26</v>
      </c>
      <c r="D348">
        <v>9155</v>
      </c>
      <c r="E348">
        <v>69</v>
      </c>
    </row>
    <row r="349" spans="1:5" hidden="1" x14ac:dyDescent="0.3">
      <c r="A349" t="s">
        <v>5</v>
      </c>
      <c r="B349" s="1">
        <v>43574</v>
      </c>
      <c r="C349">
        <v>3.87</v>
      </c>
      <c r="D349">
        <v>6364</v>
      </c>
      <c r="E349">
        <v>51</v>
      </c>
    </row>
    <row r="350" spans="1:5" hidden="1" x14ac:dyDescent="0.3">
      <c r="A350" t="s">
        <v>5</v>
      </c>
      <c r="B350" s="1">
        <v>43575</v>
      </c>
      <c r="C350">
        <v>4.55</v>
      </c>
      <c r="D350">
        <v>7075</v>
      </c>
      <c r="E350">
        <v>52</v>
      </c>
    </row>
    <row r="351" spans="1:5" hidden="1" x14ac:dyDescent="0.3">
      <c r="A351" t="s">
        <v>5</v>
      </c>
      <c r="B351" s="1">
        <v>43576</v>
      </c>
      <c r="C351">
        <v>6.5</v>
      </c>
      <c r="D351">
        <v>8764</v>
      </c>
      <c r="E351">
        <v>57</v>
      </c>
    </row>
    <row r="352" spans="1:5" hidden="1" x14ac:dyDescent="0.3">
      <c r="A352" t="s">
        <v>5</v>
      </c>
      <c r="B352" s="1">
        <v>43577</v>
      </c>
      <c r="C352">
        <v>10.24</v>
      </c>
      <c r="D352">
        <v>18951</v>
      </c>
      <c r="E352">
        <v>138</v>
      </c>
    </row>
    <row r="353" spans="1:5" hidden="1" x14ac:dyDescent="0.3">
      <c r="A353" t="s">
        <v>5</v>
      </c>
      <c r="B353" s="1">
        <v>43578</v>
      </c>
      <c r="C353">
        <v>10.119999999999999</v>
      </c>
      <c r="D353">
        <v>12821</v>
      </c>
      <c r="E353">
        <v>101</v>
      </c>
    </row>
    <row r="354" spans="1:5" hidden="1" x14ac:dyDescent="0.3">
      <c r="A354" t="s">
        <v>5</v>
      </c>
      <c r="B354" s="1">
        <v>43579</v>
      </c>
      <c r="C354">
        <v>8.49</v>
      </c>
      <c r="D354">
        <v>12203</v>
      </c>
      <c r="E354">
        <v>115</v>
      </c>
    </row>
    <row r="355" spans="1:5" hidden="1" x14ac:dyDescent="0.3">
      <c r="A355" t="s">
        <v>5</v>
      </c>
      <c r="B355" s="1">
        <v>43580</v>
      </c>
      <c r="C355">
        <v>8.16</v>
      </c>
      <c r="D355">
        <v>12562</v>
      </c>
      <c r="E355">
        <v>110</v>
      </c>
    </row>
    <row r="356" spans="1:5" hidden="1" x14ac:dyDescent="0.3">
      <c r="A356" t="s">
        <v>5</v>
      </c>
      <c r="B356" s="1">
        <v>43581</v>
      </c>
      <c r="C356">
        <v>9.82</v>
      </c>
      <c r="D356">
        <v>13254</v>
      </c>
      <c r="E356">
        <v>115</v>
      </c>
    </row>
    <row r="357" spans="1:5" hidden="1" x14ac:dyDescent="0.3">
      <c r="A357" t="s">
        <v>5</v>
      </c>
      <c r="B357" s="1">
        <v>43582</v>
      </c>
      <c r="C357">
        <v>7.21</v>
      </c>
      <c r="D357">
        <v>11046</v>
      </c>
      <c r="E357">
        <v>94</v>
      </c>
    </row>
    <row r="358" spans="1:5" hidden="1" x14ac:dyDescent="0.3">
      <c r="A358" t="s">
        <v>5</v>
      </c>
      <c r="B358" s="1">
        <v>43583</v>
      </c>
      <c r="C358">
        <v>6.33</v>
      </c>
      <c r="D358">
        <v>10414</v>
      </c>
      <c r="E358">
        <v>78</v>
      </c>
    </row>
    <row r="359" spans="1:5" hidden="1" x14ac:dyDescent="0.3">
      <c r="A359" t="s">
        <v>5</v>
      </c>
      <c r="B359" s="1">
        <v>43584</v>
      </c>
      <c r="C359">
        <v>10.72</v>
      </c>
      <c r="D359">
        <v>18547</v>
      </c>
      <c r="E359">
        <v>137</v>
      </c>
    </row>
    <row r="360" spans="1:5" hidden="1" x14ac:dyDescent="0.3">
      <c r="A360" t="s">
        <v>5</v>
      </c>
      <c r="B360" s="1">
        <v>43585</v>
      </c>
      <c r="C360">
        <v>10.14</v>
      </c>
      <c r="D360">
        <v>13815</v>
      </c>
      <c r="E360">
        <v>111</v>
      </c>
    </row>
    <row r="361" spans="1:5" hidden="1" x14ac:dyDescent="0.3">
      <c r="A361" t="s">
        <v>5</v>
      </c>
      <c r="B361" s="1">
        <v>43586</v>
      </c>
      <c r="C361">
        <v>6.91</v>
      </c>
      <c r="D361">
        <v>9502</v>
      </c>
      <c r="E361">
        <v>66</v>
      </c>
    </row>
    <row r="362" spans="1:5" hidden="1" x14ac:dyDescent="0.3">
      <c r="A362" t="s">
        <v>5</v>
      </c>
      <c r="B362" s="1">
        <v>43587</v>
      </c>
      <c r="C362">
        <v>9.31</v>
      </c>
      <c r="D362">
        <v>15991</v>
      </c>
      <c r="E362">
        <v>116</v>
      </c>
    </row>
    <row r="363" spans="1:5" hidden="1" x14ac:dyDescent="0.3">
      <c r="A363" t="s">
        <v>5</v>
      </c>
      <c r="B363" s="1">
        <v>43588</v>
      </c>
      <c r="C363">
        <v>6.14</v>
      </c>
      <c r="D363">
        <v>12438</v>
      </c>
      <c r="E363">
        <v>118</v>
      </c>
    </row>
    <row r="364" spans="1:5" hidden="1" x14ac:dyDescent="0.3">
      <c r="A364" t="s">
        <v>5</v>
      </c>
      <c r="B364" s="1">
        <v>43589</v>
      </c>
      <c r="C364">
        <v>5.86</v>
      </c>
      <c r="D364">
        <v>10084</v>
      </c>
      <c r="E364">
        <v>111</v>
      </c>
    </row>
    <row r="365" spans="1:5" hidden="1" x14ac:dyDescent="0.3">
      <c r="A365" t="s">
        <v>5</v>
      </c>
      <c r="B365" s="1">
        <v>43590</v>
      </c>
      <c r="C365">
        <v>3.85</v>
      </c>
      <c r="D365">
        <v>7482</v>
      </c>
      <c r="E365">
        <v>61</v>
      </c>
    </row>
    <row r="366" spans="1:5" hidden="1" x14ac:dyDescent="0.3">
      <c r="A366" t="s">
        <v>5</v>
      </c>
      <c r="B366" s="1">
        <v>43591</v>
      </c>
      <c r="C366">
        <v>4.32</v>
      </c>
      <c r="D366">
        <v>12665</v>
      </c>
      <c r="E366">
        <v>103</v>
      </c>
    </row>
    <row r="367" spans="1:5" hidden="1" x14ac:dyDescent="0.3">
      <c r="A367" t="s">
        <v>5</v>
      </c>
      <c r="B367" s="1">
        <v>43592</v>
      </c>
      <c r="C367">
        <v>5.79</v>
      </c>
      <c r="D367">
        <v>13700</v>
      </c>
      <c r="E367">
        <v>118</v>
      </c>
    </row>
    <row r="368" spans="1:5" hidden="1" x14ac:dyDescent="0.3">
      <c r="A368" t="s">
        <v>5</v>
      </c>
      <c r="B368" s="1">
        <v>43593</v>
      </c>
      <c r="C368">
        <v>3.9</v>
      </c>
      <c r="D368">
        <v>12292</v>
      </c>
      <c r="E368">
        <v>97</v>
      </c>
    </row>
    <row r="369" spans="1:5" hidden="1" x14ac:dyDescent="0.3">
      <c r="A369" t="s">
        <v>5</v>
      </c>
      <c r="B369" s="1">
        <v>43594</v>
      </c>
      <c r="C369">
        <v>6.44</v>
      </c>
      <c r="D369">
        <v>12591</v>
      </c>
      <c r="E369">
        <v>117</v>
      </c>
    </row>
    <row r="370" spans="1:5" hidden="1" x14ac:dyDescent="0.3">
      <c r="A370" t="s">
        <v>5</v>
      </c>
      <c r="B370" s="1">
        <v>43595</v>
      </c>
      <c r="C370">
        <v>7.73</v>
      </c>
      <c r="D370">
        <v>13075</v>
      </c>
      <c r="E370">
        <v>114</v>
      </c>
    </row>
    <row r="371" spans="1:5" hidden="1" x14ac:dyDescent="0.3">
      <c r="A371" t="s">
        <v>5</v>
      </c>
      <c r="B371" s="1">
        <v>43596</v>
      </c>
      <c r="C371">
        <v>6.36</v>
      </c>
      <c r="D371">
        <v>11097</v>
      </c>
      <c r="E371">
        <v>97</v>
      </c>
    </row>
    <row r="372" spans="1:5" hidden="1" x14ac:dyDescent="0.3">
      <c r="A372" t="s">
        <v>5</v>
      </c>
      <c r="B372" s="1">
        <v>43597</v>
      </c>
      <c r="C372">
        <v>4.88</v>
      </c>
      <c r="D372">
        <v>9969</v>
      </c>
      <c r="E372">
        <v>78</v>
      </c>
    </row>
    <row r="373" spans="1:5" hidden="1" x14ac:dyDescent="0.3">
      <c r="A373" t="s">
        <v>5</v>
      </c>
      <c r="B373" s="1">
        <v>43598</v>
      </c>
      <c r="C373">
        <v>12.94</v>
      </c>
      <c r="D373">
        <v>19118</v>
      </c>
      <c r="E373">
        <v>167</v>
      </c>
    </row>
    <row r="374" spans="1:5" hidden="1" x14ac:dyDescent="0.3">
      <c r="A374" t="s">
        <v>5</v>
      </c>
      <c r="B374" s="1">
        <v>43599</v>
      </c>
      <c r="C374">
        <v>7.74</v>
      </c>
      <c r="D374">
        <v>15297</v>
      </c>
      <c r="E374">
        <v>104</v>
      </c>
    </row>
    <row r="375" spans="1:5" hidden="1" x14ac:dyDescent="0.3">
      <c r="A375" t="s">
        <v>5</v>
      </c>
      <c r="B375" s="1">
        <v>43600</v>
      </c>
      <c r="C375">
        <v>6.75</v>
      </c>
      <c r="D375">
        <v>15392</v>
      </c>
      <c r="E375">
        <v>105</v>
      </c>
    </row>
    <row r="376" spans="1:5" hidden="1" x14ac:dyDescent="0.3">
      <c r="A376" t="s">
        <v>5</v>
      </c>
      <c r="B376" s="1">
        <v>43601</v>
      </c>
      <c r="C376">
        <v>6.91</v>
      </c>
      <c r="D376">
        <v>14530</v>
      </c>
      <c r="E376">
        <v>111</v>
      </c>
    </row>
    <row r="377" spans="1:5" hidden="1" x14ac:dyDescent="0.3">
      <c r="A377" t="s">
        <v>5</v>
      </c>
      <c r="B377" s="1">
        <v>43602</v>
      </c>
      <c r="C377">
        <v>7.76</v>
      </c>
      <c r="D377">
        <v>13840</v>
      </c>
      <c r="E377">
        <v>115</v>
      </c>
    </row>
    <row r="378" spans="1:5" hidden="1" x14ac:dyDescent="0.3">
      <c r="A378" t="s">
        <v>5</v>
      </c>
      <c r="B378" s="1">
        <v>43603</v>
      </c>
      <c r="C378">
        <v>6.64</v>
      </c>
      <c r="D378">
        <v>11163</v>
      </c>
      <c r="E378">
        <v>110</v>
      </c>
    </row>
    <row r="379" spans="1:5" hidden="1" x14ac:dyDescent="0.3">
      <c r="A379" t="s">
        <v>5</v>
      </c>
      <c r="B379" s="1">
        <v>43604</v>
      </c>
      <c r="C379">
        <v>4.74</v>
      </c>
      <c r="D379">
        <v>10666</v>
      </c>
      <c r="E379">
        <v>71</v>
      </c>
    </row>
    <row r="380" spans="1:5" hidden="1" x14ac:dyDescent="0.3">
      <c r="A380" t="s">
        <v>5</v>
      </c>
      <c r="B380" s="1">
        <v>43605</v>
      </c>
      <c r="C380">
        <v>10.42</v>
      </c>
      <c r="D380">
        <v>20172</v>
      </c>
      <c r="E380">
        <v>154</v>
      </c>
    </row>
    <row r="381" spans="1:5" hidden="1" x14ac:dyDescent="0.3">
      <c r="A381" t="s">
        <v>5</v>
      </c>
      <c r="B381" s="1">
        <v>43606</v>
      </c>
      <c r="C381">
        <v>10.36</v>
      </c>
      <c r="D381">
        <v>14661</v>
      </c>
      <c r="E381">
        <v>140</v>
      </c>
    </row>
    <row r="382" spans="1:5" hidden="1" x14ac:dyDescent="0.3">
      <c r="A382" t="s">
        <v>5</v>
      </c>
      <c r="B382" s="1">
        <v>43607</v>
      </c>
      <c r="C382">
        <v>10.93</v>
      </c>
      <c r="D382">
        <v>15460</v>
      </c>
      <c r="E382">
        <v>160</v>
      </c>
    </row>
    <row r="383" spans="1:5" hidden="1" x14ac:dyDescent="0.3">
      <c r="A383" t="s">
        <v>5</v>
      </c>
      <c r="B383" s="1">
        <v>43608</v>
      </c>
      <c r="C383">
        <v>11.83</v>
      </c>
      <c r="D383">
        <v>15452</v>
      </c>
      <c r="E383">
        <v>138</v>
      </c>
    </row>
    <row r="384" spans="1:5" hidden="1" x14ac:dyDescent="0.3">
      <c r="A384" t="s">
        <v>5</v>
      </c>
      <c r="B384" s="1">
        <v>43609</v>
      </c>
      <c r="C384">
        <v>8.15</v>
      </c>
      <c r="D384">
        <v>15934</v>
      </c>
      <c r="E384">
        <v>146</v>
      </c>
    </row>
    <row r="385" spans="1:5" hidden="1" x14ac:dyDescent="0.3">
      <c r="A385" t="s">
        <v>5</v>
      </c>
      <c r="B385" s="1">
        <v>43610</v>
      </c>
      <c r="C385">
        <v>8.8699999999999992</v>
      </c>
      <c r="D385">
        <v>12339</v>
      </c>
      <c r="E385">
        <v>122</v>
      </c>
    </row>
    <row r="386" spans="1:5" hidden="1" x14ac:dyDescent="0.3">
      <c r="A386" t="s">
        <v>5</v>
      </c>
      <c r="B386" s="1">
        <v>43611</v>
      </c>
      <c r="C386">
        <v>6.88</v>
      </c>
      <c r="D386">
        <v>11080</v>
      </c>
      <c r="E386">
        <v>129</v>
      </c>
    </row>
    <row r="387" spans="1:5" hidden="1" x14ac:dyDescent="0.3">
      <c r="A387" t="s">
        <v>5</v>
      </c>
      <c r="B387" s="1">
        <v>43612</v>
      </c>
      <c r="C387">
        <v>14.28</v>
      </c>
      <c r="D387">
        <v>25003</v>
      </c>
      <c r="E387">
        <v>223</v>
      </c>
    </row>
    <row r="388" spans="1:5" hidden="1" x14ac:dyDescent="0.3">
      <c r="A388" t="s">
        <v>5</v>
      </c>
      <c r="B388" s="1">
        <v>43613</v>
      </c>
      <c r="C388">
        <v>8.74</v>
      </c>
      <c r="D388">
        <v>16665</v>
      </c>
      <c r="E388">
        <v>148</v>
      </c>
    </row>
    <row r="389" spans="1:5" hidden="1" x14ac:dyDescent="0.3">
      <c r="A389" t="s">
        <v>5</v>
      </c>
      <c r="B389" s="1">
        <v>43614</v>
      </c>
      <c r="C389">
        <v>8.5299999999999994</v>
      </c>
      <c r="D389">
        <v>16666</v>
      </c>
      <c r="E389">
        <v>150</v>
      </c>
    </row>
    <row r="390" spans="1:5" hidden="1" x14ac:dyDescent="0.3">
      <c r="A390" t="s">
        <v>5</v>
      </c>
      <c r="B390" s="1">
        <v>43615</v>
      </c>
      <c r="C390">
        <v>8.32</v>
      </c>
      <c r="D390">
        <v>15463</v>
      </c>
      <c r="E390">
        <v>132</v>
      </c>
    </row>
    <row r="391" spans="1:5" hidden="1" x14ac:dyDescent="0.3">
      <c r="A391" t="s">
        <v>5</v>
      </c>
      <c r="B391" s="1">
        <v>43616</v>
      </c>
      <c r="C391">
        <v>9.1300000000000008</v>
      </c>
      <c r="D391">
        <v>15045</v>
      </c>
      <c r="E391">
        <v>132</v>
      </c>
    </row>
    <row r="392" spans="1:5" hidden="1" x14ac:dyDescent="0.3">
      <c r="A392" t="s">
        <v>5</v>
      </c>
      <c r="B392" s="1">
        <v>43617</v>
      </c>
      <c r="C392">
        <v>6.92</v>
      </c>
      <c r="D392">
        <v>12258</v>
      </c>
      <c r="E392">
        <v>106</v>
      </c>
    </row>
    <row r="393" spans="1:5" hidden="1" x14ac:dyDescent="0.3">
      <c r="A393" t="s">
        <v>5</v>
      </c>
      <c r="B393" s="1">
        <v>43618</v>
      </c>
      <c r="C393">
        <v>4.62</v>
      </c>
      <c r="D393">
        <v>11116</v>
      </c>
      <c r="E393">
        <v>111</v>
      </c>
    </row>
    <row r="394" spans="1:5" hidden="1" x14ac:dyDescent="0.3">
      <c r="A394" t="s">
        <v>5</v>
      </c>
      <c r="B394" s="1">
        <v>43619</v>
      </c>
      <c r="C394">
        <v>7.82</v>
      </c>
      <c r="D394">
        <v>20443</v>
      </c>
      <c r="E394">
        <v>170</v>
      </c>
    </row>
    <row r="395" spans="1:5" hidden="1" x14ac:dyDescent="0.3">
      <c r="A395" t="s">
        <v>5</v>
      </c>
      <c r="B395" s="1">
        <v>43620</v>
      </c>
      <c r="C395">
        <v>7.63</v>
      </c>
      <c r="D395">
        <v>14849</v>
      </c>
      <c r="E395">
        <v>137</v>
      </c>
    </row>
    <row r="396" spans="1:5" hidden="1" x14ac:dyDescent="0.3">
      <c r="A396" t="s">
        <v>5</v>
      </c>
      <c r="B396" s="1">
        <v>43621</v>
      </c>
      <c r="C396">
        <v>7.35</v>
      </c>
      <c r="D396">
        <v>14533</v>
      </c>
      <c r="E396">
        <v>150</v>
      </c>
    </row>
    <row r="397" spans="1:5" hidden="1" x14ac:dyDescent="0.3">
      <c r="A397" t="s">
        <v>5</v>
      </c>
      <c r="B397" s="1">
        <v>43622</v>
      </c>
      <c r="C397">
        <v>5.8</v>
      </c>
      <c r="D397">
        <v>13842</v>
      </c>
      <c r="E397">
        <v>106</v>
      </c>
    </row>
    <row r="398" spans="1:5" hidden="1" x14ac:dyDescent="0.3">
      <c r="A398" t="s">
        <v>5</v>
      </c>
      <c r="B398" s="1">
        <v>43623</v>
      </c>
      <c r="C398">
        <v>7.67</v>
      </c>
      <c r="D398">
        <v>14050</v>
      </c>
      <c r="E398">
        <v>123</v>
      </c>
    </row>
    <row r="399" spans="1:5" hidden="1" x14ac:dyDescent="0.3">
      <c r="A399" t="s">
        <v>5</v>
      </c>
      <c r="B399" s="1">
        <v>43624</v>
      </c>
      <c r="C399">
        <v>7.49</v>
      </c>
      <c r="D399">
        <v>11719</v>
      </c>
      <c r="E399">
        <v>102</v>
      </c>
    </row>
    <row r="400" spans="1:5" hidden="1" x14ac:dyDescent="0.3">
      <c r="A400" t="s">
        <v>5</v>
      </c>
      <c r="B400" s="1">
        <v>43625</v>
      </c>
      <c r="C400">
        <v>7.63</v>
      </c>
      <c r="D400">
        <v>12122</v>
      </c>
      <c r="E400">
        <v>117</v>
      </c>
    </row>
    <row r="401" spans="1:5" hidden="1" x14ac:dyDescent="0.3">
      <c r="A401" t="s">
        <v>5</v>
      </c>
      <c r="B401" s="1">
        <v>43626</v>
      </c>
      <c r="C401">
        <v>8.85</v>
      </c>
      <c r="D401">
        <v>18480</v>
      </c>
      <c r="E401">
        <v>152</v>
      </c>
    </row>
    <row r="402" spans="1:5" hidden="1" x14ac:dyDescent="0.3">
      <c r="A402" t="s">
        <v>5</v>
      </c>
      <c r="B402" s="1">
        <v>43627</v>
      </c>
      <c r="C402">
        <v>8.64</v>
      </c>
      <c r="D402">
        <v>15838</v>
      </c>
      <c r="E402">
        <v>144</v>
      </c>
    </row>
    <row r="403" spans="1:5" hidden="1" x14ac:dyDescent="0.3">
      <c r="A403" t="s">
        <v>5</v>
      </c>
      <c r="B403" s="1">
        <v>43628</v>
      </c>
      <c r="C403">
        <v>11.93</v>
      </c>
      <c r="D403">
        <v>15724</v>
      </c>
      <c r="E403">
        <v>125</v>
      </c>
    </row>
    <row r="404" spans="1:5" hidden="1" x14ac:dyDescent="0.3">
      <c r="A404" t="s">
        <v>5</v>
      </c>
      <c r="B404" s="1">
        <v>43629</v>
      </c>
      <c r="C404">
        <v>11.34</v>
      </c>
      <c r="D404">
        <v>15932</v>
      </c>
      <c r="E404">
        <v>105</v>
      </c>
    </row>
    <row r="405" spans="1:5" hidden="1" x14ac:dyDescent="0.3">
      <c r="A405" t="s">
        <v>5</v>
      </c>
      <c r="B405" s="1">
        <v>43630</v>
      </c>
      <c r="C405">
        <v>11.41</v>
      </c>
      <c r="D405">
        <v>15432</v>
      </c>
      <c r="E405">
        <v>124</v>
      </c>
    </row>
    <row r="406" spans="1:5" hidden="1" x14ac:dyDescent="0.3">
      <c r="A406" t="s">
        <v>5</v>
      </c>
      <c r="B406" s="1">
        <v>43631</v>
      </c>
      <c r="C406">
        <v>9.1</v>
      </c>
      <c r="D406">
        <v>13274</v>
      </c>
      <c r="E406">
        <v>136</v>
      </c>
    </row>
    <row r="407" spans="1:5" hidden="1" x14ac:dyDescent="0.3">
      <c r="A407" t="s">
        <v>5</v>
      </c>
      <c r="B407" s="1">
        <v>43632</v>
      </c>
      <c r="C407">
        <v>5.63</v>
      </c>
      <c r="D407">
        <v>10883</v>
      </c>
      <c r="E407">
        <v>108</v>
      </c>
    </row>
    <row r="408" spans="1:5" hidden="1" x14ac:dyDescent="0.3">
      <c r="A408" t="s">
        <v>5</v>
      </c>
      <c r="B408" s="1">
        <v>43633</v>
      </c>
      <c r="C408">
        <v>10.5</v>
      </c>
      <c r="D408">
        <v>17906</v>
      </c>
      <c r="E408">
        <v>152</v>
      </c>
    </row>
    <row r="409" spans="1:5" hidden="1" x14ac:dyDescent="0.3">
      <c r="A409" t="s">
        <v>5</v>
      </c>
      <c r="B409" s="1">
        <v>43634</v>
      </c>
      <c r="C409">
        <v>8.48</v>
      </c>
      <c r="D409">
        <v>15083</v>
      </c>
      <c r="E409">
        <v>107</v>
      </c>
    </row>
    <row r="410" spans="1:5" hidden="1" x14ac:dyDescent="0.3">
      <c r="A410" t="s">
        <v>5</v>
      </c>
      <c r="B410" s="1">
        <v>43635</v>
      </c>
      <c r="C410">
        <v>8.5</v>
      </c>
      <c r="D410">
        <v>15326</v>
      </c>
      <c r="E410">
        <v>158</v>
      </c>
    </row>
    <row r="411" spans="1:5" hidden="1" x14ac:dyDescent="0.3">
      <c r="A411" t="s">
        <v>5</v>
      </c>
      <c r="B411" s="1">
        <v>43636</v>
      </c>
      <c r="C411">
        <v>6.32</v>
      </c>
      <c r="D411">
        <v>15029</v>
      </c>
      <c r="E411">
        <v>145</v>
      </c>
    </row>
    <row r="412" spans="1:5" hidden="1" x14ac:dyDescent="0.3">
      <c r="A412" t="s">
        <v>5</v>
      </c>
      <c r="B412" s="1">
        <v>43637</v>
      </c>
      <c r="C412">
        <v>6.7</v>
      </c>
      <c r="D412">
        <v>14837</v>
      </c>
      <c r="E412">
        <v>134</v>
      </c>
    </row>
    <row r="413" spans="1:5" hidden="1" x14ac:dyDescent="0.3">
      <c r="A413" t="s">
        <v>5</v>
      </c>
      <c r="B413" s="1">
        <v>43638</v>
      </c>
      <c r="C413">
        <v>7.14</v>
      </c>
      <c r="D413">
        <v>12961</v>
      </c>
      <c r="E413">
        <v>144</v>
      </c>
    </row>
    <row r="414" spans="1:5" hidden="1" x14ac:dyDescent="0.3">
      <c r="A414" t="s">
        <v>5</v>
      </c>
      <c r="B414" s="1">
        <v>43639</v>
      </c>
      <c r="C414">
        <v>5.19</v>
      </c>
      <c r="D414">
        <v>12303</v>
      </c>
      <c r="E414">
        <v>107</v>
      </c>
    </row>
    <row r="415" spans="1:5" hidden="1" x14ac:dyDescent="0.3">
      <c r="A415" t="s">
        <v>5</v>
      </c>
      <c r="B415" s="1">
        <v>43640</v>
      </c>
      <c r="C415">
        <v>8.19</v>
      </c>
      <c r="D415">
        <v>19397</v>
      </c>
      <c r="E415">
        <v>153</v>
      </c>
    </row>
    <row r="416" spans="1:5" hidden="1" x14ac:dyDescent="0.3">
      <c r="A416" t="s">
        <v>5</v>
      </c>
      <c r="B416" s="1">
        <v>43641</v>
      </c>
      <c r="C416">
        <v>7.57</v>
      </c>
      <c r="D416">
        <v>16765</v>
      </c>
      <c r="E416">
        <v>119</v>
      </c>
    </row>
    <row r="417" spans="1:5" hidden="1" x14ac:dyDescent="0.3">
      <c r="A417" t="s">
        <v>5</v>
      </c>
      <c r="B417" s="1">
        <v>43642</v>
      </c>
      <c r="C417">
        <v>7.52</v>
      </c>
      <c r="D417">
        <v>15229</v>
      </c>
      <c r="E417">
        <v>125</v>
      </c>
    </row>
    <row r="418" spans="1:5" hidden="1" x14ac:dyDescent="0.3">
      <c r="A418" t="s">
        <v>5</v>
      </c>
      <c r="B418" s="1">
        <v>43643</v>
      </c>
      <c r="C418">
        <v>8.94</v>
      </c>
      <c r="D418">
        <v>15827</v>
      </c>
      <c r="E418">
        <v>133</v>
      </c>
    </row>
    <row r="419" spans="1:5" hidden="1" x14ac:dyDescent="0.3">
      <c r="A419" t="s">
        <v>5</v>
      </c>
      <c r="B419" s="1">
        <v>43644</v>
      </c>
      <c r="C419">
        <v>8.26</v>
      </c>
      <c r="D419">
        <v>15781</v>
      </c>
      <c r="E419">
        <v>132</v>
      </c>
    </row>
    <row r="420" spans="1:5" hidden="1" x14ac:dyDescent="0.3">
      <c r="A420" t="s">
        <v>5</v>
      </c>
      <c r="B420" s="1">
        <v>43645</v>
      </c>
      <c r="C420">
        <v>5.64</v>
      </c>
      <c r="D420">
        <v>13454</v>
      </c>
      <c r="E420">
        <v>100</v>
      </c>
    </row>
    <row r="421" spans="1:5" hidden="1" x14ac:dyDescent="0.3">
      <c r="A421" t="s">
        <v>5</v>
      </c>
      <c r="B421" s="1">
        <v>43646</v>
      </c>
      <c r="C421">
        <v>6.29</v>
      </c>
      <c r="D421">
        <v>9898</v>
      </c>
      <c r="E421">
        <v>89</v>
      </c>
    </row>
    <row r="422" spans="1:5" hidden="1" x14ac:dyDescent="0.3">
      <c r="A422" t="s">
        <v>5</v>
      </c>
      <c r="B422" s="1">
        <v>43647</v>
      </c>
      <c r="C422">
        <v>4.6100000000000003</v>
      </c>
      <c r="D422">
        <v>11725</v>
      </c>
      <c r="E422">
        <v>108</v>
      </c>
    </row>
    <row r="423" spans="1:5" hidden="1" x14ac:dyDescent="0.3">
      <c r="A423" t="s">
        <v>5</v>
      </c>
      <c r="B423" s="1">
        <v>43648</v>
      </c>
      <c r="C423">
        <v>7.15</v>
      </c>
      <c r="D423">
        <v>19543</v>
      </c>
      <c r="E423">
        <v>184</v>
      </c>
    </row>
    <row r="424" spans="1:5" hidden="1" x14ac:dyDescent="0.3">
      <c r="A424" t="s">
        <v>5</v>
      </c>
      <c r="B424" s="1">
        <v>43649</v>
      </c>
      <c r="C424">
        <v>6.92</v>
      </c>
      <c r="D424">
        <v>15168</v>
      </c>
      <c r="E424">
        <v>141</v>
      </c>
    </row>
    <row r="425" spans="1:5" hidden="1" x14ac:dyDescent="0.3">
      <c r="A425" t="s">
        <v>5</v>
      </c>
      <c r="B425" s="1">
        <v>43650</v>
      </c>
      <c r="C425">
        <v>6.31</v>
      </c>
      <c r="D425">
        <v>15241</v>
      </c>
      <c r="E425">
        <v>178</v>
      </c>
    </row>
    <row r="426" spans="1:5" hidden="1" x14ac:dyDescent="0.3">
      <c r="A426" t="s">
        <v>5</v>
      </c>
      <c r="B426" s="1">
        <v>43651</v>
      </c>
      <c r="C426">
        <v>8.19</v>
      </c>
      <c r="D426">
        <v>15743</v>
      </c>
      <c r="E426">
        <v>176</v>
      </c>
    </row>
    <row r="427" spans="1:5" hidden="1" x14ac:dyDescent="0.3">
      <c r="A427" t="s">
        <v>5</v>
      </c>
      <c r="B427" s="1">
        <v>43652</v>
      </c>
      <c r="C427">
        <v>6.48</v>
      </c>
      <c r="D427">
        <v>12942</v>
      </c>
      <c r="E427">
        <v>158</v>
      </c>
    </row>
    <row r="428" spans="1:5" hidden="1" x14ac:dyDescent="0.3">
      <c r="A428" t="s">
        <v>5</v>
      </c>
      <c r="B428" s="1">
        <v>43653</v>
      </c>
      <c r="C428">
        <v>4.54</v>
      </c>
      <c r="D428">
        <v>11770</v>
      </c>
      <c r="E428">
        <v>103</v>
      </c>
    </row>
    <row r="429" spans="1:5" hidden="1" x14ac:dyDescent="0.3">
      <c r="A429" t="s">
        <v>5</v>
      </c>
      <c r="B429" s="1">
        <v>43654</v>
      </c>
      <c r="C429">
        <v>11.16</v>
      </c>
      <c r="D429">
        <v>18737</v>
      </c>
      <c r="E429">
        <v>239</v>
      </c>
    </row>
    <row r="430" spans="1:5" hidden="1" x14ac:dyDescent="0.3">
      <c r="A430" t="s">
        <v>5</v>
      </c>
      <c r="B430" s="1">
        <v>43655</v>
      </c>
      <c r="C430">
        <v>6.39</v>
      </c>
      <c r="D430">
        <v>15148</v>
      </c>
      <c r="E430">
        <v>188</v>
      </c>
    </row>
    <row r="431" spans="1:5" hidden="1" x14ac:dyDescent="0.3">
      <c r="A431" t="s">
        <v>5</v>
      </c>
      <c r="B431" s="1">
        <v>43656</v>
      </c>
      <c r="C431">
        <v>6.05</v>
      </c>
      <c r="D431">
        <v>15463</v>
      </c>
      <c r="E431">
        <v>165</v>
      </c>
    </row>
    <row r="432" spans="1:5" hidden="1" x14ac:dyDescent="0.3">
      <c r="A432" t="s">
        <v>5</v>
      </c>
      <c r="B432" s="1">
        <v>43657</v>
      </c>
      <c r="C432">
        <v>7.63</v>
      </c>
      <c r="D432">
        <v>15829</v>
      </c>
      <c r="E432">
        <v>165</v>
      </c>
    </row>
    <row r="433" spans="1:5" hidden="1" x14ac:dyDescent="0.3">
      <c r="A433" t="s">
        <v>5</v>
      </c>
      <c r="B433" s="1">
        <v>43658</v>
      </c>
      <c r="C433">
        <v>7.25</v>
      </c>
      <c r="D433">
        <v>15664</v>
      </c>
      <c r="E433">
        <v>215</v>
      </c>
    </row>
    <row r="434" spans="1:5" hidden="1" x14ac:dyDescent="0.3">
      <c r="A434" t="s">
        <v>5</v>
      </c>
      <c r="B434" s="1">
        <v>43659</v>
      </c>
      <c r="C434">
        <v>6.25</v>
      </c>
      <c r="D434">
        <v>12531</v>
      </c>
      <c r="E434">
        <v>156</v>
      </c>
    </row>
    <row r="435" spans="1:5" hidden="1" x14ac:dyDescent="0.3">
      <c r="A435" t="s">
        <v>5</v>
      </c>
      <c r="B435" s="1">
        <v>43660</v>
      </c>
      <c r="C435">
        <v>4.95</v>
      </c>
      <c r="D435">
        <v>12066</v>
      </c>
      <c r="E435">
        <v>147</v>
      </c>
    </row>
    <row r="436" spans="1:5" hidden="1" x14ac:dyDescent="0.3">
      <c r="A436" t="s">
        <v>5</v>
      </c>
      <c r="B436" s="1">
        <v>43661</v>
      </c>
      <c r="C436">
        <v>8.7100000000000009</v>
      </c>
      <c r="D436">
        <v>18559</v>
      </c>
      <c r="E436">
        <v>218</v>
      </c>
    </row>
    <row r="437" spans="1:5" hidden="1" x14ac:dyDescent="0.3">
      <c r="A437" t="s">
        <v>5</v>
      </c>
      <c r="B437" s="1">
        <v>43662</v>
      </c>
      <c r="C437">
        <v>7.57</v>
      </c>
      <c r="D437">
        <v>15154</v>
      </c>
      <c r="E437">
        <v>195</v>
      </c>
    </row>
    <row r="438" spans="1:5" hidden="1" x14ac:dyDescent="0.3">
      <c r="A438" t="s">
        <v>5</v>
      </c>
      <c r="B438" s="1">
        <v>43663</v>
      </c>
      <c r="C438">
        <v>6.17</v>
      </c>
      <c r="D438">
        <v>14846</v>
      </c>
      <c r="E438">
        <v>181</v>
      </c>
    </row>
    <row r="439" spans="1:5" hidden="1" x14ac:dyDescent="0.3">
      <c r="A439" t="s">
        <v>5</v>
      </c>
      <c r="B439" s="1">
        <v>43664</v>
      </c>
      <c r="C439">
        <v>6.72</v>
      </c>
      <c r="D439">
        <v>14407</v>
      </c>
      <c r="E439">
        <v>228</v>
      </c>
    </row>
    <row r="440" spans="1:5" hidden="1" x14ac:dyDescent="0.3">
      <c r="A440" t="s">
        <v>5</v>
      </c>
      <c r="B440" s="1">
        <v>43665</v>
      </c>
      <c r="C440">
        <v>6.14</v>
      </c>
      <c r="D440">
        <v>14400</v>
      </c>
      <c r="E440">
        <v>89</v>
      </c>
    </row>
    <row r="441" spans="1:5" hidden="1" x14ac:dyDescent="0.3">
      <c r="A441" t="s">
        <v>5</v>
      </c>
      <c r="B441" s="1">
        <v>43666</v>
      </c>
      <c r="C441">
        <v>7.49</v>
      </c>
      <c r="D441">
        <v>12356</v>
      </c>
      <c r="E441">
        <v>168</v>
      </c>
    </row>
    <row r="442" spans="1:5" hidden="1" x14ac:dyDescent="0.3">
      <c r="A442" t="s">
        <v>5</v>
      </c>
      <c r="B442" s="1">
        <v>43667</v>
      </c>
      <c r="C442">
        <v>5.46</v>
      </c>
      <c r="D442">
        <v>12027</v>
      </c>
      <c r="E442">
        <v>139</v>
      </c>
    </row>
    <row r="443" spans="1:5" hidden="1" x14ac:dyDescent="0.3">
      <c r="A443" t="s">
        <v>5</v>
      </c>
      <c r="B443" s="1">
        <v>43668</v>
      </c>
      <c r="C443">
        <v>8.2200000000000006</v>
      </c>
      <c r="D443">
        <v>18241</v>
      </c>
      <c r="E443">
        <v>225</v>
      </c>
    </row>
    <row r="444" spans="1:5" hidden="1" x14ac:dyDescent="0.3">
      <c r="A444" t="s">
        <v>5</v>
      </c>
      <c r="B444" s="1">
        <v>43669</v>
      </c>
      <c r="C444">
        <v>7.86</v>
      </c>
      <c r="D444">
        <v>14780</v>
      </c>
      <c r="E444">
        <v>206</v>
      </c>
    </row>
    <row r="445" spans="1:5" hidden="1" x14ac:dyDescent="0.3">
      <c r="A445" t="s">
        <v>5</v>
      </c>
      <c r="B445" s="1">
        <v>43670</v>
      </c>
      <c r="C445">
        <v>7.72</v>
      </c>
      <c r="D445">
        <v>15338</v>
      </c>
      <c r="E445">
        <v>191</v>
      </c>
    </row>
    <row r="446" spans="1:5" hidden="1" x14ac:dyDescent="0.3">
      <c r="A446" t="s">
        <v>5</v>
      </c>
      <c r="B446" s="1">
        <v>43671</v>
      </c>
      <c r="C446">
        <v>7.08</v>
      </c>
      <c r="D446">
        <v>14746</v>
      </c>
      <c r="E446">
        <v>198</v>
      </c>
    </row>
    <row r="447" spans="1:5" hidden="1" x14ac:dyDescent="0.3">
      <c r="A447" t="s">
        <v>5</v>
      </c>
      <c r="B447" s="1">
        <v>43672</v>
      </c>
      <c r="C447">
        <v>7.28</v>
      </c>
      <c r="D447">
        <v>15060</v>
      </c>
      <c r="E447">
        <v>221</v>
      </c>
    </row>
    <row r="448" spans="1:5" hidden="1" x14ac:dyDescent="0.3">
      <c r="A448" t="s">
        <v>5</v>
      </c>
      <c r="B448" s="1">
        <v>43673</v>
      </c>
      <c r="C448">
        <v>6.88</v>
      </c>
      <c r="D448">
        <v>12769</v>
      </c>
      <c r="E448">
        <v>169</v>
      </c>
    </row>
    <row r="449" spans="1:5" hidden="1" x14ac:dyDescent="0.3">
      <c r="A449" t="s">
        <v>5</v>
      </c>
      <c r="B449" s="1">
        <v>43674</v>
      </c>
      <c r="C449">
        <v>5.17</v>
      </c>
      <c r="D449">
        <v>12423</v>
      </c>
      <c r="E449">
        <v>144</v>
      </c>
    </row>
    <row r="450" spans="1:5" hidden="1" x14ac:dyDescent="0.3">
      <c r="A450" t="s">
        <v>5</v>
      </c>
      <c r="B450" s="1">
        <v>43675</v>
      </c>
      <c r="C450">
        <v>9.7799999999999994</v>
      </c>
      <c r="D450">
        <v>19363</v>
      </c>
      <c r="E450">
        <v>259</v>
      </c>
    </row>
    <row r="451" spans="1:5" hidden="1" x14ac:dyDescent="0.3">
      <c r="A451" t="s">
        <v>5</v>
      </c>
      <c r="B451" s="1">
        <v>43676</v>
      </c>
      <c r="C451">
        <v>6.42</v>
      </c>
      <c r="D451">
        <v>15482</v>
      </c>
      <c r="E451">
        <v>161</v>
      </c>
    </row>
    <row r="452" spans="1:5" hidden="1" x14ac:dyDescent="0.3">
      <c r="A452" t="s">
        <v>5</v>
      </c>
      <c r="B452" s="1">
        <v>43677</v>
      </c>
      <c r="C452">
        <v>8.11</v>
      </c>
      <c r="D452">
        <v>15941</v>
      </c>
      <c r="E452">
        <v>111</v>
      </c>
    </row>
    <row r="453" spans="1:5" hidden="1" x14ac:dyDescent="0.3">
      <c r="A453" t="s">
        <v>5</v>
      </c>
      <c r="B453" s="1">
        <v>43678</v>
      </c>
      <c r="C453">
        <v>8.02</v>
      </c>
      <c r="D453">
        <v>14979</v>
      </c>
      <c r="E453">
        <v>193</v>
      </c>
    </row>
    <row r="454" spans="1:5" hidden="1" x14ac:dyDescent="0.3">
      <c r="A454" t="s">
        <v>5</v>
      </c>
      <c r="B454" s="1">
        <v>43679</v>
      </c>
      <c r="C454">
        <v>6.98</v>
      </c>
      <c r="D454">
        <v>14703</v>
      </c>
      <c r="E454">
        <v>165</v>
      </c>
    </row>
    <row r="455" spans="1:5" hidden="1" x14ac:dyDescent="0.3">
      <c r="A455" t="s">
        <v>5</v>
      </c>
      <c r="B455" s="1">
        <v>43680</v>
      </c>
      <c r="C455">
        <v>5.86</v>
      </c>
      <c r="D455">
        <v>11939</v>
      </c>
      <c r="E455">
        <v>114</v>
      </c>
    </row>
    <row r="456" spans="1:5" hidden="1" x14ac:dyDescent="0.3">
      <c r="A456" t="s">
        <v>5</v>
      </c>
      <c r="B456" s="1">
        <v>43681</v>
      </c>
      <c r="C456">
        <v>4.42</v>
      </c>
      <c r="D456">
        <v>11623</v>
      </c>
      <c r="E456">
        <v>110</v>
      </c>
    </row>
    <row r="457" spans="1:5" hidden="1" x14ac:dyDescent="0.3">
      <c r="A457" t="s">
        <v>5</v>
      </c>
      <c r="B457" s="1">
        <v>43682</v>
      </c>
      <c r="C457">
        <v>7.9</v>
      </c>
      <c r="D457">
        <v>16777</v>
      </c>
      <c r="E457">
        <v>212</v>
      </c>
    </row>
    <row r="458" spans="1:5" hidden="1" x14ac:dyDescent="0.3">
      <c r="A458" t="s">
        <v>5</v>
      </c>
      <c r="B458" s="1">
        <v>43683</v>
      </c>
      <c r="C458">
        <v>6.12</v>
      </c>
      <c r="D458">
        <v>14298</v>
      </c>
      <c r="E458">
        <v>157</v>
      </c>
    </row>
    <row r="459" spans="1:5" hidden="1" x14ac:dyDescent="0.3">
      <c r="A459" t="s">
        <v>5</v>
      </c>
      <c r="B459" s="1">
        <v>43684</v>
      </c>
      <c r="C459">
        <v>6.67</v>
      </c>
      <c r="D459">
        <v>14964</v>
      </c>
      <c r="E459">
        <v>162</v>
      </c>
    </row>
    <row r="460" spans="1:5" hidden="1" x14ac:dyDescent="0.3">
      <c r="A460" t="s">
        <v>5</v>
      </c>
      <c r="B460" s="1">
        <v>43685</v>
      </c>
      <c r="C460">
        <v>6.61</v>
      </c>
      <c r="D460">
        <v>14444</v>
      </c>
      <c r="E460">
        <v>167</v>
      </c>
    </row>
    <row r="461" spans="1:5" hidden="1" x14ac:dyDescent="0.3">
      <c r="A461" t="s">
        <v>5</v>
      </c>
      <c r="B461" s="1">
        <v>43686</v>
      </c>
      <c r="C461">
        <v>6.64</v>
      </c>
      <c r="D461">
        <v>14945</v>
      </c>
      <c r="E461">
        <v>181</v>
      </c>
    </row>
    <row r="462" spans="1:5" hidden="1" x14ac:dyDescent="0.3">
      <c r="A462" t="s">
        <v>5</v>
      </c>
      <c r="B462" s="1">
        <v>43687</v>
      </c>
      <c r="C462">
        <v>5.66</v>
      </c>
      <c r="D462">
        <v>12579</v>
      </c>
      <c r="E462">
        <v>145</v>
      </c>
    </row>
    <row r="463" spans="1:5" hidden="1" x14ac:dyDescent="0.3">
      <c r="A463" t="s">
        <v>5</v>
      </c>
      <c r="B463" s="1">
        <v>43688</v>
      </c>
      <c r="C463">
        <v>4.42</v>
      </c>
      <c r="D463">
        <v>11481</v>
      </c>
      <c r="E463">
        <v>106</v>
      </c>
    </row>
    <row r="464" spans="1:5" hidden="1" x14ac:dyDescent="0.3">
      <c r="A464" t="s">
        <v>5</v>
      </c>
      <c r="B464" s="1">
        <v>43689</v>
      </c>
      <c r="C464">
        <v>7.48</v>
      </c>
      <c r="D464">
        <v>18540</v>
      </c>
      <c r="E464">
        <v>197</v>
      </c>
    </row>
    <row r="465" spans="1:5" hidden="1" x14ac:dyDescent="0.3">
      <c r="A465" t="s">
        <v>5</v>
      </c>
      <c r="B465" s="1">
        <v>43690</v>
      </c>
      <c r="C465">
        <v>7.18</v>
      </c>
      <c r="D465">
        <v>15074</v>
      </c>
      <c r="E465">
        <v>114</v>
      </c>
    </row>
    <row r="466" spans="1:5" hidden="1" x14ac:dyDescent="0.3">
      <c r="A466" t="s">
        <v>5</v>
      </c>
      <c r="B466" s="1">
        <v>43691</v>
      </c>
      <c r="C466">
        <v>6.12</v>
      </c>
      <c r="D466">
        <v>14129</v>
      </c>
      <c r="E466">
        <v>67</v>
      </c>
    </row>
    <row r="467" spans="1:5" hidden="1" x14ac:dyDescent="0.3">
      <c r="A467" t="s">
        <v>5</v>
      </c>
      <c r="B467" s="1">
        <v>43692</v>
      </c>
      <c r="C467">
        <v>6.1</v>
      </c>
      <c r="D467">
        <v>13434</v>
      </c>
      <c r="E467">
        <v>77</v>
      </c>
    </row>
    <row r="468" spans="1:5" hidden="1" x14ac:dyDescent="0.3">
      <c r="A468" t="s">
        <v>5</v>
      </c>
      <c r="B468" s="1">
        <v>43693</v>
      </c>
      <c r="C468">
        <v>5.81</v>
      </c>
      <c r="D468">
        <v>14962</v>
      </c>
      <c r="E468">
        <v>75</v>
      </c>
    </row>
    <row r="469" spans="1:5" hidden="1" x14ac:dyDescent="0.3">
      <c r="A469" t="s">
        <v>5</v>
      </c>
      <c r="B469" s="1">
        <v>43694</v>
      </c>
      <c r="C469">
        <v>5.71</v>
      </c>
      <c r="D469">
        <v>12692</v>
      </c>
      <c r="E469">
        <v>83</v>
      </c>
    </row>
    <row r="470" spans="1:5" hidden="1" x14ac:dyDescent="0.3">
      <c r="A470" t="s">
        <v>5</v>
      </c>
      <c r="B470" s="1">
        <v>43695</v>
      </c>
      <c r="C470">
        <v>5.51</v>
      </c>
      <c r="D470">
        <v>11580</v>
      </c>
      <c r="E470">
        <v>90</v>
      </c>
    </row>
    <row r="471" spans="1:5" hidden="1" x14ac:dyDescent="0.3">
      <c r="A471" t="s">
        <v>5</v>
      </c>
      <c r="B471" s="1">
        <v>43696</v>
      </c>
      <c r="C471">
        <v>7.27</v>
      </c>
      <c r="D471">
        <v>19818</v>
      </c>
      <c r="E471">
        <v>89</v>
      </c>
    </row>
    <row r="472" spans="1:5" hidden="1" x14ac:dyDescent="0.3">
      <c r="A472" t="s">
        <v>5</v>
      </c>
      <c r="B472" s="1">
        <v>43697</v>
      </c>
      <c r="C472">
        <v>6.98</v>
      </c>
      <c r="D472">
        <v>14866</v>
      </c>
      <c r="E472">
        <v>90</v>
      </c>
    </row>
    <row r="473" spans="1:5" hidden="1" x14ac:dyDescent="0.3">
      <c r="A473" t="s">
        <v>5</v>
      </c>
      <c r="B473" s="1">
        <v>43698</v>
      </c>
      <c r="C473">
        <v>5.84</v>
      </c>
      <c r="D473">
        <v>14447</v>
      </c>
      <c r="E473">
        <v>66</v>
      </c>
    </row>
    <row r="474" spans="1:5" hidden="1" x14ac:dyDescent="0.3">
      <c r="A474" t="s">
        <v>5</v>
      </c>
      <c r="B474" s="1">
        <v>43699</v>
      </c>
      <c r="C474">
        <v>7.2</v>
      </c>
      <c r="D474">
        <v>14508</v>
      </c>
      <c r="E474">
        <v>105</v>
      </c>
    </row>
    <row r="475" spans="1:5" hidden="1" x14ac:dyDescent="0.3">
      <c r="A475" t="s">
        <v>5</v>
      </c>
      <c r="B475" s="1">
        <v>43700</v>
      </c>
      <c r="C475">
        <v>6.83</v>
      </c>
      <c r="D475">
        <v>15001</v>
      </c>
      <c r="E475">
        <v>84</v>
      </c>
    </row>
    <row r="476" spans="1:5" hidden="1" x14ac:dyDescent="0.3">
      <c r="A476" t="s">
        <v>5</v>
      </c>
      <c r="B476" s="1">
        <v>43701</v>
      </c>
      <c r="C476">
        <v>6.47</v>
      </c>
      <c r="D476">
        <v>12623</v>
      </c>
      <c r="E476">
        <v>73</v>
      </c>
    </row>
    <row r="477" spans="1:5" hidden="1" x14ac:dyDescent="0.3">
      <c r="A477" t="s">
        <v>5</v>
      </c>
      <c r="B477" s="1">
        <v>43702</v>
      </c>
      <c r="C477">
        <v>5.4</v>
      </c>
      <c r="D477">
        <v>11592</v>
      </c>
      <c r="E477">
        <v>82</v>
      </c>
    </row>
    <row r="478" spans="1:5" hidden="1" x14ac:dyDescent="0.3">
      <c r="A478" t="s">
        <v>5</v>
      </c>
      <c r="B478" s="1">
        <v>43703</v>
      </c>
      <c r="C478">
        <v>9.51</v>
      </c>
      <c r="D478">
        <v>20191</v>
      </c>
      <c r="E478">
        <v>122</v>
      </c>
    </row>
    <row r="479" spans="1:5" hidden="1" x14ac:dyDescent="0.3">
      <c r="A479" t="s">
        <v>5</v>
      </c>
      <c r="B479" s="1">
        <v>43704</v>
      </c>
      <c r="C479">
        <v>7.63</v>
      </c>
      <c r="D479">
        <v>16388</v>
      </c>
      <c r="E479">
        <v>111</v>
      </c>
    </row>
    <row r="480" spans="1:5" hidden="1" x14ac:dyDescent="0.3">
      <c r="A480" t="s">
        <v>5</v>
      </c>
      <c r="B480" s="1">
        <v>43705</v>
      </c>
      <c r="C480">
        <v>7.8</v>
      </c>
      <c r="D480">
        <v>14887</v>
      </c>
      <c r="E480">
        <v>80</v>
      </c>
    </row>
    <row r="481" spans="1:5" hidden="1" x14ac:dyDescent="0.3">
      <c r="A481" t="s">
        <v>5</v>
      </c>
      <c r="B481" s="1">
        <v>43706</v>
      </c>
      <c r="C481">
        <v>8.52</v>
      </c>
      <c r="D481">
        <v>15730</v>
      </c>
      <c r="E481">
        <v>76</v>
      </c>
    </row>
    <row r="482" spans="1:5" hidden="1" x14ac:dyDescent="0.3">
      <c r="A482" t="s">
        <v>5</v>
      </c>
      <c r="B482" s="1">
        <v>43707</v>
      </c>
      <c r="C482">
        <v>10.36</v>
      </c>
      <c r="D482">
        <v>15283</v>
      </c>
      <c r="E482">
        <v>87</v>
      </c>
    </row>
    <row r="483" spans="1:5" hidden="1" x14ac:dyDescent="0.3">
      <c r="A483" t="s">
        <v>5</v>
      </c>
      <c r="B483" s="1">
        <v>43708</v>
      </c>
      <c r="C483">
        <v>7.12</v>
      </c>
      <c r="D483">
        <v>13267</v>
      </c>
      <c r="E483">
        <v>86</v>
      </c>
    </row>
    <row r="484" spans="1:5" hidden="1" x14ac:dyDescent="0.3">
      <c r="A484" t="s">
        <v>5</v>
      </c>
      <c r="B484" s="1">
        <v>43709</v>
      </c>
      <c r="C484">
        <v>5.19</v>
      </c>
      <c r="D484">
        <v>11635</v>
      </c>
      <c r="E484">
        <v>81</v>
      </c>
    </row>
    <row r="485" spans="1:5" hidden="1" x14ac:dyDescent="0.3">
      <c r="A485" t="s">
        <v>5</v>
      </c>
      <c r="B485" s="1">
        <v>43710</v>
      </c>
      <c r="C485">
        <v>6.63</v>
      </c>
      <c r="D485">
        <v>18018</v>
      </c>
      <c r="E485">
        <v>113</v>
      </c>
    </row>
    <row r="486" spans="1:5" hidden="1" x14ac:dyDescent="0.3">
      <c r="A486" t="s">
        <v>5</v>
      </c>
      <c r="B486" s="1">
        <v>43711</v>
      </c>
      <c r="C486">
        <v>5.77</v>
      </c>
      <c r="D486">
        <v>15408</v>
      </c>
      <c r="E486">
        <v>87</v>
      </c>
    </row>
    <row r="487" spans="1:5" hidden="1" x14ac:dyDescent="0.3">
      <c r="A487" t="s">
        <v>5</v>
      </c>
      <c r="B487" s="1">
        <v>43712</v>
      </c>
      <c r="C487">
        <v>6.77</v>
      </c>
      <c r="D487">
        <v>14097</v>
      </c>
      <c r="E487">
        <v>103</v>
      </c>
    </row>
    <row r="488" spans="1:5" hidden="1" x14ac:dyDescent="0.3">
      <c r="A488" t="s">
        <v>5</v>
      </c>
      <c r="B488" s="1">
        <v>43713</v>
      </c>
      <c r="C488">
        <v>6</v>
      </c>
      <c r="D488">
        <v>14667</v>
      </c>
      <c r="E488">
        <v>85</v>
      </c>
    </row>
    <row r="489" spans="1:5" hidden="1" x14ac:dyDescent="0.3">
      <c r="A489" t="s">
        <v>5</v>
      </c>
      <c r="B489" s="1">
        <v>43714</v>
      </c>
      <c r="C489">
        <v>7.85</v>
      </c>
      <c r="D489">
        <v>14540</v>
      </c>
      <c r="E489">
        <v>120</v>
      </c>
    </row>
    <row r="490" spans="1:5" hidden="1" x14ac:dyDescent="0.3">
      <c r="A490" t="s">
        <v>5</v>
      </c>
      <c r="B490" s="1">
        <v>43715</v>
      </c>
      <c r="C490">
        <v>6.43</v>
      </c>
      <c r="D490">
        <v>12714</v>
      </c>
      <c r="E490">
        <v>88</v>
      </c>
    </row>
    <row r="491" spans="1:5" hidden="1" x14ac:dyDescent="0.3">
      <c r="A491" t="s">
        <v>5</v>
      </c>
      <c r="B491" s="1">
        <v>43716</v>
      </c>
      <c r="C491">
        <v>6.01</v>
      </c>
      <c r="D491">
        <v>13082</v>
      </c>
      <c r="E491">
        <v>92</v>
      </c>
    </row>
    <row r="492" spans="1:5" hidden="1" x14ac:dyDescent="0.3">
      <c r="A492" t="s">
        <v>5</v>
      </c>
      <c r="B492" s="1">
        <v>43717</v>
      </c>
      <c r="C492">
        <v>10.78</v>
      </c>
      <c r="D492">
        <v>22456</v>
      </c>
      <c r="E492">
        <v>142</v>
      </c>
    </row>
    <row r="493" spans="1:5" hidden="1" x14ac:dyDescent="0.3">
      <c r="A493" t="s">
        <v>5</v>
      </c>
      <c r="B493" s="1">
        <v>43718</v>
      </c>
      <c r="C493">
        <v>9.08</v>
      </c>
      <c r="D493">
        <v>17068</v>
      </c>
      <c r="E493">
        <v>126</v>
      </c>
    </row>
    <row r="494" spans="1:5" hidden="1" x14ac:dyDescent="0.3">
      <c r="A494" t="s">
        <v>5</v>
      </c>
      <c r="B494" s="1">
        <v>43719</v>
      </c>
      <c r="C494">
        <v>8.9499999999999993</v>
      </c>
      <c r="D494">
        <v>16534</v>
      </c>
      <c r="E494">
        <v>104</v>
      </c>
    </row>
    <row r="495" spans="1:5" hidden="1" x14ac:dyDescent="0.3">
      <c r="A495" t="s">
        <v>5</v>
      </c>
      <c r="B495" s="1">
        <v>43720</v>
      </c>
      <c r="C495">
        <v>10.83</v>
      </c>
      <c r="D495">
        <v>16456</v>
      </c>
      <c r="E495">
        <v>110</v>
      </c>
    </row>
    <row r="496" spans="1:5" hidden="1" x14ac:dyDescent="0.3">
      <c r="A496" t="s">
        <v>5</v>
      </c>
      <c r="B496" s="1">
        <v>43721</v>
      </c>
      <c r="C496">
        <v>10.09</v>
      </c>
      <c r="D496">
        <v>15869</v>
      </c>
      <c r="E496">
        <v>109</v>
      </c>
    </row>
    <row r="497" spans="1:5" hidden="1" x14ac:dyDescent="0.3">
      <c r="A497" t="s">
        <v>5</v>
      </c>
      <c r="B497" s="1">
        <v>43722</v>
      </c>
      <c r="C497">
        <v>7.79</v>
      </c>
      <c r="D497">
        <v>13416</v>
      </c>
      <c r="E497">
        <v>93</v>
      </c>
    </row>
    <row r="498" spans="1:5" hidden="1" x14ac:dyDescent="0.3">
      <c r="A498" t="s">
        <v>5</v>
      </c>
      <c r="B498" s="1">
        <v>43723</v>
      </c>
      <c r="C498">
        <v>5.17</v>
      </c>
      <c r="D498">
        <v>11312</v>
      </c>
      <c r="E498">
        <v>56</v>
      </c>
    </row>
    <row r="499" spans="1:5" hidden="1" x14ac:dyDescent="0.3">
      <c r="A499" t="s">
        <v>5</v>
      </c>
      <c r="B499" s="1">
        <v>43724</v>
      </c>
      <c r="C499">
        <v>11.04</v>
      </c>
      <c r="D499">
        <v>19516</v>
      </c>
      <c r="E499">
        <v>129</v>
      </c>
    </row>
    <row r="500" spans="1:5" hidden="1" x14ac:dyDescent="0.3">
      <c r="A500" t="s">
        <v>5</v>
      </c>
      <c r="B500" s="1">
        <v>43725</v>
      </c>
      <c r="C500">
        <v>11.14</v>
      </c>
      <c r="D500">
        <v>15641</v>
      </c>
      <c r="E500">
        <v>106</v>
      </c>
    </row>
    <row r="501" spans="1:5" hidden="1" x14ac:dyDescent="0.3">
      <c r="A501" t="s">
        <v>5</v>
      </c>
      <c r="B501" s="1">
        <v>43726</v>
      </c>
      <c r="C501">
        <v>11.53</v>
      </c>
      <c r="D501">
        <v>16118</v>
      </c>
      <c r="E501">
        <v>93</v>
      </c>
    </row>
    <row r="502" spans="1:5" hidden="1" x14ac:dyDescent="0.3">
      <c r="A502" t="s">
        <v>5</v>
      </c>
      <c r="B502" s="1">
        <v>43727</v>
      </c>
      <c r="C502">
        <v>8.1999999999999993</v>
      </c>
      <c r="D502">
        <v>15670</v>
      </c>
      <c r="E502">
        <v>82</v>
      </c>
    </row>
    <row r="503" spans="1:5" hidden="1" x14ac:dyDescent="0.3">
      <c r="A503" t="s">
        <v>5</v>
      </c>
      <c r="B503" s="1">
        <v>43728</v>
      </c>
      <c r="C503">
        <v>11.25</v>
      </c>
      <c r="D503">
        <v>16099</v>
      </c>
      <c r="E503">
        <v>102</v>
      </c>
    </row>
    <row r="504" spans="1:5" hidden="1" x14ac:dyDescent="0.3">
      <c r="A504" t="s">
        <v>5</v>
      </c>
      <c r="B504" s="1">
        <v>43729</v>
      </c>
      <c r="C504">
        <v>9.93</v>
      </c>
      <c r="D504">
        <v>13033</v>
      </c>
      <c r="E504">
        <v>85</v>
      </c>
    </row>
    <row r="505" spans="1:5" hidden="1" x14ac:dyDescent="0.3">
      <c r="A505" t="s">
        <v>5</v>
      </c>
      <c r="B505" s="1">
        <v>43730</v>
      </c>
      <c r="C505">
        <v>8.09</v>
      </c>
      <c r="D505">
        <v>12314</v>
      </c>
      <c r="E505">
        <v>80</v>
      </c>
    </row>
    <row r="506" spans="1:5" hidden="1" x14ac:dyDescent="0.3">
      <c r="A506" t="s">
        <v>5</v>
      </c>
      <c r="B506" s="1">
        <v>43731</v>
      </c>
      <c r="C506">
        <v>15.87</v>
      </c>
      <c r="D506">
        <v>20785</v>
      </c>
      <c r="E506">
        <v>98</v>
      </c>
    </row>
    <row r="507" spans="1:5" hidden="1" x14ac:dyDescent="0.3">
      <c r="A507" t="s">
        <v>5</v>
      </c>
      <c r="B507" s="1">
        <v>43732</v>
      </c>
      <c r="C507">
        <v>16.91</v>
      </c>
      <c r="D507">
        <v>16836</v>
      </c>
      <c r="E507">
        <v>88</v>
      </c>
    </row>
    <row r="508" spans="1:5" hidden="1" x14ac:dyDescent="0.3">
      <c r="A508" t="s">
        <v>5</v>
      </c>
      <c r="B508" s="1">
        <v>43733</v>
      </c>
      <c r="C508">
        <v>13.39</v>
      </c>
      <c r="D508">
        <v>17334</v>
      </c>
      <c r="E508">
        <v>85</v>
      </c>
    </row>
    <row r="509" spans="1:5" hidden="1" x14ac:dyDescent="0.3">
      <c r="A509" t="s">
        <v>5</v>
      </c>
      <c r="B509" s="1">
        <v>43734</v>
      </c>
      <c r="C509">
        <v>14.73</v>
      </c>
      <c r="D509">
        <v>17899</v>
      </c>
      <c r="E509">
        <v>98</v>
      </c>
    </row>
    <row r="510" spans="1:5" hidden="1" x14ac:dyDescent="0.3">
      <c r="A510" t="s">
        <v>5</v>
      </c>
      <c r="B510" s="1">
        <v>43735</v>
      </c>
      <c r="C510">
        <v>16.62</v>
      </c>
      <c r="D510">
        <v>17331</v>
      </c>
      <c r="E510">
        <v>96</v>
      </c>
    </row>
    <row r="511" spans="1:5" hidden="1" x14ac:dyDescent="0.3">
      <c r="A511" t="s">
        <v>5</v>
      </c>
      <c r="B511" s="1">
        <v>43736</v>
      </c>
      <c r="C511">
        <v>14.45</v>
      </c>
      <c r="D511">
        <v>13393</v>
      </c>
      <c r="E511">
        <v>77</v>
      </c>
    </row>
    <row r="512" spans="1:5" hidden="1" x14ac:dyDescent="0.3">
      <c r="A512" t="s">
        <v>5</v>
      </c>
      <c r="B512" s="1">
        <v>43737</v>
      </c>
      <c r="C512">
        <v>9.66</v>
      </c>
      <c r="D512">
        <v>12687</v>
      </c>
      <c r="E512">
        <v>76</v>
      </c>
    </row>
    <row r="513" spans="1:5" hidden="1" x14ac:dyDescent="0.3">
      <c r="A513" t="s">
        <v>5</v>
      </c>
      <c r="B513" s="1">
        <v>43738</v>
      </c>
      <c r="C513">
        <v>14.74</v>
      </c>
      <c r="D513">
        <v>21262</v>
      </c>
      <c r="E513">
        <v>85</v>
      </c>
    </row>
    <row r="514" spans="1:5" hidden="1" x14ac:dyDescent="0.3">
      <c r="A514" t="s">
        <v>5</v>
      </c>
      <c r="B514" s="1">
        <v>43739</v>
      </c>
      <c r="C514">
        <v>8.86</v>
      </c>
      <c r="D514">
        <v>16928</v>
      </c>
      <c r="E514">
        <v>86</v>
      </c>
    </row>
    <row r="515" spans="1:5" hidden="1" x14ac:dyDescent="0.3">
      <c r="A515" t="s">
        <v>5</v>
      </c>
      <c r="B515" s="1">
        <v>43740</v>
      </c>
      <c r="C515">
        <v>10.36</v>
      </c>
      <c r="D515">
        <v>15745</v>
      </c>
      <c r="E515">
        <v>72</v>
      </c>
    </row>
    <row r="516" spans="1:5" hidden="1" x14ac:dyDescent="0.3">
      <c r="A516" t="s">
        <v>5</v>
      </c>
      <c r="B516" s="1">
        <v>43741</v>
      </c>
      <c r="C516">
        <v>9.4600000000000009</v>
      </c>
      <c r="D516">
        <v>15697</v>
      </c>
      <c r="E516">
        <v>111</v>
      </c>
    </row>
    <row r="517" spans="1:5" hidden="1" x14ac:dyDescent="0.3">
      <c r="A517" t="s">
        <v>5</v>
      </c>
      <c r="B517" s="1">
        <v>43742</v>
      </c>
      <c r="C517">
        <v>9.7200000000000006</v>
      </c>
      <c r="D517">
        <v>16563</v>
      </c>
      <c r="E517">
        <v>106</v>
      </c>
    </row>
    <row r="518" spans="1:5" hidden="1" x14ac:dyDescent="0.3">
      <c r="A518" t="s">
        <v>5</v>
      </c>
      <c r="B518" s="1">
        <v>43743</v>
      </c>
      <c r="C518">
        <v>8.1199999999999992</v>
      </c>
      <c r="D518">
        <v>13505</v>
      </c>
      <c r="E518">
        <v>106</v>
      </c>
    </row>
    <row r="519" spans="1:5" hidden="1" x14ac:dyDescent="0.3">
      <c r="A519" t="s">
        <v>5</v>
      </c>
      <c r="B519" s="1">
        <v>43744</v>
      </c>
      <c r="C519">
        <v>7.57</v>
      </c>
      <c r="D519">
        <v>12241</v>
      </c>
      <c r="E519">
        <v>95</v>
      </c>
    </row>
    <row r="520" spans="1:5" hidden="1" x14ac:dyDescent="0.3">
      <c r="A520" t="s">
        <v>5</v>
      </c>
      <c r="B520" s="1">
        <v>43745</v>
      </c>
      <c r="C520">
        <v>14.68</v>
      </c>
      <c r="D520">
        <v>21197</v>
      </c>
      <c r="E520">
        <v>111</v>
      </c>
    </row>
    <row r="521" spans="1:5" hidden="1" x14ac:dyDescent="0.3">
      <c r="A521" t="s">
        <v>5</v>
      </c>
      <c r="B521" s="1">
        <v>43746</v>
      </c>
      <c r="C521">
        <v>13.66</v>
      </c>
      <c r="D521">
        <v>17256</v>
      </c>
      <c r="E521">
        <v>130</v>
      </c>
    </row>
    <row r="522" spans="1:5" hidden="1" x14ac:dyDescent="0.3">
      <c r="A522" t="s">
        <v>5</v>
      </c>
      <c r="B522" s="1">
        <v>43747</v>
      </c>
      <c r="C522">
        <v>10.83</v>
      </c>
      <c r="D522">
        <v>16516</v>
      </c>
      <c r="E522">
        <v>104</v>
      </c>
    </row>
    <row r="523" spans="1:5" hidden="1" x14ac:dyDescent="0.3">
      <c r="A523" t="s">
        <v>5</v>
      </c>
      <c r="B523" s="1">
        <v>43748</v>
      </c>
      <c r="C523">
        <v>12.17</v>
      </c>
      <c r="D523">
        <v>17179</v>
      </c>
      <c r="E523">
        <v>123</v>
      </c>
    </row>
    <row r="524" spans="1:5" hidden="1" x14ac:dyDescent="0.3">
      <c r="A524" t="s">
        <v>5</v>
      </c>
      <c r="B524" s="1">
        <v>43749</v>
      </c>
      <c r="C524">
        <v>10.72</v>
      </c>
      <c r="D524">
        <v>17056</v>
      </c>
      <c r="E524">
        <v>98</v>
      </c>
    </row>
    <row r="525" spans="1:5" hidden="1" x14ac:dyDescent="0.3">
      <c r="A525" t="s">
        <v>5</v>
      </c>
      <c r="B525" s="1">
        <v>43750</v>
      </c>
      <c r="C525">
        <v>8.5</v>
      </c>
      <c r="D525">
        <v>14324</v>
      </c>
      <c r="E525">
        <v>94</v>
      </c>
    </row>
    <row r="526" spans="1:5" hidden="1" x14ac:dyDescent="0.3">
      <c r="A526" t="s">
        <v>5</v>
      </c>
      <c r="B526" s="1">
        <v>43751</v>
      </c>
      <c r="C526">
        <v>7.58</v>
      </c>
      <c r="D526">
        <v>13623</v>
      </c>
      <c r="E526">
        <v>108</v>
      </c>
    </row>
    <row r="527" spans="1:5" hidden="1" x14ac:dyDescent="0.3">
      <c r="A527" t="s">
        <v>5</v>
      </c>
      <c r="B527" s="1">
        <v>43752</v>
      </c>
      <c r="C527">
        <v>13.63</v>
      </c>
      <c r="D527">
        <v>22183</v>
      </c>
      <c r="E527">
        <v>108</v>
      </c>
    </row>
    <row r="528" spans="1:5" hidden="1" x14ac:dyDescent="0.3">
      <c r="A528" t="s">
        <v>5</v>
      </c>
      <c r="B528" s="1">
        <v>43753</v>
      </c>
      <c r="C528">
        <v>12.48</v>
      </c>
      <c r="D528">
        <v>18374</v>
      </c>
      <c r="E528">
        <v>101</v>
      </c>
    </row>
    <row r="529" spans="1:5" hidden="1" x14ac:dyDescent="0.3">
      <c r="A529" t="s">
        <v>5</v>
      </c>
      <c r="B529" s="1">
        <v>43754</v>
      </c>
      <c r="C529">
        <v>8.9700000000000006</v>
      </c>
      <c r="D529">
        <v>16938</v>
      </c>
      <c r="E529">
        <v>103</v>
      </c>
    </row>
    <row r="530" spans="1:5" hidden="1" x14ac:dyDescent="0.3">
      <c r="A530" t="s">
        <v>5</v>
      </c>
      <c r="B530" s="1">
        <v>43755</v>
      </c>
      <c r="C530">
        <v>8.85</v>
      </c>
      <c r="D530">
        <v>15928</v>
      </c>
      <c r="E530">
        <v>90</v>
      </c>
    </row>
    <row r="531" spans="1:5" hidden="1" x14ac:dyDescent="0.3">
      <c r="A531" t="s">
        <v>5</v>
      </c>
      <c r="B531" s="1">
        <v>43756</v>
      </c>
      <c r="C531">
        <v>8.24</v>
      </c>
      <c r="D531">
        <v>16047</v>
      </c>
      <c r="E531">
        <v>79</v>
      </c>
    </row>
    <row r="532" spans="1:5" hidden="1" x14ac:dyDescent="0.3">
      <c r="A532" t="s">
        <v>5</v>
      </c>
      <c r="B532" s="1">
        <v>43757</v>
      </c>
      <c r="C532">
        <v>9.9600000000000009</v>
      </c>
      <c r="D532">
        <v>14383</v>
      </c>
      <c r="E532">
        <v>85</v>
      </c>
    </row>
    <row r="533" spans="1:5" hidden="1" x14ac:dyDescent="0.3">
      <c r="A533" t="s">
        <v>5</v>
      </c>
      <c r="B533" s="1">
        <v>43758</v>
      </c>
      <c r="C533">
        <v>7.85</v>
      </c>
      <c r="D533">
        <v>12445</v>
      </c>
      <c r="E533">
        <v>91</v>
      </c>
    </row>
    <row r="534" spans="1:5" hidden="1" x14ac:dyDescent="0.3">
      <c r="A534" t="s">
        <v>5</v>
      </c>
      <c r="B534" s="1">
        <v>43759</v>
      </c>
      <c r="C534">
        <v>12.74</v>
      </c>
      <c r="D534">
        <v>20552</v>
      </c>
      <c r="E534">
        <v>106</v>
      </c>
    </row>
    <row r="535" spans="1:5" hidden="1" x14ac:dyDescent="0.3">
      <c r="A535" t="s">
        <v>5</v>
      </c>
      <c r="B535" s="1">
        <v>43760</v>
      </c>
      <c r="C535">
        <v>12.1</v>
      </c>
      <c r="D535">
        <v>17236</v>
      </c>
      <c r="E535">
        <v>100</v>
      </c>
    </row>
    <row r="536" spans="1:5" hidden="1" x14ac:dyDescent="0.3">
      <c r="A536" t="s">
        <v>5</v>
      </c>
      <c r="B536" s="1">
        <v>43761</v>
      </c>
      <c r="C536">
        <v>8.58</v>
      </c>
      <c r="D536">
        <v>17351</v>
      </c>
      <c r="E536">
        <v>97</v>
      </c>
    </row>
    <row r="537" spans="1:5" hidden="1" x14ac:dyDescent="0.3">
      <c r="A537" t="s">
        <v>5</v>
      </c>
      <c r="B537" s="1">
        <v>43762</v>
      </c>
      <c r="C537">
        <v>11.88</v>
      </c>
      <c r="D537">
        <v>17119</v>
      </c>
      <c r="E537">
        <v>99</v>
      </c>
    </row>
    <row r="538" spans="1:5" hidden="1" x14ac:dyDescent="0.3">
      <c r="A538" t="s">
        <v>5</v>
      </c>
      <c r="B538" s="1">
        <v>43763</v>
      </c>
      <c r="C538">
        <v>9.7100000000000009</v>
      </c>
      <c r="D538">
        <v>16469</v>
      </c>
      <c r="E538">
        <v>104</v>
      </c>
    </row>
    <row r="539" spans="1:5" hidden="1" x14ac:dyDescent="0.3">
      <c r="A539" t="s">
        <v>5</v>
      </c>
      <c r="B539" s="1">
        <v>43764</v>
      </c>
      <c r="C539">
        <v>8.83</v>
      </c>
      <c r="D539">
        <v>14889</v>
      </c>
      <c r="E539">
        <v>92</v>
      </c>
    </row>
    <row r="540" spans="1:5" hidden="1" x14ac:dyDescent="0.3">
      <c r="A540" t="s">
        <v>5</v>
      </c>
      <c r="B540" s="1">
        <v>43765</v>
      </c>
      <c r="C540">
        <v>12.92</v>
      </c>
      <c r="D540">
        <v>14117</v>
      </c>
      <c r="E540">
        <v>71</v>
      </c>
    </row>
    <row r="541" spans="1:5" hidden="1" x14ac:dyDescent="0.3">
      <c r="A541" t="s">
        <v>5</v>
      </c>
      <c r="B541" s="1">
        <v>43766</v>
      </c>
      <c r="C541">
        <v>16.79</v>
      </c>
      <c r="D541">
        <v>24547</v>
      </c>
      <c r="E541">
        <v>141</v>
      </c>
    </row>
    <row r="542" spans="1:5" hidden="1" x14ac:dyDescent="0.3">
      <c r="A542" t="s">
        <v>5</v>
      </c>
      <c r="B542" s="1">
        <v>43767</v>
      </c>
      <c r="C542">
        <v>12.8</v>
      </c>
      <c r="D542">
        <v>18253</v>
      </c>
      <c r="E542">
        <v>106</v>
      </c>
    </row>
    <row r="543" spans="1:5" hidden="1" x14ac:dyDescent="0.3">
      <c r="A543" t="s">
        <v>5</v>
      </c>
      <c r="B543" s="1">
        <v>43768</v>
      </c>
      <c r="C543">
        <v>10.61</v>
      </c>
      <c r="D543">
        <v>17802</v>
      </c>
      <c r="E543">
        <v>118</v>
      </c>
    </row>
    <row r="544" spans="1:5" hidden="1" x14ac:dyDescent="0.3">
      <c r="A544" t="s">
        <v>5</v>
      </c>
      <c r="B544" s="1">
        <v>43769</v>
      </c>
      <c r="C544">
        <v>8.67</v>
      </c>
      <c r="D544">
        <v>16766</v>
      </c>
      <c r="E544">
        <v>82</v>
      </c>
    </row>
    <row r="545" spans="1:5" hidden="1" x14ac:dyDescent="0.3">
      <c r="A545" t="s">
        <v>5</v>
      </c>
      <c r="B545" s="1">
        <v>43770</v>
      </c>
      <c r="C545">
        <v>7.04</v>
      </c>
      <c r="D545">
        <v>15393</v>
      </c>
      <c r="E545">
        <v>73</v>
      </c>
    </row>
    <row r="546" spans="1:5" hidden="1" x14ac:dyDescent="0.3">
      <c r="A546" t="s">
        <v>5</v>
      </c>
      <c r="B546" s="1">
        <v>43771</v>
      </c>
      <c r="C546">
        <v>6.16</v>
      </c>
      <c r="D546">
        <v>12558</v>
      </c>
      <c r="E546">
        <v>82</v>
      </c>
    </row>
    <row r="547" spans="1:5" hidden="1" x14ac:dyDescent="0.3">
      <c r="A547" t="s">
        <v>5</v>
      </c>
      <c r="B547" s="1">
        <v>43772</v>
      </c>
      <c r="C547">
        <v>4.99</v>
      </c>
      <c r="D547">
        <v>9376</v>
      </c>
      <c r="E547">
        <v>66</v>
      </c>
    </row>
    <row r="548" spans="1:5" hidden="1" x14ac:dyDescent="0.3">
      <c r="A548" t="s">
        <v>5</v>
      </c>
      <c r="B548" s="1">
        <v>43773</v>
      </c>
      <c r="C548">
        <v>4.43</v>
      </c>
      <c r="D548">
        <v>9958</v>
      </c>
      <c r="E548">
        <v>61</v>
      </c>
    </row>
    <row r="549" spans="1:5" hidden="1" x14ac:dyDescent="0.3">
      <c r="A549" t="s">
        <v>5</v>
      </c>
      <c r="B549" s="1">
        <v>43774</v>
      </c>
      <c r="C549">
        <v>5.09</v>
      </c>
      <c r="D549">
        <v>12872</v>
      </c>
      <c r="E549">
        <v>73</v>
      </c>
    </row>
    <row r="550" spans="1:5" hidden="1" x14ac:dyDescent="0.3">
      <c r="A550" t="s">
        <v>5</v>
      </c>
      <c r="B550" s="1">
        <v>43775</v>
      </c>
      <c r="C550">
        <v>11.97</v>
      </c>
      <c r="D550">
        <v>23978</v>
      </c>
      <c r="E550">
        <v>133</v>
      </c>
    </row>
    <row r="551" spans="1:5" hidden="1" x14ac:dyDescent="0.3">
      <c r="A551" t="s">
        <v>5</v>
      </c>
      <c r="B551" s="1">
        <v>43776</v>
      </c>
      <c r="C551">
        <v>7.04</v>
      </c>
      <c r="D551">
        <v>17165</v>
      </c>
      <c r="E551">
        <v>105</v>
      </c>
    </row>
    <row r="552" spans="1:5" hidden="1" x14ac:dyDescent="0.3">
      <c r="A552" t="s">
        <v>5</v>
      </c>
      <c r="B552" s="1">
        <v>43777</v>
      </c>
      <c r="C552">
        <v>8.15</v>
      </c>
      <c r="D552">
        <v>16910</v>
      </c>
      <c r="E552">
        <v>79</v>
      </c>
    </row>
    <row r="553" spans="1:5" hidden="1" x14ac:dyDescent="0.3">
      <c r="A553" t="s">
        <v>5</v>
      </c>
      <c r="B553" s="1">
        <v>43778</v>
      </c>
      <c r="C553">
        <v>6.03</v>
      </c>
      <c r="D553">
        <v>12797</v>
      </c>
      <c r="E553">
        <v>89</v>
      </c>
    </row>
    <row r="554" spans="1:5" hidden="1" x14ac:dyDescent="0.3">
      <c r="A554" t="s">
        <v>5</v>
      </c>
      <c r="B554" s="1">
        <v>43779</v>
      </c>
      <c r="C554">
        <v>5.09</v>
      </c>
      <c r="D554">
        <v>9841</v>
      </c>
      <c r="E554">
        <v>65</v>
      </c>
    </row>
    <row r="555" spans="1:5" hidden="1" x14ac:dyDescent="0.3">
      <c r="A555" t="s">
        <v>5</v>
      </c>
      <c r="B555" s="1">
        <v>43780</v>
      </c>
      <c r="C555">
        <v>7.43</v>
      </c>
      <c r="D555">
        <v>12694</v>
      </c>
      <c r="E555">
        <v>74</v>
      </c>
    </row>
    <row r="556" spans="1:5" hidden="1" x14ac:dyDescent="0.3">
      <c r="A556" t="s">
        <v>5</v>
      </c>
      <c r="B556" s="1">
        <v>43781</v>
      </c>
      <c r="C556">
        <v>14.86</v>
      </c>
      <c r="D556">
        <v>23439</v>
      </c>
      <c r="E556">
        <v>132</v>
      </c>
    </row>
    <row r="557" spans="1:5" hidden="1" x14ac:dyDescent="0.3">
      <c r="A557" t="s">
        <v>5</v>
      </c>
      <c r="B557" s="1">
        <v>43782</v>
      </c>
      <c r="C557">
        <v>10.59</v>
      </c>
      <c r="D557">
        <v>17569</v>
      </c>
      <c r="E557">
        <v>95</v>
      </c>
    </row>
    <row r="558" spans="1:5" hidden="1" x14ac:dyDescent="0.3">
      <c r="A558" t="s">
        <v>5</v>
      </c>
      <c r="B558" s="1">
        <v>43783</v>
      </c>
      <c r="C558">
        <v>10.34</v>
      </c>
      <c r="D558">
        <v>17535</v>
      </c>
      <c r="E558">
        <v>89</v>
      </c>
    </row>
    <row r="559" spans="1:5" hidden="1" x14ac:dyDescent="0.3">
      <c r="A559" t="s">
        <v>5</v>
      </c>
      <c r="B559" s="1">
        <v>43784</v>
      </c>
      <c r="C559">
        <v>9.75</v>
      </c>
      <c r="D559">
        <v>17111</v>
      </c>
      <c r="E559">
        <v>96</v>
      </c>
    </row>
    <row r="560" spans="1:5" hidden="1" x14ac:dyDescent="0.3">
      <c r="A560" t="s">
        <v>5</v>
      </c>
      <c r="B560" s="1">
        <v>43785</v>
      </c>
      <c r="C560">
        <v>8.0399999999999991</v>
      </c>
      <c r="D560">
        <v>13763</v>
      </c>
      <c r="E560">
        <v>86</v>
      </c>
    </row>
    <row r="561" spans="1:5" hidden="1" x14ac:dyDescent="0.3">
      <c r="A561" t="s">
        <v>5</v>
      </c>
      <c r="B561" s="1">
        <v>43786</v>
      </c>
      <c r="C561">
        <v>6.95</v>
      </c>
      <c r="D561">
        <v>13024</v>
      </c>
      <c r="E561">
        <v>85</v>
      </c>
    </row>
    <row r="562" spans="1:5" hidden="1" x14ac:dyDescent="0.3">
      <c r="A562" t="s">
        <v>5</v>
      </c>
      <c r="B562" s="1">
        <v>43787</v>
      </c>
      <c r="C562">
        <v>11.58</v>
      </c>
      <c r="D562">
        <v>20614</v>
      </c>
      <c r="E562">
        <v>101</v>
      </c>
    </row>
    <row r="563" spans="1:5" hidden="1" x14ac:dyDescent="0.3">
      <c r="A563" t="s">
        <v>5</v>
      </c>
      <c r="B563" s="1">
        <v>43788</v>
      </c>
      <c r="C563">
        <v>9.61</v>
      </c>
      <c r="D563">
        <v>16526</v>
      </c>
      <c r="E563">
        <v>94</v>
      </c>
    </row>
    <row r="564" spans="1:5" hidden="1" x14ac:dyDescent="0.3">
      <c r="A564" t="s">
        <v>5</v>
      </c>
      <c r="B564" s="1">
        <v>43789</v>
      </c>
      <c r="C564">
        <v>9.36</v>
      </c>
      <c r="D564">
        <v>16376</v>
      </c>
      <c r="E564">
        <v>85</v>
      </c>
    </row>
    <row r="565" spans="1:5" hidden="1" x14ac:dyDescent="0.3">
      <c r="A565" t="s">
        <v>5</v>
      </c>
      <c r="B565" s="1">
        <v>43790</v>
      </c>
      <c r="C565">
        <v>11.61</v>
      </c>
      <c r="D565">
        <v>17098</v>
      </c>
      <c r="E565">
        <v>91</v>
      </c>
    </row>
    <row r="566" spans="1:5" hidden="1" x14ac:dyDescent="0.3">
      <c r="A566" t="s">
        <v>5</v>
      </c>
      <c r="B566" s="1">
        <v>43791</v>
      </c>
      <c r="C566">
        <v>11.25</v>
      </c>
      <c r="D566">
        <v>16685</v>
      </c>
      <c r="E566">
        <v>79</v>
      </c>
    </row>
    <row r="567" spans="1:5" hidden="1" x14ac:dyDescent="0.3">
      <c r="A567" t="s">
        <v>5</v>
      </c>
      <c r="B567" s="1">
        <v>43792</v>
      </c>
      <c r="C567">
        <v>9.34</v>
      </c>
      <c r="D567">
        <v>13376</v>
      </c>
      <c r="E567">
        <v>93</v>
      </c>
    </row>
    <row r="568" spans="1:5" hidden="1" x14ac:dyDescent="0.3">
      <c r="A568" t="s">
        <v>5</v>
      </c>
      <c r="B568" s="1">
        <v>43793</v>
      </c>
      <c r="C568">
        <v>7.14</v>
      </c>
      <c r="D568">
        <v>12901</v>
      </c>
      <c r="E568">
        <v>71</v>
      </c>
    </row>
    <row r="569" spans="1:5" hidden="1" x14ac:dyDescent="0.3">
      <c r="A569" t="s">
        <v>5</v>
      </c>
      <c r="B569" s="1">
        <v>43794</v>
      </c>
      <c r="C569">
        <v>12.93</v>
      </c>
      <c r="D569">
        <v>22698</v>
      </c>
      <c r="E569">
        <v>117</v>
      </c>
    </row>
    <row r="570" spans="1:5" hidden="1" x14ac:dyDescent="0.3">
      <c r="A570" t="s">
        <v>5</v>
      </c>
      <c r="B570" s="1">
        <v>43795</v>
      </c>
      <c r="C570">
        <v>11.18</v>
      </c>
      <c r="D570">
        <v>17675</v>
      </c>
      <c r="E570">
        <v>92</v>
      </c>
    </row>
    <row r="571" spans="1:5" hidden="1" x14ac:dyDescent="0.3">
      <c r="A571" t="s">
        <v>5</v>
      </c>
      <c r="B571" s="1">
        <v>43796</v>
      </c>
      <c r="C571">
        <v>13.14</v>
      </c>
      <c r="D571">
        <v>17577</v>
      </c>
      <c r="E571">
        <v>115</v>
      </c>
    </row>
    <row r="572" spans="1:5" hidden="1" x14ac:dyDescent="0.3">
      <c r="A572" t="s">
        <v>5</v>
      </c>
      <c r="B572" s="1">
        <v>43797</v>
      </c>
      <c r="C572">
        <v>6.71</v>
      </c>
      <c r="D572">
        <v>12180</v>
      </c>
      <c r="E572">
        <v>77</v>
      </c>
    </row>
    <row r="573" spans="1:5" hidden="1" x14ac:dyDescent="0.3">
      <c r="A573" t="s">
        <v>5</v>
      </c>
      <c r="B573" s="1">
        <v>43798</v>
      </c>
      <c r="C573">
        <v>16.510000000000002</v>
      </c>
      <c r="D573">
        <v>20017</v>
      </c>
      <c r="E573">
        <v>118</v>
      </c>
    </row>
    <row r="574" spans="1:5" hidden="1" x14ac:dyDescent="0.3">
      <c r="A574" t="s">
        <v>5</v>
      </c>
      <c r="B574" s="1">
        <v>43799</v>
      </c>
      <c r="C574">
        <v>13.53</v>
      </c>
      <c r="D574">
        <v>14797</v>
      </c>
      <c r="E574">
        <v>88</v>
      </c>
    </row>
    <row r="575" spans="1:5" hidden="1" x14ac:dyDescent="0.3">
      <c r="A575" t="s">
        <v>5</v>
      </c>
      <c r="B575" s="1">
        <v>43800</v>
      </c>
      <c r="C575">
        <v>6.38</v>
      </c>
      <c r="D575">
        <v>12998</v>
      </c>
      <c r="E575">
        <v>71</v>
      </c>
    </row>
    <row r="576" spans="1:5" hidden="1" x14ac:dyDescent="0.3">
      <c r="A576" t="s">
        <v>5</v>
      </c>
      <c r="B576" s="1">
        <v>43801</v>
      </c>
      <c r="C576">
        <v>13.74</v>
      </c>
      <c r="D576">
        <v>21271</v>
      </c>
      <c r="E576">
        <v>119</v>
      </c>
    </row>
    <row r="577" spans="1:5" hidden="1" x14ac:dyDescent="0.3">
      <c r="A577" t="s">
        <v>5</v>
      </c>
      <c r="B577" s="1">
        <v>43802</v>
      </c>
      <c r="C577">
        <v>7.94</v>
      </c>
      <c r="D577">
        <v>16974</v>
      </c>
      <c r="E577">
        <v>99</v>
      </c>
    </row>
    <row r="578" spans="1:5" hidden="1" x14ac:dyDescent="0.3">
      <c r="A578" t="s">
        <v>5</v>
      </c>
      <c r="B578" s="1">
        <v>43803</v>
      </c>
      <c r="C578">
        <v>8.99</v>
      </c>
      <c r="D578">
        <v>16178</v>
      </c>
      <c r="E578">
        <v>94</v>
      </c>
    </row>
    <row r="579" spans="1:5" hidden="1" x14ac:dyDescent="0.3">
      <c r="A579" t="s">
        <v>5</v>
      </c>
      <c r="B579" s="1">
        <v>43804</v>
      </c>
      <c r="C579">
        <v>15.39</v>
      </c>
      <c r="D579">
        <v>16083</v>
      </c>
      <c r="E579">
        <v>114</v>
      </c>
    </row>
    <row r="580" spans="1:5" hidden="1" x14ac:dyDescent="0.3">
      <c r="A580" t="s">
        <v>5</v>
      </c>
      <c r="B580" s="1">
        <v>43805</v>
      </c>
      <c r="C580">
        <v>12.73</v>
      </c>
      <c r="D580">
        <v>16642</v>
      </c>
      <c r="E580">
        <v>99</v>
      </c>
    </row>
    <row r="581" spans="1:5" hidden="1" x14ac:dyDescent="0.3">
      <c r="A581" t="s">
        <v>5</v>
      </c>
      <c r="B581" s="1">
        <v>43806</v>
      </c>
      <c r="C581">
        <v>9.43</v>
      </c>
      <c r="D581">
        <v>13992</v>
      </c>
      <c r="E581">
        <v>90</v>
      </c>
    </row>
    <row r="582" spans="1:5" hidden="1" x14ac:dyDescent="0.3">
      <c r="A582" t="s">
        <v>5</v>
      </c>
      <c r="B582" s="1">
        <v>43807</v>
      </c>
      <c r="C582">
        <v>6.2</v>
      </c>
      <c r="D582">
        <v>10024</v>
      </c>
      <c r="E582">
        <v>70</v>
      </c>
    </row>
    <row r="583" spans="1:5" hidden="1" x14ac:dyDescent="0.3">
      <c r="A583" t="s">
        <v>5</v>
      </c>
      <c r="B583" s="1">
        <v>43808</v>
      </c>
      <c r="C583">
        <v>6.43</v>
      </c>
      <c r="D583">
        <v>12872</v>
      </c>
      <c r="E583">
        <v>63</v>
      </c>
    </row>
    <row r="584" spans="1:5" hidden="1" x14ac:dyDescent="0.3">
      <c r="A584" t="s">
        <v>5</v>
      </c>
      <c r="B584" s="1">
        <v>43809</v>
      </c>
      <c r="C584">
        <v>12.13</v>
      </c>
      <c r="D584">
        <v>21883</v>
      </c>
      <c r="E584">
        <v>102</v>
      </c>
    </row>
    <row r="585" spans="1:5" hidden="1" x14ac:dyDescent="0.3">
      <c r="A585" t="s">
        <v>5</v>
      </c>
      <c r="B585" s="1">
        <v>43810</v>
      </c>
      <c r="C585">
        <v>11.84</v>
      </c>
      <c r="D585">
        <v>17075</v>
      </c>
      <c r="E585">
        <v>93</v>
      </c>
    </row>
    <row r="586" spans="1:5" hidden="1" x14ac:dyDescent="0.3">
      <c r="A586" t="s">
        <v>5</v>
      </c>
      <c r="B586" s="1">
        <v>43811</v>
      </c>
      <c r="C586">
        <v>11.22</v>
      </c>
      <c r="D586">
        <v>15936</v>
      </c>
      <c r="E586">
        <v>113</v>
      </c>
    </row>
    <row r="587" spans="1:5" hidden="1" x14ac:dyDescent="0.3">
      <c r="A587" t="s">
        <v>5</v>
      </c>
      <c r="B587" s="1">
        <v>43812</v>
      </c>
      <c r="C587">
        <v>9.41</v>
      </c>
      <c r="D587">
        <v>15916</v>
      </c>
      <c r="E587">
        <v>99</v>
      </c>
    </row>
    <row r="588" spans="1:5" hidden="1" x14ac:dyDescent="0.3">
      <c r="A588" t="s">
        <v>5</v>
      </c>
      <c r="B588" s="1">
        <v>43813</v>
      </c>
      <c r="C588">
        <v>11.24</v>
      </c>
      <c r="D588">
        <v>13913</v>
      </c>
      <c r="E588">
        <v>101</v>
      </c>
    </row>
    <row r="589" spans="1:5" hidden="1" x14ac:dyDescent="0.3">
      <c r="A589" t="s">
        <v>5</v>
      </c>
      <c r="B589" s="1">
        <v>43814</v>
      </c>
      <c r="C589">
        <v>6.6</v>
      </c>
      <c r="D589">
        <v>12634</v>
      </c>
      <c r="E589">
        <v>74</v>
      </c>
    </row>
    <row r="590" spans="1:5" hidden="1" x14ac:dyDescent="0.3">
      <c r="A590" t="s">
        <v>5</v>
      </c>
      <c r="B590" s="1">
        <v>43815</v>
      </c>
      <c r="C590">
        <v>10</v>
      </c>
      <c r="D590">
        <v>17936</v>
      </c>
      <c r="E590">
        <v>103</v>
      </c>
    </row>
    <row r="591" spans="1:5" hidden="1" x14ac:dyDescent="0.3">
      <c r="A591" t="s">
        <v>5</v>
      </c>
      <c r="B591" s="1">
        <v>43816</v>
      </c>
      <c r="C591">
        <v>9.33</v>
      </c>
      <c r="D591">
        <v>15583</v>
      </c>
      <c r="E591">
        <v>81</v>
      </c>
    </row>
    <row r="592" spans="1:5" hidden="1" x14ac:dyDescent="0.3">
      <c r="A592" t="s">
        <v>5</v>
      </c>
      <c r="B592" s="1">
        <v>43817</v>
      </c>
      <c r="C592">
        <v>8.4700000000000006</v>
      </c>
      <c r="D592">
        <v>14763</v>
      </c>
      <c r="E592">
        <v>84</v>
      </c>
    </row>
    <row r="593" spans="1:5" hidden="1" x14ac:dyDescent="0.3">
      <c r="A593" t="s">
        <v>5</v>
      </c>
      <c r="B593" s="1">
        <v>43818</v>
      </c>
      <c r="C593">
        <v>8.7799999999999994</v>
      </c>
      <c r="D593">
        <v>15039</v>
      </c>
      <c r="E593">
        <v>113</v>
      </c>
    </row>
    <row r="594" spans="1:5" hidden="1" x14ac:dyDescent="0.3">
      <c r="A594" t="s">
        <v>5</v>
      </c>
      <c r="B594" s="1">
        <v>43819</v>
      </c>
      <c r="C594">
        <v>9.99</v>
      </c>
      <c r="D594">
        <v>15835</v>
      </c>
      <c r="E594">
        <v>105</v>
      </c>
    </row>
    <row r="595" spans="1:5" hidden="1" x14ac:dyDescent="0.3">
      <c r="A595" t="s">
        <v>5</v>
      </c>
      <c r="B595" s="1">
        <v>43820</v>
      </c>
      <c r="C595">
        <v>6.52</v>
      </c>
      <c r="D595">
        <v>13633</v>
      </c>
      <c r="E595">
        <v>88</v>
      </c>
    </row>
    <row r="596" spans="1:5" hidden="1" x14ac:dyDescent="0.3">
      <c r="A596" t="s">
        <v>5</v>
      </c>
      <c r="B596" s="1">
        <v>43821</v>
      </c>
      <c r="C596">
        <v>6.77</v>
      </c>
      <c r="D596">
        <v>11904</v>
      </c>
      <c r="E596">
        <v>86</v>
      </c>
    </row>
    <row r="597" spans="1:5" hidden="1" x14ac:dyDescent="0.3">
      <c r="A597" t="s">
        <v>5</v>
      </c>
      <c r="B597" s="1">
        <v>43822</v>
      </c>
      <c r="C597">
        <v>8.9499999999999993</v>
      </c>
      <c r="D597">
        <v>18517</v>
      </c>
      <c r="E597">
        <v>95</v>
      </c>
    </row>
    <row r="598" spans="1:5" hidden="1" x14ac:dyDescent="0.3">
      <c r="A598" t="s">
        <v>5</v>
      </c>
      <c r="B598" s="1">
        <v>43823</v>
      </c>
      <c r="C598">
        <v>7.45</v>
      </c>
      <c r="D598">
        <v>12611</v>
      </c>
      <c r="E598">
        <v>95</v>
      </c>
    </row>
    <row r="599" spans="1:5" hidden="1" x14ac:dyDescent="0.3">
      <c r="A599" t="s">
        <v>5</v>
      </c>
      <c r="B599" s="1">
        <v>43824</v>
      </c>
      <c r="C599">
        <v>5.24</v>
      </c>
      <c r="D599">
        <v>9221</v>
      </c>
      <c r="E599">
        <v>71</v>
      </c>
    </row>
    <row r="600" spans="1:5" hidden="1" x14ac:dyDescent="0.3">
      <c r="A600" t="s">
        <v>5</v>
      </c>
      <c r="B600" s="1">
        <v>43825</v>
      </c>
      <c r="C600">
        <v>8.94</v>
      </c>
      <c r="D600">
        <v>18117</v>
      </c>
      <c r="E600">
        <v>94</v>
      </c>
    </row>
    <row r="601" spans="1:5" hidden="1" x14ac:dyDescent="0.3">
      <c r="A601" t="s">
        <v>5</v>
      </c>
      <c r="B601" s="1">
        <v>43826</v>
      </c>
      <c r="C601">
        <v>9.08</v>
      </c>
      <c r="D601">
        <v>16047</v>
      </c>
      <c r="E601">
        <v>105</v>
      </c>
    </row>
    <row r="602" spans="1:5" hidden="1" x14ac:dyDescent="0.3">
      <c r="A602" t="s">
        <v>5</v>
      </c>
      <c r="B602" s="1">
        <v>43827</v>
      </c>
      <c r="C602">
        <v>6.59</v>
      </c>
      <c r="D602">
        <v>13230</v>
      </c>
      <c r="E602">
        <v>94</v>
      </c>
    </row>
    <row r="603" spans="1:5" hidden="1" x14ac:dyDescent="0.3">
      <c r="A603" t="s">
        <v>5</v>
      </c>
      <c r="B603" s="1">
        <v>43828</v>
      </c>
      <c r="C603">
        <v>6.35</v>
      </c>
      <c r="D603">
        <v>11665</v>
      </c>
      <c r="E603">
        <v>64</v>
      </c>
    </row>
    <row r="604" spans="1:5" hidden="1" x14ac:dyDescent="0.3">
      <c r="A604" t="s">
        <v>5</v>
      </c>
      <c r="B604" s="1">
        <v>43829</v>
      </c>
      <c r="C604">
        <v>12.52</v>
      </c>
      <c r="D604">
        <v>17451</v>
      </c>
      <c r="E604">
        <v>122</v>
      </c>
    </row>
    <row r="605" spans="1:5" hidden="1" x14ac:dyDescent="0.3">
      <c r="A605" t="s">
        <v>5</v>
      </c>
      <c r="B605" s="1">
        <v>43830</v>
      </c>
      <c r="C605">
        <v>5.91</v>
      </c>
      <c r="D605">
        <v>12160</v>
      </c>
      <c r="E605">
        <v>82</v>
      </c>
    </row>
    <row r="606" spans="1:5" hidden="1" x14ac:dyDescent="0.3">
      <c r="A606" t="s">
        <v>5</v>
      </c>
      <c r="B606" s="1">
        <v>43831</v>
      </c>
      <c r="C606">
        <v>3.97</v>
      </c>
      <c r="D606">
        <v>8347</v>
      </c>
      <c r="E606">
        <v>69</v>
      </c>
    </row>
    <row r="607" spans="1:5" hidden="1" x14ac:dyDescent="0.3">
      <c r="A607" t="s">
        <v>5</v>
      </c>
      <c r="B607" s="1">
        <v>43832</v>
      </c>
      <c r="C607">
        <v>6.71</v>
      </c>
      <c r="D607">
        <v>16899</v>
      </c>
      <c r="E607">
        <v>130</v>
      </c>
    </row>
    <row r="608" spans="1:5" hidden="1" x14ac:dyDescent="0.3">
      <c r="A608" t="s">
        <v>5</v>
      </c>
      <c r="B608" s="1">
        <v>43833</v>
      </c>
      <c r="C608">
        <v>6.43</v>
      </c>
      <c r="D608">
        <v>15718</v>
      </c>
      <c r="E608">
        <v>115</v>
      </c>
    </row>
    <row r="609" spans="1:5" hidden="1" x14ac:dyDescent="0.3">
      <c r="A609" t="s">
        <v>5</v>
      </c>
      <c r="B609" s="1">
        <v>43834</v>
      </c>
      <c r="C609">
        <v>5.34</v>
      </c>
      <c r="D609">
        <v>12554</v>
      </c>
      <c r="E609">
        <v>96</v>
      </c>
    </row>
    <row r="610" spans="1:5" hidden="1" x14ac:dyDescent="0.3">
      <c r="A610" t="s">
        <v>5</v>
      </c>
      <c r="B610" s="1">
        <v>43835</v>
      </c>
      <c r="C610">
        <v>4.76</v>
      </c>
      <c r="D610">
        <v>12097</v>
      </c>
      <c r="E610">
        <v>97</v>
      </c>
    </row>
    <row r="611" spans="1:5" hidden="1" x14ac:dyDescent="0.3">
      <c r="A611" t="s">
        <v>5</v>
      </c>
      <c r="B611" s="1">
        <v>43836</v>
      </c>
      <c r="C611">
        <v>8.5399999999999991</v>
      </c>
      <c r="D611">
        <v>19345</v>
      </c>
      <c r="E611">
        <v>109</v>
      </c>
    </row>
    <row r="612" spans="1:5" hidden="1" x14ac:dyDescent="0.3">
      <c r="A612" t="s">
        <v>5</v>
      </c>
      <c r="B612" s="1">
        <v>43837</v>
      </c>
      <c r="C612">
        <v>8.1300000000000008</v>
      </c>
      <c r="D612">
        <v>16419</v>
      </c>
      <c r="E612">
        <v>118</v>
      </c>
    </row>
    <row r="613" spans="1:5" hidden="1" x14ac:dyDescent="0.3">
      <c r="A613" t="s">
        <v>5</v>
      </c>
      <c r="B613" s="1">
        <v>43838</v>
      </c>
      <c r="C613">
        <v>7.3</v>
      </c>
      <c r="D613">
        <v>15149</v>
      </c>
      <c r="E613">
        <v>112</v>
      </c>
    </row>
    <row r="614" spans="1:5" hidden="1" x14ac:dyDescent="0.3">
      <c r="A614" t="s">
        <v>5</v>
      </c>
      <c r="B614" s="1">
        <v>43839</v>
      </c>
      <c r="C614">
        <v>4.2699999999999996</v>
      </c>
      <c r="D614">
        <v>11964</v>
      </c>
      <c r="E614">
        <v>70</v>
      </c>
    </row>
    <row r="615" spans="1:5" hidden="1" x14ac:dyDescent="0.3">
      <c r="A615" t="s">
        <v>5</v>
      </c>
      <c r="B615" s="1">
        <v>43840</v>
      </c>
      <c r="C615">
        <v>7.81</v>
      </c>
      <c r="D615">
        <v>18208</v>
      </c>
      <c r="E615">
        <v>116</v>
      </c>
    </row>
    <row r="616" spans="1:5" hidden="1" x14ac:dyDescent="0.3">
      <c r="A616" t="s">
        <v>5</v>
      </c>
      <c r="B616" s="1">
        <v>43841</v>
      </c>
      <c r="C616">
        <v>4.9400000000000004</v>
      </c>
      <c r="D616">
        <v>13232</v>
      </c>
      <c r="E616">
        <v>75</v>
      </c>
    </row>
    <row r="617" spans="1:5" hidden="1" x14ac:dyDescent="0.3">
      <c r="A617" t="s">
        <v>5</v>
      </c>
      <c r="B617" s="1">
        <v>43842</v>
      </c>
      <c r="C617">
        <v>5.78</v>
      </c>
      <c r="D617">
        <v>12535</v>
      </c>
      <c r="E617">
        <v>87</v>
      </c>
    </row>
    <row r="618" spans="1:5" hidden="1" x14ac:dyDescent="0.3">
      <c r="A618" t="s">
        <v>5</v>
      </c>
      <c r="B618" s="1">
        <v>43843</v>
      </c>
      <c r="C618">
        <v>8.69</v>
      </c>
      <c r="D618">
        <v>21718</v>
      </c>
      <c r="E618">
        <v>135</v>
      </c>
    </row>
    <row r="619" spans="1:5" hidden="1" x14ac:dyDescent="0.3">
      <c r="A619" t="s">
        <v>5</v>
      </c>
      <c r="B619" s="1">
        <v>43844</v>
      </c>
      <c r="C619">
        <v>7.98</v>
      </c>
      <c r="D619">
        <v>17604</v>
      </c>
      <c r="E619">
        <v>156</v>
      </c>
    </row>
    <row r="620" spans="1:5" hidden="1" x14ac:dyDescent="0.3">
      <c r="A620" t="s">
        <v>5</v>
      </c>
      <c r="B620" s="1">
        <v>43845</v>
      </c>
      <c r="C620">
        <v>8.43</v>
      </c>
      <c r="D620">
        <v>17819</v>
      </c>
      <c r="E620">
        <v>103</v>
      </c>
    </row>
    <row r="621" spans="1:5" hidden="1" x14ac:dyDescent="0.3">
      <c r="A621" t="s">
        <v>5</v>
      </c>
      <c r="B621" s="1">
        <v>43846</v>
      </c>
      <c r="C621">
        <v>9.23</v>
      </c>
      <c r="D621">
        <v>17356</v>
      </c>
      <c r="E621">
        <v>155</v>
      </c>
    </row>
    <row r="622" spans="1:5" hidden="1" x14ac:dyDescent="0.3">
      <c r="A622" t="s">
        <v>5</v>
      </c>
      <c r="B622" s="1">
        <v>43847</v>
      </c>
      <c r="C622">
        <v>6.29</v>
      </c>
      <c r="D622">
        <v>16489</v>
      </c>
      <c r="E622">
        <v>110</v>
      </c>
    </row>
    <row r="623" spans="1:5" hidden="1" x14ac:dyDescent="0.3">
      <c r="A623" t="s">
        <v>5</v>
      </c>
      <c r="B623" s="1">
        <v>43848</v>
      </c>
      <c r="C623">
        <v>5.5</v>
      </c>
      <c r="D623">
        <v>13790</v>
      </c>
      <c r="E623">
        <v>130</v>
      </c>
    </row>
    <row r="624" spans="1:5" hidden="1" x14ac:dyDescent="0.3">
      <c r="A624" t="s">
        <v>5</v>
      </c>
      <c r="B624" s="1">
        <v>43849</v>
      </c>
      <c r="C624">
        <v>6.01</v>
      </c>
      <c r="D624">
        <v>12309</v>
      </c>
      <c r="E624">
        <v>87</v>
      </c>
    </row>
    <row r="625" spans="1:5" hidden="1" x14ac:dyDescent="0.3">
      <c r="A625" t="s">
        <v>5</v>
      </c>
      <c r="B625" s="1">
        <v>43850</v>
      </c>
      <c r="C625">
        <v>10.7</v>
      </c>
      <c r="D625">
        <v>20646</v>
      </c>
      <c r="E625">
        <v>136</v>
      </c>
    </row>
    <row r="626" spans="1:5" hidden="1" x14ac:dyDescent="0.3">
      <c r="A626" t="s">
        <v>5</v>
      </c>
      <c r="B626" s="1">
        <v>43851</v>
      </c>
      <c r="C626">
        <v>9.18</v>
      </c>
      <c r="D626">
        <v>17907</v>
      </c>
      <c r="E626">
        <v>109</v>
      </c>
    </row>
    <row r="627" spans="1:5" hidden="1" x14ac:dyDescent="0.3">
      <c r="A627" t="s">
        <v>5</v>
      </c>
      <c r="B627" s="1">
        <v>43852</v>
      </c>
      <c r="C627">
        <v>7.81</v>
      </c>
      <c r="D627">
        <v>17482</v>
      </c>
      <c r="E627">
        <v>109</v>
      </c>
    </row>
    <row r="628" spans="1:5" hidden="1" x14ac:dyDescent="0.3">
      <c r="A628" t="s">
        <v>5</v>
      </c>
      <c r="B628" s="1">
        <v>43853</v>
      </c>
      <c r="C628">
        <v>8.9600000000000009</v>
      </c>
      <c r="D628">
        <v>16979</v>
      </c>
      <c r="E628">
        <v>118</v>
      </c>
    </row>
    <row r="629" spans="1:5" hidden="1" x14ac:dyDescent="0.3">
      <c r="A629" t="s">
        <v>5</v>
      </c>
      <c r="B629" s="1">
        <v>43854</v>
      </c>
      <c r="C629">
        <v>9.84</v>
      </c>
      <c r="D629">
        <v>17068</v>
      </c>
      <c r="E629">
        <v>110</v>
      </c>
    </row>
    <row r="630" spans="1:5" hidden="1" x14ac:dyDescent="0.3">
      <c r="A630" t="s">
        <v>5</v>
      </c>
      <c r="B630" s="1">
        <v>43855</v>
      </c>
      <c r="C630">
        <v>8.43</v>
      </c>
      <c r="D630">
        <v>14630</v>
      </c>
      <c r="E630">
        <v>109</v>
      </c>
    </row>
    <row r="631" spans="1:5" hidden="1" x14ac:dyDescent="0.3">
      <c r="A631" t="s">
        <v>5</v>
      </c>
      <c r="B631" s="1">
        <v>43856</v>
      </c>
      <c r="C631">
        <v>7.7</v>
      </c>
      <c r="D631">
        <v>13359</v>
      </c>
      <c r="E631">
        <v>110</v>
      </c>
    </row>
    <row r="632" spans="1:5" hidden="1" x14ac:dyDescent="0.3">
      <c r="A632" t="s">
        <v>5</v>
      </c>
      <c r="B632" s="1">
        <v>43857</v>
      </c>
      <c r="C632">
        <v>10.01</v>
      </c>
      <c r="D632">
        <v>21046</v>
      </c>
      <c r="E632">
        <v>129</v>
      </c>
    </row>
    <row r="633" spans="1:5" hidden="1" x14ac:dyDescent="0.3">
      <c r="A633" t="s">
        <v>5</v>
      </c>
      <c r="B633" s="1">
        <v>43858</v>
      </c>
      <c r="C633">
        <v>9.1</v>
      </c>
      <c r="D633">
        <v>17673</v>
      </c>
      <c r="E633">
        <v>123</v>
      </c>
    </row>
    <row r="634" spans="1:5" hidden="1" x14ac:dyDescent="0.3">
      <c r="A634" t="s">
        <v>5</v>
      </c>
      <c r="B634" s="1">
        <v>43859</v>
      </c>
      <c r="C634">
        <v>9.82</v>
      </c>
      <c r="D634">
        <v>16584</v>
      </c>
      <c r="E634">
        <v>126</v>
      </c>
    </row>
    <row r="635" spans="1:5" hidden="1" x14ac:dyDescent="0.3">
      <c r="A635" t="s">
        <v>5</v>
      </c>
      <c r="B635" s="1">
        <v>43860</v>
      </c>
      <c r="C635">
        <v>8.86</v>
      </c>
      <c r="D635">
        <v>16947</v>
      </c>
      <c r="E635">
        <v>110</v>
      </c>
    </row>
    <row r="636" spans="1:5" hidden="1" x14ac:dyDescent="0.3">
      <c r="A636" t="s">
        <v>5</v>
      </c>
      <c r="B636" s="1">
        <v>43861</v>
      </c>
      <c r="C636">
        <v>24.61</v>
      </c>
      <c r="D636">
        <v>17203</v>
      </c>
      <c r="E636">
        <v>115</v>
      </c>
    </row>
    <row r="637" spans="1:5" hidden="1" x14ac:dyDescent="0.3">
      <c r="A637" t="s">
        <v>5</v>
      </c>
      <c r="B637" s="1">
        <v>43862</v>
      </c>
      <c r="C637">
        <v>9.6300000000000008</v>
      </c>
      <c r="D637">
        <v>15124</v>
      </c>
      <c r="E637">
        <v>98</v>
      </c>
    </row>
    <row r="638" spans="1:5" hidden="1" x14ac:dyDescent="0.3">
      <c r="A638" t="s">
        <v>5</v>
      </c>
      <c r="B638" s="1">
        <v>43863</v>
      </c>
      <c r="C638">
        <v>10.85</v>
      </c>
      <c r="D638">
        <v>13262</v>
      </c>
      <c r="E638">
        <v>118</v>
      </c>
    </row>
    <row r="639" spans="1:5" hidden="1" x14ac:dyDescent="0.3">
      <c r="A639" t="s">
        <v>5</v>
      </c>
      <c r="B639" s="1">
        <v>43864</v>
      </c>
      <c r="C639">
        <v>15.87</v>
      </c>
      <c r="D639">
        <v>21207</v>
      </c>
      <c r="E639">
        <v>125</v>
      </c>
    </row>
    <row r="640" spans="1:5" hidden="1" x14ac:dyDescent="0.3">
      <c r="A640" t="s">
        <v>5</v>
      </c>
      <c r="B640" s="1">
        <v>43865</v>
      </c>
      <c r="C640">
        <v>11.7</v>
      </c>
      <c r="D640">
        <v>16454</v>
      </c>
      <c r="E640">
        <v>104</v>
      </c>
    </row>
    <row r="641" spans="1:5" hidden="1" x14ac:dyDescent="0.3">
      <c r="A641" t="s">
        <v>5</v>
      </c>
      <c r="B641" s="1">
        <v>43866</v>
      </c>
      <c r="C641">
        <v>12.09</v>
      </c>
      <c r="D641">
        <v>16880</v>
      </c>
      <c r="E641">
        <v>109</v>
      </c>
    </row>
    <row r="642" spans="1:5" hidden="1" x14ac:dyDescent="0.3">
      <c r="A642" t="s">
        <v>5</v>
      </c>
      <c r="B642" s="1">
        <v>43867</v>
      </c>
      <c r="C642">
        <v>12.66</v>
      </c>
      <c r="D642">
        <v>16880</v>
      </c>
      <c r="E642">
        <v>104</v>
      </c>
    </row>
    <row r="643" spans="1:5" hidden="1" x14ac:dyDescent="0.3">
      <c r="A643" t="s">
        <v>5</v>
      </c>
      <c r="B643" s="1">
        <v>43868</v>
      </c>
      <c r="C643">
        <v>11.03</v>
      </c>
      <c r="D643">
        <v>15793</v>
      </c>
      <c r="E643">
        <v>117</v>
      </c>
    </row>
    <row r="644" spans="1:5" hidden="1" x14ac:dyDescent="0.3">
      <c r="A644" t="s">
        <v>5</v>
      </c>
      <c r="B644" s="1">
        <v>43869</v>
      </c>
      <c r="C644">
        <v>11.94</v>
      </c>
      <c r="D644">
        <v>13814</v>
      </c>
      <c r="E644">
        <v>71</v>
      </c>
    </row>
    <row r="645" spans="1:5" hidden="1" x14ac:dyDescent="0.3">
      <c r="A645" t="s">
        <v>5</v>
      </c>
      <c r="B645" s="1">
        <v>43870</v>
      </c>
      <c r="C645">
        <v>8.98</v>
      </c>
      <c r="D645">
        <v>13081</v>
      </c>
      <c r="E645">
        <v>85</v>
      </c>
    </row>
    <row r="646" spans="1:5" hidden="1" x14ac:dyDescent="0.3">
      <c r="A646" t="s">
        <v>5</v>
      </c>
      <c r="B646" s="1">
        <v>43871</v>
      </c>
      <c r="C646">
        <v>15.41</v>
      </c>
      <c r="D646">
        <v>20756</v>
      </c>
      <c r="E646">
        <v>121</v>
      </c>
    </row>
    <row r="647" spans="1:5" hidden="1" x14ac:dyDescent="0.3">
      <c r="A647" t="s">
        <v>5</v>
      </c>
      <c r="B647" s="1">
        <v>43872</v>
      </c>
      <c r="C647">
        <v>10.93</v>
      </c>
      <c r="D647">
        <v>17660</v>
      </c>
      <c r="E647">
        <v>103</v>
      </c>
    </row>
    <row r="648" spans="1:5" hidden="1" x14ac:dyDescent="0.3">
      <c r="A648" t="s">
        <v>5</v>
      </c>
      <c r="B648" s="1">
        <v>43873</v>
      </c>
      <c r="C648">
        <v>13.72</v>
      </c>
      <c r="D648">
        <v>17931</v>
      </c>
      <c r="E648">
        <v>130</v>
      </c>
    </row>
    <row r="649" spans="1:5" hidden="1" x14ac:dyDescent="0.3">
      <c r="A649" t="s">
        <v>5</v>
      </c>
      <c r="B649" s="1">
        <v>43874</v>
      </c>
      <c r="C649">
        <v>10.64</v>
      </c>
      <c r="D649">
        <v>17675</v>
      </c>
      <c r="E649">
        <v>109</v>
      </c>
    </row>
    <row r="650" spans="1:5" hidden="1" x14ac:dyDescent="0.3">
      <c r="A650" t="s">
        <v>5</v>
      </c>
      <c r="B650" s="1">
        <v>43875</v>
      </c>
      <c r="C650">
        <v>7.42</v>
      </c>
      <c r="D650">
        <v>16664</v>
      </c>
      <c r="E650">
        <v>81</v>
      </c>
    </row>
    <row r="651" spans="1:5" hidden="1" x14ac:dyDescent="0.3">
      <c r="A651" t="s">
        <v>5</v>
      </c>
      <c r="B651" s="1">
        <v>43876</v>
      </c>
      <c r="C651">
        <v>8.76</v>
      </c>
      <c r="D651">
        <v>14906</v>
      </c>
      <c r="E651">
        <v>105</v>
      </c>
    </row>
    <row r="652" spans="1:5" hidden="1" x14ac:dyDescent="0.3">
      <c r="A652" t="s">
        <v>5</v>
      </c>
      <c r="B652" s="1">
        <v>43877</v>
      </c>
      <c r="C652">
        <v>8.6199999999999992</v>
      </c>
      <c r="D652">
        <v>12968</v>
      </c>
      <c r="E652">
        <v>98</v>
      </c>
    </row>
    <row r="653" spans="1:5" hidden="1" x14ac:dyDescent="0.3">
      <c r="A653" t="s">
        <v>5</v>
      </c>
      <c r="B653" s="1">
        <v>43878</v>
      </c>
      <c r="C653">
        <v>13.13</v>
      </c>
      <c r="D653">
        <v>20206</v>
      </c>
      <c r="E653">
        <v>132</v>
      </c>
    </row>
    <row r="654" spans="1:5" hidden="1" x14ac:dyDescent="0.3">
      <c r="A654" t="s">
        <v>5</v>
      </c>
      <c r="B654" s="1">
        <v>43879</v>
      </c>
      <c r="C654">
        <v>11.19</v>
      </c>
      <c r="D654">
        <v>17911</v>
      </c>
      <c r="E654">
        <v>120</v>
      </c>
    </row>
    <row r="655" spans="1:5" hidden="1" x14ac:dyDescent="0.3">
      <c r="A655" t="s">
        <v>5</v>
      </c>
      <c r="B655" s="1">
        <v>43880</v>
      </c>
      <c r="C655">
        <v>11.25</v>
      </c>
      <c r="D655">
        <v>16703</v>
      </c>
      <c r="E655">
        <v>120</v>
      </c>
    </row>
    <row r="656" spans="1:5" hidden="1" x14ac:dyDescent="0.3">
      <c r="A656" t="s">
        <v>5</v>
      </c>
      <c r="B656" s="1">
        <v>43881</v>
      </c>
      <c r="C656">
        <v>12.07</v>
      </c>
      <c r="D656">
        <v>16690</v>
      </c>
      <c r="E656">
        <v>121</v>
      </c>
    </row>
    <row r="657" spans="1:5" hidden="1" x14ac:dyDescent="0.3">
      <c r="A657" t="s">
        <v>5</v>
      </c>
      <c r="B657" s="1">
        <v>43882</v>
      </c>
      <c r="C657">
        <v>10.54</v>
      </c>
      <c r="D657">
        <v>16438</v>
      </c>
      <c r="E657">
        <v>118</v>
      </c>
    </row>
    <row r="658" spans="1:5" hidden="1" x14ac:dyDescent="0.3">
      <c r="A658" t="s">
        <v>5</v>
      </c>
      <c r="B658" s="1">
        <v>43883</v>
      </c>
      <c r="C658">
        <v>6.56</v>
      </c>
      <c r="D658">
        <v>11321</v>
      </c>
      <c r="E658">
        <v>75</v>
      </c>
    </row>
    <row r="659" spans="1:5" hidden="1" x14ac:dyDescent="0.3">
      <c r="A659" t="s">
        <v>5</v>
      </c>
      <c r="B659" s="1">
        <v>43884</v>
      </c>
      <c r="C659">
        <v>6.51</v>
      </c>
      <c r="D659">
        <v>8903</v>
      </c>
      <c r="E659">
        <v>75</v>
      </c>
    </row>
    <row r="660" spans="1:5" hidden="1" x14ac:dyDescent="0.3">
      <c r="A660" t="s">
        <v>5</v>
      </c>
      <c r="B660" s="1">
        <v>43885</v>
      </c>
      <c r="C660">
        <v>6.96</v>
      </c>
      <c r="D660">
        <v>9817</v>
      </c>
      <c r="E660">
        <v>64</v>
      </c>
    </row>
    <row r="661" spans="1:5" hidden="1" x14ac:dyDescent="0.3">
      <c r="A661" t="s">
        <v>5</v>
      </c>
      <c r="B661" s="1">
        <v>43886</v>
      </c>
      <c r="C661">
        <v>7.29</v>
      </c>
      <c r="D661">
        <v>9624</v>
      </c>
      <c r="E661">
        <v>81</v>
      </c>
    </row>
    <row r="662" spans="1:5" hidden="1" x14ac:dyDescent="0.3">
      <c r="A662" t="s">
        <v>5</v>
      </c>
      <c r="B662" s="1">
        <v>43887</v>
      </c>
      <c r="C662">
        <v>10.46</v>
      </c>
      <c r="D662">
        <v>16610</v>
      </c>
      <c r="E662">
        <v>71</v>
      </c>
    </row>
    <row r="663" spans="1:5" hidden="1" x14ac:dyDescent="0.3">
      <c r="A663" t="s">
        <v>5</v>
      </c>
      <c r="B663" s="1">
        <v>43888</v>
      </c>
      <c r="C663">
        <v>13.2</v>
      </c>
      <c r="D663">
        <v>20872</v>
      </c>
      <c r="E663">
        <v>109</v>
      </c>
    </row>
    <row r="664" spans="1:5" hidden="1" x14ac:dyDescent="0.3">
      <c r="A664" t="s">
        <v>5</v>
      </c>
      <c r="B664" s="1">
        <v>43889</v>
      </c>
      <c r="C664">
        <v>13.46</v>
      </c>
      <c r="D664">
        <v>18106</v>
      </c>
      <c r="E664">
        <v>93</v>
      </c>
    </row>
    <row r="665" spans="1:5" hidden="1" x14ac:dyDescent="0.3">
      <c r="A665" t="s">
        <v>5</v>
      </c>
      <c r="B665" s="1">
        <v>43890</v>
      </c>
      <c r="C665">
        <v>10.71</v>
      </c>
      <c r="D665">
        <v>15573</v>
      </c>
      <c r="E665">
        <v>83</v>
      </c>
    </row>
    <row r="666" spans="1:5" hidden="1" x14ac:dyDescent="0.3">
      <c r="A666" t="s">
        <v>5</v>
      </c>
      <c r="B666" s="1">
        <v>43891</v>
      </c>
      <c r="C666">
        <v>7.92</v>
      </c>
      <c r="D666">
        <v>13953</v>
      </c>
      <c r="E666">
        <v>78</v>
      </c>
    </row>
    <row r="667" spans="1:5" hidden="1" x14ac:dyDescent="0.3">
      <c r="A667" t="s">
        <v>5</v>
      </c>
      <c r="B667" s="1">
        <v>43892</v>
      </c>
      <c r="C667">
        <v>12.83</v>
      </c>
      <c r="D667">
        <v>20914</v>
      </c>
      <c r="E667">
        <v>90</v>
      </c>
    </row>
    <row r="668" spans="1:5" hidden="1" x14ac:dyDescent="0.3">
      <c r="A668" t="s">
        <v>5</v>
      </c>
      <c r="B668" s="1">
        <v>43893</v>
      </c>
      <c r="C668">
        <v>10.99</v>
      </c>
      <c r="D668">
        <v>18111</v>
      </c>
      <c r="E668">
        <v>124</v>
      </c>
    </row>
    <row r="669" spans="1:5" hidden="1" x14ac:dyDescent="0.3">
      <c r="A669" t="s">
        <v>5</v>
      </c>
      <c r="B669" s="1">
        <v>43894</v>
      </c>
      <c r="C669">
        <v>11.31</v>
      </c>
      <c r="D669">
        <v>18044</v>
      </c>
      <c r="E669">
        <v>100</v>
      </c>
    </row>
    <row r="670" spans="1:5" hidden="1" x14ac:dyDescent="0.3">
      <c r="A670" t="s">
        <v>5</v>
      </c>
      <c r="B670" s="1">
        <v>43895</v>
      </c>
      <c r="C670">
        <v>12</v>
      </c>
      <c r="D670">
        <v>17615</v>
      </c>
      <c r="E670">
        <v>105</v>
      </c>
    </row>
    <row r="671" spans="1:5" hidden="1" x14ac:dyDescent="0.3">
      <c r="A671" t="s">
        <v>5</v>
      </c>
      <c r="B671" s="1">
        <v>43896</v>
      </c>
      <c r="C671">
        <v>12.39</v>
      </c>
      <c r="D671">
        <v>17629</v>
      </c>
      <c r="E671">
        <v>79</v>
      </c>
    </row>
    <row r="672" spans="1:5" hidden="1" x14ac:dyDescent="0.3">
      <c r="A672" t="s">
        <v>5</v>
      </c>
      <c r="B672" s="1">
        <v>43897</v>
      </c>
      <c r="C672">
        <v>8.58</v>
      </c>
      <c r="D672">
        <v>15107</v>
      </c>
      <c r="E672">
        <v>80</v>
      </c>
    </row>
    <row r="673" spans="1:5" hidden="1" x14ac:dyDescent="0.3">
      <c r="A673" t="s">
        <v>5</v>
      </c>
      <c r="B673" s="1">
        <v>43898</v>
      </c>
      <c r="C673">
        <v>8.9700000000000006</v>
      </c>
      <c r="D673">
        <v>13961</v>
      </c>
      <c r="E673">
        <v>78</v>
      </c>
    </row>
    <row r="674" spans="1:5" hidden="1" x14ac:dyDescent="0.3">
      <c r="A674" t="s">
        <v>5</v>
      </c>
      <c r="B674" s="1">
        <v>43899</v>
      </c>
      <c r="C674">
        <v>18.670000000000002</v>
      </c>
      <c r="D674">
        <v>21015</v>
      </c>
      <c r="E674">
        <v>116</v>
      </c>
    </row>
    <row r="675" spans="1:5" hidden="1" x14ac:dyDescent="0.3">
      <c r="A675" t="s">
        <v>5</v>
      </c>
      <c r="B675" s="1">
        <v>43900</v>
      </c>
      <c r="C675">
        <v>15.64</v>
      </c>
      <c r="D675">
        <v>16638</v>
      </c>
      <c r="E675">
        <v>82</v>
      </c>
    </row>
    <row r="676" spans="1:5" hidden="1" x14ac:dyDescent="0.3">
      <c r="A676" t="s">
        <v>5</v>
      </c>
      <c r="B676" s="1">
        <v>43901</v>
      </c>
      <c r="C676">
        <v>11.49</v>
      </c>
      <c r="D676">
        <v>13698</v>
      </c>
      <c r="E676">
        <v>89</v>
      </c>
    </row>
    <row r="677" spans="1:5" hidden="1" x14ac:dyDescent="0.3">
      <c r="A677" t="s">
        <v>5</v>
      </c>
      <c r="B677" s="1">
        <v>43902</v>
      </c>
      <c r="C677">
        <v>8.1999999999999993</v>
      </c>
      <c r="D677">
        <v>12891</v>
      </c>
      <c r="E677">
        <v>61</v>
      </c>
    </row>
    <row r="678" spans="1:5" hidden="1" x14ac:dyDescent="0.3">
      <c r="A678" t="s">
        <v>5</v>
      </c>
      <c r="B678" s="1">
        <v>43903</v>
      </c>
      <c r="C678">
        <v>8.66</v>
      </c>
      <c r="D678">
        <v>12581</v>
      </c>
      <c r="E678">
        <v>68</v>
      </c>
    </row>
    <row r="679" spans="1:5" hidden="1" x14ac:dyDescent="0.3">
      <c r="A679" t="s">
        <v>5</v>
      </c>
      <c r="B679" s="1">
        <v>43904</v>
      </c>
      <c r="C679">
        <v>6.82</v>
      </c>
      <c r="D679">
        <v>10454</v>
      </c>
      <c r="E679">
        <v>65</v>
      </c>
    </row>
    <row r="680" spans="1:5" hidden="1" x14ac:dyDescent="0.3">
      <c r="A680" t="s">
        <v>5</v>
      </c>
      <c r="B680" s="1">
        <v>43905</v>
      </c>
      <c r="C680">
        <v>4.37</v>
      </c>
      <c r="D680">
        <v>8295</v>
      </c>
      <c r="E680">
        <v>49</v>
      </c>
    </row>
    <row r="681" spans="1:5" hidden="1" x14ac:dyDescent="0.3">
      <c r="A681" t="s">
        <v>5</v>
      </c>
      <c r="B681" s="1">
        <v>43906</v>
      </c>
      <c r="C681">
        <v>6.8</v>
      </c>
      <c r="D681">
        <v>12499</v>
      </c>
      <c r="E681">
        <v>66</v>
      </c>
    </row>
    <row r="682" spans="1:5" hidden="1" x14ac:dyDescent="0.3">
      <c r="A682" t="s">
        <v>5</v>
      </c>
      <c r="B682" s="1">
        <v>43907</v>
      </c>
      <c r="C682">
        <v>5.44</v>
      </c>
      <c r="D682">
        <v>9584</v>
      </c>
      <c r="E682">
        <v>67</v>
      </c>
    </row>
    <row r="683" spans="1:5" hidden="1" x14ac:dyDescent="0.3">
      <c r="A683" t="s">
        <v>5</v>
      </c>
      <c r="B683" s="1">
        <v>43908</v>
      </c>
      <c r="C683">
        <v>4.26</v>
      </c>
      <c r="D683">
        <v>8877</v>
      </c>
      <c r="E683">
        <v>49</v>
      </c>
    </row>
    <row r="684" spans="1:5" hidden="1" x14ac:dyDescent="0.3">
      <c r="A684" t="s">
        <v>5</v>
      </c>
      <c r="B684" s="1">
        <v>43909</v>
      </c>
      <c r="C684">
        <v>3.8</v>
      </c>
      <c r="D684">
        <v>8336</v>
      </c>
      <c r="E684">
        <v>52</v>
      </c>
    </row>
    <row r="685" spans="1:5" hidden="1" x14ac:dyDescent="0.3">
      <c r="A685" t="s">
        <v>5</v>
      </c>
      <c r="B685" s="1">
        <v>43910</v>
      </c>
      <c r="C685">
        <v>4.5999999999999996</v>
      </c>
      <c r="D685">
        <v>8392</v>
      </c>
      <c r="E685">
        <v>70</v>
      </c>
    </row>
    <row r="686" spans="1:5" hidden="1" x14ac:dyDescent="0.3">
      <c r="A686" t="s">
        <v>5</v>
      </c>
      <c r="B686" s="1">
        <v>43911</v>
      </c>
      <c r="C686">
        <v>7.01</v>
      </c>
      <c r="D686">
        <v>7007</v>
      </c>
      <c r="E686">
        <v>68</v>
      </c>
    </row>
    <row r="687" spans="1:5" hidden="1" x14ac:dyDescent="0.3">
      <c r="A687" t="s">
        <v>5</v>
      </c>
      <c r="B687" s="1">
        <v>43912</v>
      </c>
      <c r="C687">
        <v>4.2300000000000004</v>
      </c>
      <c r="D687">
        <v>6128</v>
      </c>
      <c r="E687">
        <v>45</v>
      </c>
    </row>
    <row r="688" spans="1:5" hidden="1" x14ac:dyDescent="0.3">
      <c r="A688" t="s">
        <v>5</v>
      </c>
      <c r="B688" s="1">
        <v>43913</v>
      </c>
      <c r="C688">
        <v>7.5</v>
      </c>
      <c r="D688">
        <v>7806</v>
      </c>
      <c r="E688">
        <v>56</v>
      </c>
    </row>
    <row r="689" spans="1:5" hidden="1" x14ac:dyDescent="0.3">
      <c r="A689" t="s">
        <v>5</v>
      </c>
      <c r="B689" s="1">
        <v>43914</v>
      </c>
      <c r="C689">
        <v>5.61</v>
      </c>
      <c r="D689">
        <v>6716</v>
      </c>
      <c r="E689">
        <v>59</v>
      </c>
    </row>
    <row r="690" spans="1:5" hidden="1" x14ac:dyDescent="0.3">
      <c r="A690" t="s">
        <v>5</v>
      </c>
      <c r="B690" s="1">
        <v>43915</v>
      </c>
      <c r="C690">
        <v>7.89</v>
      </c>
      <c r="D690">
        <v>5683</v>
      </c>
      <c r="E690">
        <v>57</v>
      </c>
    </row>
    <row r="691" spans="1:5" hidden="1" x14ac:dyDescent="0.3">
      <c r="A691" t="s">
        <v>5</v>
      </c>
      <c r="B691" s="1">
        <v>43916</v>
      </c>
      <c r="C691">
        <v>5.26</v>
      </c>
      <c r="D691">
        <v>5361</v>
      </c>
      <c r="E691">
        <v>34</v>
      </c>
    </row>
    <row r="692" spans="1:5" hidden="1" x14ac:dyDescent="0.3">
      <c r="A692" t="s">
        <v>5</v>
      </c>
      <c r="B692" s="1">
        <v>43917</v>
      </c>
      <c r="C692">
        <v>4.22</v>
      </c>
      <c r="D692">
        <v>5534</v>
      </c>
      <c r="E692">
        <v>44</v>
      </c>
    </row>
    <row r="693" spans="1:5" hidden="1" x14ac:dyDescent="0.3">
      <c r="A693" t="s">
        <v>5</v>
      </c>
      <c r="B693" s="1">
        <v>43918</v>
      </c>
      <c r="C693">
        <v>8.01</v>
      </c>
      <c r="D693">
        <v>5006</v>
      </c>
      <c r="E693">
        <v>59</v>
      </c>
    </row>
    <row r="694" spans="1:5" hidden="1" x14ac:dyDescent="0.3">
      <c r="A694" t="s">
        <v>5</v>
      </c>
      <c r="B694" s="1">
        <v>43919</v>
      </c>
      <c r="C694">
        <v>6.85</v>
      </c>
      <c r="D694">
        <v>4612</v>
      </c>
      <c r="E694">
        <v>47</v>
      </c>
    </row>
    <row r="695" spans="1:5" hidden="1" x14ac:dyDescent="0.3">
      <c r="A695" t="s">
        <v>5</v>
      </c>
      <c r="B695" s="1">
        <v>43920</v>
      </c>
      <c r="C695">
        <v>7.12</v>
      </c>
      <c r="D695">
        <v>5948</v>
      </c>
      <c r="E695">
        <v>57</v>
      </c>
    </row>
    <row r="696" spans="1:5" hidden="1" x14ac:dyDescent="0.3">
      <c r="A696" t="s">
        <v>5</v>
      </c>
      <c r="B696" s="1">
        <v>43921</v>
      </c>
      <c r="C696">
        <v>5.53</v>
      </c>
      <c r="D696">
        <v>5249</v>
      </c>
      <c r="E696">
        <v>47</v>
      </c>
    </row>
    <row r="697" spans="1:5" hidden="1" x14ac:dyDescent="0.3">
      <c r="A697" t="s">
        <v>5</v>
      </c>
      <c r="B697" s="1">
        <v>43922</v>
      </c>
      <c r="C697">
        <v>1.69</v>
      </c>
      <c r="D697">
        <v>4579</v>
      </c>
      <c r="E697">
        <v>37</v>
      </c>
    </row>
    <row r="698" spans="1:5" hidden="1" x14ac:dyDescent="0.3">
      <c r="A698" t="s">
        <v>5</v>
      </c>
      <c r="B698" s="1">
        <v>43923</v>
      </c>
      <c r="C698">
        <v>1.32</v>
      </c>
      <c r="D698">
        <v>4628</v>
      </c>
      <c r="E698">
        <v>33</v>
      </c>
    </row>
    <row r="699" spans="1:5" hidden="1" x14ac:dyDescent="0.3">
      <c r="A699" t="s">
        <v>5</v>
      </c>
      <c r="B699" s="1">
        <v>43924</v>
      </c>
      <c r="C699">
        <v>1.84</v>
      </c>
      <c r="D699">
        <v>4491</v>
      </c>
      <c r="E699">
        <v>33</v>
      </c>
    </row>
    <row r="700" spans="1:5" hidden="1" x14ac:dyDescent="0.3">
      <c r="A700" t="s">
        <v>5</v>
      </c>
      <c r="B700" s="1">
        <v>43925</v>
      </c>
      <c r="C700">
        <v>1.84</v>
      </c>
      <c r="D700">
        <v>4229</v>
      </c>
      <c r="E700">
        <v>35</v>
      </c>
    </row>
    <row r="701" spans="1:5" hidden="1" x14ac:dyDescent="0.3">
      <c r="A701" t="s">
        <v>5</v>
      </c>
      <c r="B701" s="1">
        <v>43926</v>
      </c>
      <c r="C701">
        <v>0.88</v>
      </c>
      <c r="D701">
        <v>3050</v>
      </c>
      <c r="E701">
        <v>17</v>
      </c>
    </row>
    <row r="702" spans="1:5" hidden="1" x14ac:dyDescent="0.3">
      <c r="A702" t="s">
        <v>5</v>
      </c>
      <c r="B702" s="1">
        <v>43927</v>
      </c>
      <c r="C702">
        <v>1.75</v>
      </c>
      <c r="D702">
        <v>5235</v>
      </c>
      <c r="E702">
        <v>32</v>
      </c>
    </row>
    <row r="703" spans="1:5" hidden="1" x14ac:dyDescent="0.3">
      <c r="A703" t="s">
        <v>5</v>
      </c>
      <c r="B703" s="1">
        <v>43928</v>
      </c>
      <c r="C703">
        <v>2.46</v>
      </c>
      <c r="D703">
        <v>4782</v>
      </c>
      <c r="E703">
        <v>38</v>
      </c>
    </row>
    <row r="704" spans="1:5" hidden="1" x14ac:dyDescent="0.3">
      <c r="A704" t="s">
        <v>5</v>
      </c>
      <c r="B704" s="1">
        <v>43929</v>
      </c>
      <c r="C704">
        <v>2.99</v>
      </c>
      <c r="D704">
        <v>4936</v>
      </c>
      <c r="E704">
        <v>38</v>
      </c>
    </row>
    <row r="705" spans="1:5" hidden="1" x14ac:dyDescent="0.3">
      <c r="A705" t="s">
        <v>5</v>
      </c>
      <c r="B705" s="1">
        <v>43930</v>
      </c>
      <c r="C705">
        <v>2.5099999999999998</v>
      </c>
      <c r="D705">
        <v>4512</v>
      </c>
      <c r="E705">
        <v>43</v>
      </c>
    </row>
    <row r="706" spans="1:5" hidden="1" x14ac:dyDescent="0.3">
      <c r="A706" t="s">
        <v>5</v>
      </c>
      <c r="B706" s="1">
        <v>43931</v>
      </c>
      <c r="C706">
        <v>1.24</v>
      </c>
      <c r="D706">
        <v>3517</v>
      </c>
      <c r="E706">
        <v>33</v>
      </c>
    </row>
    <row r="707" spans="1:5" hidden="1" x14ac:dyDescent="0.3">
      <c r="A707" t="s">
        <v>5</v>
      </c>
      <c r="B707" s="1">
        <v>43932</v>
      </c>
      <c r="C707">
        <v>0.57999999999999996</v>
      </c>
      <c r="D707">
        <v>2409</v>
      </c>
      <c r="E707">
        <v>7</v>
      </c>
    </row>
    <row r="708" spans="1:5" hidden="1" x14ac:dyDescent="0.3">
      <c r="A708" t="s">
        <v>5</v>
      </c>
      <c r="B708" s="1">
        <v>43933</v>
      </c>
      <c r="C708">
        <v>1.63</v>
      </c>
      <c r="D708">
        <v>3165</v>
      </c>
      <c r="E708">
        <v>31</v>
      </c>
    </row>
    <row r="709" spans="1:5" hidden="1" x14ac:dyDescent="0.3">
      <c r="A709" t="s">
        <v>5</v>
      </c>
      <c r="B709" s="1">
        <v>43934</v>
      </c>
      <c r="C709">
        <v>2.23</v>
      </c>
      <c r="D709">
        <v>5081</v>
      </c>
      <c r="E709">
        <v>39</v>
      </c>
    </row>
    <row r="710" spans="1:5" hidden="1" x14ac:dyDescent="0.3">
      <c r="A710" t="s">
        <v>5</v>
      </c>
      <c r="B710" s="1">
        <v>43935</v>
      </c>
      <c r="C710">
        <v>1.71</v>
      </c>
      <c r="D710">
        <v>5048</v>
      </c>
      <c r="E710">
        <v>38</v>
      </c>
    </row>
    <row r="711" spans="1:5" hidden="1" x14ac:dyDescent="0.3">
      <c r="A711" t="s">
        <v>5</v>
      </c>
      <c r="B711" s="1">
        <v>43936</v>
      </c>
      <c r="C711">
        <v>2.42</v>
      </c>
      <c r="D711">
        <v>5007</v>
      </c>
      <c r="E711">
        <v>43</v>
      </c>
    </row>
    <row r="712" spans="1:5" hidden="1" x14ac:dyDescent="0.3">
      <c r="A712" t="s">
        <v>5</v>
      </c>
      <c r="B712" s="1">
        <v>43937</v>
      </c>
      <c r="C712">
        <v>2.12</v>
      </c>
      <c r="D712">
        <v>4984</v>
      </c>
      <c r="E712">
        <v>36</v>
      </c>
    </row>
    <row r="713" spans="1:5" hidden="1" x14ac:dyDescent="0.3">
      <c r="A713" t="s">
        <v>5</v>
      </c>
      <c r="B713" s="1">
        <v>43938</v>
      </c>
      <c r="C713">
        <v>2.62</v>
      </c>
      <c r="D713">
        <v>5057</v>
      </c>
      <c r="E713">
        <v>49</v>
      </c>
    </row>
    <row r="714" spans="1:5" hidden="1" x14ac:dyDescent="0.3">
      <c r="A714" t="s">
        <v>5</v>
      </c>
      <c r="B714" s="1">
        <v>43939</v>
      </c>
      <c r="C714">
        <v>1.19</v>
      </c>
      <c r="D714">
        <v>2765</v>
      </c>
      <c r="E714">
        <v>31</v>
      </c>
    </row>
    <row r="715" spans="1:5" hidden="1" x14ac:dyDescent="0.3">
      <c r="A715" t="s">
        <v>5</v>
      </c>
      <c r="B715" s="1">
        <v>43940</v>
      </c>
      <c r="C715">
        <v>3.75</v>
      </c>
      <c r="D715">
        <v>2856</v>
      </c>
      <c r="E715">
        <v>22</v>
      </c>
    </row>
    <row r="716" spans="1:5" hidden="1" x14ac:dyDescent="0.3">
      <c r="A716" t="s">
        <v>5</v>
      </c>
      <c r="B716" s="1">
        <v>43941</v>
      </c>
      <c r="C716">
        <v>1.98</v>
      </c>
      <c r="D716">
        <v>5343</v>
      </c>
      <c r="E716">
        <v>44</v>
      </c>
    </row>
    <row r="717" spans="1:5" hidden="1" x14ac:dyDescent="0.3">
      <c r="A717" t="s">
        <v>5</v>
      </c>
      <c r="B717" s="1">
        <v>43942</v>
      </c>
      <c r="C717">
        <v>4.0199999999999996</v>
      </c>
      <c r="D717">
        <v>5107</v>
      </c>
      <c r="E717">
        <v>51</v>
      </c>
    </row>
    <row r="718" spans="1:5" hidden="1" x14ac:dyDescent="0.3">
      <c r="A718" t="s">
        <v>5</v>
      </c>
      <c r="B718" s="1">
        <v>43943</v>
      </c>
      <c r="C718">
        <v>2.87</v>
      </c>
      <c r="D718">
        <v>4715</v>
      </c>
      <c r="E718">
        <v>50</v>
      </c>
    </row>
    <row r="719" spans="1:5" hidden="1" x14ac:dyDescent="0.3">
      <c r="A719" t="s">
        <v>5</v>
      </c>
      <c r="B719" s="1">
        <v>43944</v>
      </c>
      <c r="C719">
        <v>2.2200000000000002</v>
      </c>
      <c r="D719">
        <v>5011</v>
      </c>
      <c r="E719">
        <v>35</v>
      </c>
    </row>
    <row r="720" spans="1:5" hidden="1" x14ac:dyDescent="0.3">
      <c r="A720" t="s">
        <v>5</v>
      </c>
      <c r="B720" s="1">
        <v>43945</v>
      </c>
      <c r="C720">
        <v>1.89</v>
      </c>
      <c r="D720">
        <v>4701</v>
      </c>
      <c r="E720">
        <v>42</v>
      </c>
    </row>
    <row r="721" spans="1:5" hidden="1" x14ac:dyDescent="0.3">
      <c r="A721" t="s">
        <v>5</v>
      </c>
      <c r="B721" s="1">
        <v>43946</v>
      </c>
      <c r="C721">
        <v>0.96</v>
      </c>
      <c r="D721">
        <v>2631</v>
      </c>
      <c r="E721">
        <v>16</v>
      </c>
    </row>
    <row r="722" spans="1:5" hidden="1" x14ac:dyDescent="0.3">
      <c r="A722" t="s">
        <v>5</v>
      </c>
      <c r="B722" s="1">
        <v>43947</v>
      </c>
      <c r="C722">
        <v>1.02</v>
      </c>
      <c r="D722">
        <v>2788</v>
      </c>
      <c r="E722">
        <v>23</v>
      </c>
    </row>
    <row r="723" spans="1:5" hidden="1" x14ac:dyDescent="0.3">
      <c r="A723" t="s">
        <v>5</v>
      </c>
      <c r="B723" s="1">
        <v>43948</v>
      </c>
      <c r="C723">
        <v>2.62</v>
      </c>
      <c r="D723">
        <v>5531</v>
      </c>
      <c r="E723">
        <v>47</v>
      </c>
    </row>
    <row r="724" spans="1:5" hidden="1" x14ac:dyDescent="0.3">
      <c r="A724" t="s">
        <v>5</v>
      </c>
      <c r="B724" s="1">
        <v>43949</v>
      </c>
      <c r="C724">
        <v>3.01</v>
      </c>
      <c r="D724">
        <v>5260</v>
      </c>
      <c r="E724">
        <v>59</v>
      </c>
    </row>
    <row r="725" spans="1:5" hidden="1" x14ac:dyDescent="0.3">
      <c r="A725" t="s">
        <v>5</v>
      </c>
      <c r="B725" s="1">
        <v>43950</v>
      </c>
      <c r="C725">
        <v>2.2999999999999998</v>
      </c>
      <c r="D725">
        <v>4839</v>
      </c>
      <c r="E725">
        <v>39</v>
      </c>
    </row>
    <row r="726" spans="1:5" hidden="1" x14ac:dyDescent="0.3">
      <c r="A726" t="s">
        <v>5</v>
      </c>
      <c r="B726" s="1">
        <v>43951</v>
      </c>
      <c r="C726">
        <v>2.2599999999999998</v>
      </c>
      <c r="D726">
        <v>4907</v>
      </c>
      <c r="E726">
        <v>58</v>
      </c>
    </row>
    <row r="727" spans="1:5" hidden="1" x14ac:dyDescent="0.3">
      <c r="A727" t="s">
        <v>5</v>
      </c>
      <c r="B727" s="1">
        <v>43952</v>
      </c>
      <c r="C727">
        <v>1.46</v>
      </c>
      <c r="D727">
        <v>3788</v>
      </c>
      <c r="E727">
        <v>37</v>
      </c>
    </row>
    <row r="728" spans="1:5" hidden="1" x14ac:dyDescent="0.3">
      <c r="A728" t="s">
        <v>5</v>
      </c>
      <c r="B728" s="1">
        <v>43953</v>
      </c>
      <c r="C728">
        <v>0.85</v>
      </c>
      <c r="D728">
        <v>2667</v>
      </c>
      <c r="E728">
        <v>26</v>
      </c>
    </row>
    <row r="729" spans="1:5" hidden="1" x14ac:dyDescent="0.3">
      <c r="A729" t="s">
        <v>5</v>
      </c>
      <c r="B729" s="1">
        <v>43954</v>
      </c>
      <c r="C729">
        <v>1.64</v>
      </c>
      <c r="D729">
        <v>3065</v>
      </c>
      <c r="E729">
        <v>31</v>
      </c>
    </row>
    <row r="730" spans="1:5" hidden="1" x14ac:dyDescent="0.3">
      <c r="A730" t="s">
        <v>5</v>
      </c>
      <c r="B730" s="1">
        <v>43955</v>
      </c>
      <c r="C730">
        <v>2.48</v>
      </c>
      <c r="D730">
        <v>6034</v>
      </c>
      <c r="E730">
        <v>60</v>
      </c>
    </row>
    <row r="731" spans="1:5" hidden="1" x14ac:dyDescent="0.3">
      <c r="A731" t="s">
        <v>5</v>
      </c>
      <c r="B731" s="1">
        <v>43956</v>
      </c>
      <c r="C731">
        <v>3.19</v>
      </c>
      <c r="D731">
        <v>5446</v>
      </c>
      <c r="E731">
        <v>72</v>
      </c>
    </row>
    <row r="732" spans="1:5" hidden="1" x14ac:dyDescent="0.3">
      <c r="A732" t="s">
        <v>5</v>
      </c>
      <c r="B732" s="1">
        <v>43957</v>
      </c>
      <c r="C732">
        <v>2.81</v>
      </c>
      <c r="D732">
        <v>4885</v>
      </c>
      <c r="E732">
        <v>64</v>
      </c>
    </row>
    <row r="733" spans="1:5" hidden="1" x14ac:dyDescent="0.3">
      <c r="A733" t="s">
        <v>5</v>
      </c>
      <c r="B733" s="1">
        <v>43958</v>
      </c>
      <c r="C733">
        <v>2.35</v>
      </c>
      <c r="D733">
        <v>5177</v>
      </c>
      <c r="E733">
        <v>62</v>
      </c>
    </row>
    <row r="734" spans="1:5" hidden="1" x14ac:dyDescent="0.3">
      <c r="A734" t="s">
        <v>5</v>
      </c>
      <c r="B734" s="1">
        <v>43959</v>
      </c>
      <c r="C734">
        <v>1.59</v>
      </c>
      <c r="D734">
        <v>4449</v>
      </c>
      <c r="E734">
        <v>37</v>
      </c>
    </row>
    <row r="735" spans="1:5" hidden="1" x14ac:dyDescent="0.3">
      <c r="A735" t="s">
        <v>5</v>
      </c>
      <c r="B735" s="1">
        <v>43960</v>
      </c>
      <c r="C735">
        <v>1.28</v>
      </c>
      <c r="D735">
        <v>2680</v>
      </c>
      <c r="E735">
        <v>29</v>
      </c>
    </row>
    <row r="736" spans="1:5" hidden="1" x14ac:dyDescent="0.3">
      <c r="A736" t="s">
        <v>5</v>
      </c>
      <c r="B736" s="1">
        <v>43961</v>
      </c>
      <c r="C736">
        <v>1.1000000000000001</v>
      </c>
      <c r="D736">
        <v>2999</v>
      </c>
      <c r="E736">
        <v>26</v>
      </c>
    </row>
    <row r="737" spans="1:5" hidden="1" x14ac:dyDescent="0.3">
      <c r="A737" t="s">
        <v>5</v>
      </c>
      <c r="B737" s="1">
        <v>43962</v>
      </c>
      <c r="C737">
        <v>2.95</v>
      </c>
      <c r="D737">
        <v>5553</v>
      </c>
      <c r="E737">
        <v>56</v>
      </c>
    </row>
    <row r="738" spans="1:5" hidden="1" x14ac:dyDescent="0.3">
      <c r="A738" t="s">
        <v>5</v>
      </c>
      <c r="B738" s="1">
        <v>43963</v>
      </c>
      <c r="C738">
        <v>5.18</v>
      </c>
      <c r="D738">
        <v>5479</v>
      </c>
      <c r="E738">
        <v>58</v>
      </c>
    </row>
    <row r="739" spans="1:5" hidden="1" x14ac:dyDescent="0.3">
      <c r="A739" t="s">
        <v>5</v>
      </c>
      <c r="B739" s="1">
        <v>43964</v>
      </c>
      <c r="C739">
        <v>4.57</v>
      </c>
      <c r="D739">
        <v>4905</v>
      </c>
      <c r="E739">
        <v>57</v>
      </c>
    </row>
    <row r="740" spans="1:5" hidden="1" x14ac:dyDescent="0.3">
      <c r="A740" t="s">
        <v>5</v>
      </c>
      <c r="B740" s="1">
        <v>43965</v>
      </c>
      <c r="C740">
        <v>5.26</v>
      </c>
      <c r="D740">
        <v>5534</v>
      </c>
      <c r="E740">
        <v>66</v>
      </c>
    </row>
    <row r="741" spans="1:5" hidden="1" x14ac:dyDescent="0.3">
      <c r="A741" t="s">
        <v>5</v>
      </c>
      <c r="B741" s="1">
        <v>43966</v>
      </c>
      <c r="C741">
        <v>2.84</v>
      </c>
      <c r="D741">
        <v>5335</v>
      </c>
      <c r="E741">
        <v>50</v>
      </c>
    </row>
    <row r="742" spans="1:5" hidden="1" x14ac:dyDescent="0.3">
      <c r="A742" t="s">
        <v>5</v>
      </c>
      <c r="B742" s="1">
        <v>43967</v>
      </c>
      <c r="C742">
        <v>2.94</v>
      </c>
      <c r="D742">
        <v>4242</v>
      </c>
      <c r="E742">
        <v>47</v>
      </c>
    </row>
    <row r="743" spans="1:5" hidden="1" x14ac:dyDescent="0.3">
      <c r="A743" t="s">
        <v>5</v>
      </c>
      <c r="B743" s="1">
        <v>43968</v>
      </c>
      <c r="C743">
        <v>1.91</v>
      </c>
      <c r="D743">
        <v>3262</v>
      </c>
      <c r="E743">
        <v>33</v>
      </c>
    </row>
    <row r="744" spans="1:5" hidden="1" x14ac:dyDescent="0.3">
      <c r="A744" t="s">
        <v>5</v>
      </c>
      <c r="B744" s="1">
        <v>43969</v>
      </c>
      <c r="C744">
        <v>3.42</v>
      </c>
      <c r="D744">
        <v>6022</v>
      </c>
      <c r="E744">
        <v>64</v>
      </c>
    </row>
    <row r="745" spans="1:5" hidden="1" x14ac:dyDescent="0.3">
      <c r="A745" t="s">
        <v>5</v>
      </c>
      <c r="B745" s="1">
        <v>43970</v>
      </c>
      <c r="C745">
        <v>3.65</v>
      </c>
      <c r="D745">
        <v>5646</v>
      </c>
      <c r="E745">
        <v>56</v>
      </c>
    </row>
    <row r="746" spans="1:5" hidden="1" x14ac:dyDescent="0.3">
      <c r="A746" t="s">
        <v>5</v>
      </c>
      <c r="B746" s="1">
        <v>43971</v>
      </c>
      <c r="C746">
        <v>5.24</v>
      </c>
      <c r="D746">
        <v>5396</v>
      </c>
      <c r="E746">
        <v>52</v>
      </c>
    </row>
    <row r="747" spans="1:5" hidden="1" x14ac:dyDescent="0.3">
      <c r="A747" t="s">
        <v>5</v>
      </c>
      <c r="B747" s="1">
        <v>43972</v>
      </c>
      <c r="C747">
        <v>5.07</v>
      </c>
      <c r="D747">
        <v>5301</v>
      </c>
      <c r="E747">
        <v>49</v>
      </c>
    </row>
    <row r="748" spans="1:5" hidden="1" x14ac:dyDescent="0.3">
      <c r="A748" t="s">
        <v>5</v>
      </c>
      <c r="B748" s="1">
        <v>43973</v>
      </c>
      <c r="C748">
        <v>3.06</v>
      </c>
      <c r="D748">
        <v>5170</v>
      </c>
      <c r="E748">
        <v>51</v>
      </c>
    </row>
    <row r="749" spans="1:5" hidden="1" x14ac:dyDescent="0.3">
      <c r="A749" t="s">
        <v>5</v>
      </c>
      <c r="B749" s="1">
        <v>43974</v>
      </c>
      <c r="C749">
        <v>1.68</v>
      </c>
      <c r="D749">
        <v>3919</v>
      </c>
      <c r="E749">
        <v>38</v>
      </c>
    </row>
    <row r="750" spans="1:5" hidden="1" x14ac:dyDescent="0.3">
      <c r="A750" t="s">
        <v>5</v>
      </c>
      <c r="B750" s="1">
        <v>43975</v>
      </c>
      <c r="C750">
        <v>1.67</v>
      </c>
      <c r="D750">
        <v>3235</v>
      </c>
      <c r="E750">
        <v>30</v>
      </c>
    </row>
    <row r="751" spans="1:5" hidden="1" x14ac:dyDescent="0.3">
      <c r="A751" t="s">
        <v>5</v>
      </c>
      <c r="B751" s="1">
        <v>43976</v>
      </c>
      <c r="C751">
        <v>3.84</v>
      </c>
      <c r="D751">
        <v>5839</v>
      </c>
      <c r="E751">
        <v>71</v>
      </c>
    </row>
    <row r="752" spans="1:5" hidden="1" x14ac:dyDescent="0.3">
      <c r="A752" t="s">
        <v>5</v>
      </c>
      <c r="B752" s="1">
        <v>43977</v>
      </c>
      <c r="C752">
        <v>2.78</v>
      </c>
      <c r="D752">
        <v>5369</v>
      </c>
      <c r="E752">
        <v>45</v>
      </c>
    </row>
    <row r="753" spans="1:5" hidden="1" x14ac:dyDescent="0.3">
      <c r="A753" t="s">
        <v>5</v>
      </c>
      <c r="B753" s="1">
        <v>43978</v>
      </c>
      <c r="C753">
        <v>2.85</v>
      </c>
      <c r="D753">
        <v>5038</v>
      </c>
      <c r="E753">
        <v>41</v>
      </c>
    </row>
    <row r="754" spans="1:5" hidden="1" x14ac:dyDescent="0.3">
      <c r="A754" t="s">
        <v>5</v>
      </c>
      <c r="B754" s="1">
        <v>43979</v>
      </c>
      <c r="C754">
        <v>4.07</v>
      </c>
      <c r="D754">
        <v>5433</v>
      </c>
      <c r="E754">
        <v>51</v>
      </c>
    </row>
    <row r="755" spans="1:5" hidden="1" x14ac:dyDescent="0.3">
      <c r="A755" t="s">
        <v>5</v>
      </c>
      <c r="B755" s="1">
        <v>43980</v>
      </c>
      <c r="C755">
        <v>3.8</v>
      </c>
      <c r="D755">
        <v>4978</v>
      </c>
      <c r="E755">
        <v>34</v>
      </c>
    </row>
    <row r="756" spans="1:5" hidden="1" x14ac:dyDescent="0.3">
      <c r="A756" t="s">
        <v>5</v>
      </c>
      <c r="B756" s="1">
        <v>43981</v>
      </c>
      <c r="C756">
        <v>3.47</v>
      </c>
      <c r="D756">
        <v>4149</v>
      </c>
      <c r="E756">
        <v>44</v>
      </c>
    </row>
    <row r="757" spans="1:5" hidden="1" x14ac:dyDescent="0.3">
      <c r="A757" t="s">
        <v>5</v>
      </c>
      <c r="B757" s="1">
        <v>43982</v>
      </c>
      <c r="C757">
        <v>2.81</v>
      </c>
      <c r="D757">
        <v>4153</v>
      </c>
      <c r="E757">
        <v>25</v>
      </c>
    </row>
    <row r="758" spans="1:5" hidden="1" x14ac:dyDescent="0.3">
      <c r="A758" t="s">
        <v>5</v>
      </c>
      <c r="B758" s="1">
        <v>43983</v>
      </c>
      <c r="C758">
        <v>4.63</v>
      </c>
      <c r="D758">
        <v>8712</v>
      </c>
      <c r="E758">
        <v>76</v>
      </c>
    </row>
    <row r="759" spans="1:5" hidden="1" x14ac:dyDescent="0.3">
      <c r="A759" t="s">
        <v>5</v>
      </c>
      <c r="B759" s="1">
        <v>43984</v>
      </c>
      <c r="C759">
        <v>4.5</v>
      </c>
      <c r="D759">
        <v>6856</v>
      </c>
      <c r="E759">
        <v>69</v>
      </c>
    </row>
    <row r="760" spans="1:5" hidden="1" x14ac:dyDescent="0.3">
      <c r="A760" t="s">
        <v>5</v>
      </c>
      <c r="B760" s="1">
        <v>43985</v>
      </c>
      <c r="C760">
        <v>3.28</v>
      </c>
      <c r="D760">
        <v>6714</v>
      </c>
      <c r="E760">
        <v>57</v>
      </c>
    </row>
    <row r="761" spans="1:5" hidden="1" x14ac:dyDescent="0.3">
      <c r="A761" t="s">
        <v>5</v>
      </c>
      <c r="B761" s="1">
        <v>43986</v>
      </c>
      <c r="C761">
        <v>3.43</v>
      </c>
      <c r="D761">
        <v>6451</v>
      </c>
      <c r="E761">
        <v>60</v>
      </c>
    </row>
    <row r="762" spans="1:5" hidden="1" x14ac:dyDescent="0.3">
      <c r="A762" t="s">
        <v>5</v>
      </c>
      <c r="B762" s="1">
        <v>43987</v>
      </c>
      <c r="C762">
        <v>3.54</v>
      </c>
      <c r="D762">
        <v>6484</v>
      </c>
      <c r="E762">
        <v>63</v>
      </c>
    </row>
    <row r="763" spans="1:5" hidden="1" x14ac:dyDescent="0.3">
      <c r="A763" t="s">
        <v>5</v>
      </c>
      <c r="B763" s="1">
        <v>43988</v>
      </c>
      <c r="C763">
        <v>3.18</v>
      </c>
      <c r="D763">
        <v>5361</v>
      </c>
      <c r="E763">
        <v>39</v>
      </c>
    </row>
    <row r="764" spans="1:5" hidden="1" x14ac:dyDescent="0.3">
      <c r="A764" t="s">
        <v>5</v>
      </c>
      <c r="B764" s="1">
        <v>43989</v>
      </c>
      <c r="C764">
        <v>2.36</v>
      </c>
      <c r="D764">
        <v>3395</v>
      </c>
      <c r="E764">
        <v>38</v>
      </c>
    </row>
    <row r="765" spans="1:5" hidden="1" x14ac:dyDescent="0.3">
      <c r="A765" t="s">
        <v>5</v>
      </c>
      <c r="B765" s="1">
        <v>43990</v>
      </c>
      <c r="C765">
        <v>2.62</v>
      </c>
      <c r="D765">
        <v>6161</v>
      </c>
      <c r="E765">
        <v>55</v>
      </c>
    </row>
    <row r="766" spans="1:5" hidden="1" x14ac:dyDescent="0.3">
      <c r="A766" t="s">
        <v>5</v>
      </c>
      <c r="B766" s="1">
        <v>43991</v>
      </c>
      <c r="C766">
        <v>3.65</v>
      </c>
      <c r="D766">
        <v>6053</v>
      </c>
      <c r="E766">
        <v>52</v>
      </c>
    </row>
    <row r="767" spans="1:5" hidden="1" x14ac:dyDescent="0.3">
      <c r="A767" t="s">
        <v>5</v>
      </c>
      <c r="B767" s="1">
        <v>43992</v>
      </c>
      <c r="C767">
        <v>3.23</v>
      </c>
      <c r="D767">
        <v>5443</v>
      </c>
      <c r="E767">
        <v>56</v>
      </c>
    </row>
    <row r="768" spans="1:5" hidden="1" x14ac:dyDescent="0.3">
      <c r="A768" t="s">
        <v>5</v>
      </c>
      <c r="B768" s="1">
        <v>43993</v>
      </c>
      <c r="C768">
        <v>3.14</v>
      </c>
      <c r="D768">
        <v>5475</v>
      </c>
      <c r="E768">
        <v>41</v>
      </c>
    </row>
    <row r="769" spans="1:5" hidden="1" x14ac:dyDescent="0.3">
      <c r="A769" t="s">
        <v>5</v>
      </c>
      <c r="B769" s="1">
        <v>43994</v>
      </c>
      <c r="C769">
        <v>3.8</v>
      </c>
      <c r="D769">
        <v>5384</v>
      </c>
      <c r="E769">
        <v>58</v>
      </c>
    </row>
    <row r="770" spans="1:5" hidden="1" x14ac:dyDescent="0.3">
      <c r="A770" t="s">
        <v>5</v>
      </c>
      <c r="B770" s="1">
        <v>43995</v>
      </c>
      <c r="C770">
        <v>1.81</v>
      </c>
      <c r="D770">
        <v>4393</v>
      </c>
      <c r="E770">
        <v>38</v>
      </c>
    </row>
    <row r="771" spans="1:5" hidden="1" x14ac:dyDescent="0.3">
      <c r="A771" t="s">
        <v>5</v>
      </c>
      <c r="B771" s="1">
        <v>43996</v>
      </c>
      <c r="C771">
        <v>3.16</v>
      </c>
      <c r="D771">
        <v>3339</v>
      </c>
      <c r="E771">
        <v>48</v>
      </c>
    </row>
    <row r="772" spans="1:5" hidden="1" x14ac:dyDescent="0.3">
      <c r="A772" t="s">
        <v>5</v>
      </c>
      <c r="B772" s="1">
        <v>43997</v>
      </c>
      <c r="C772">
        <v>4.84</v>
      </c>
      <c r="D772">
        <v>6629</v>
      </c>
      <c r="E772">
        <v>62</v>
      </c>
    </row>
    <row r="773" spans="1:5" hidden="1" x14ac:dyDescent="0.3">
      <c r="A773" t="s">
        <v>5</v>
      </c>
      <c r="B773" s="1">
        <v>43998</v>
      </c>
      <c r="C773">
        <v>3.79</v>
      </c>
      <c r="D773">
        <v>6465</v>
      </c>
      <c r="E773">
        <v>62</v>
      </c>
    </row>
    <row r="774" spans="1:5" hidden="1" x14ac:dyDescent="0.3">
      <c r="A774" t="s">
        <v>5</v>
      </c>
      <c r="B774" s="1">
        <v>43999</v>
      </c>
      <c r="C774">
        <v>6.54</v>
      </c>
      <c r="D774">
        <v>6228</v>
      </c>
      <c r="E774">
        <v>64</v>
      </c>
    </row>
    <row r="775" spans="1:5" hidden="1" x14ac:dyDescent="0.3">
      <c r="A775" t="s">
        <v>5</v>
      </c>
      <c r="B775" s="1">
        <v>44000</v>
      </c>
      <c r="C775">
        <v>3.48</v>
      </c>
      <c r="D775">
        <v>5662</v>
      </c>
      <c r="E775">
        <v>52</v>
      </c>
    </row>
    <row r="776" spans="1:5" hidden="1" x14ac:dyDescent="0.3">
      <c r="A776" t="s">
        <v>5</v>
      </c>
      <c r="B776" s="1">
        <v>44001</v>
      </c>
      <c r="C776">
        <v>3.28</v>
      </c>
      <c r="D776">
        <v>5834</v>
      </c>
      <c r="E776">
        <v>48</v>
      </c>
    </row>
    <row r="777" spans="1:5" hidden="1" x14ac:dyDescent="0.3">
      <c r="A777" t="s">
        <v>5</v>
      </c>
      <c r="B777" s="1">
        <v>44002</v>
      </c>
      <c r="C777">
        <v>3.73</v>
      </c>
      <c r="D777">
        <v>4623</v>
      </c>
      <c r="E777">
        <v>60</v>
      </c>
    </row>
    <row r="778" spans="1:5" hidden="1" x14ac:dyDescent="0.3">
      <c r="A778" t="s">
        <v>5</v>
      </c>
      <c r="B778" s="1">
        <v>44003</v>
      </c>
      <c r="C778">
        <v>1.88</v>
      </c>
      <c r="D778">
        <v>3145</v>
      </c>
      <c r="E778">
        <v>31</v>
      </c>
    </row>
    <row r="779" spans="1:5" hidden="1" x14ac:dyDescent="0.3">
      <c r="A779" t="s">
        <v>5</v>
      </c>
      <c r="B779" s="1">
        <v>44004</v>
      </c>
      <c r="C779">
        <v>8.91</v>
      </c>
      <c r="D779">
        <v>7049</v>
      </c>
      <c r="E779">
        <v>67</v>
      </c>
    </row>
    <row r="780" spans="1:5" hidden="1" x14ac:dyDescent="0.3">
      <c r="A780" t="s">
        <v>5</v>
      </c>
      <c r="B780" s="1">
        <v>44005</v>
      </c>
      <c r="C780">
        <v>4.13</v>
      </c>
      <c r="D780">
        <v>5647</v>
      </c>
      <c r="E780">
        <v>82</v>
      </c>
    </row>
    <row r="781" spans="1:5" hidden="1" x14ac:dyDescent="0.3">
      <c r="A781" t="s">
        <v>5</v>
      </c>
      <c r="B781" s="1">
        <v>44006</v>
      </c>
      <c r="C781">
        <v>5.98</v>
      </c>
      <c r="D781">
        <v>5916</v>
      </c>
      <c r="E781">
        <v>67</v>
      </c>
    </row>
    <row r="782" spans="1:5" hidden="1" x14ac:dyDescent="0.3">
      <c r="A782" t="s">
        <v>5</v>
      </c>
      <c r="B782" s="1">
        <v>44007</v>
      </c>
      <c r="C782">
        <v>4.07</v>
      </c>
      <c r="D782">
        <v>5949</v>
      </c>
      <c r="E782">
        <v>46</v>
      </c>
    </row>
    <row r="783" spans="1:5" hidden="1" x14ac:dyDescent="0.3">
      <c r="A783" t="s">
        <v>5</v>
      </c>
      <c r="B783" s="1">
        <v>44008</v>
      </c>
      <c r="C783">
        <v>7.88</v>
      </c>
      <c r="D783">
        <v>5738</v>
      </c>
      <c r="E783">
        <v>61</v>
      </c>
    </row>
    <row r="784" spans="1:5" hidden="1" x14ac:dyDescent="0.3">
      <c r="A784" t="s">
        <v>5</v>
      </c>
      <c r="B784" s="1">
        <v>44009</v>
      </c>
      <c r="C784">
        <v>5.86</v>
      </c>
      <c r="D784">
        <v>4907</v>
      </c>
      <c r="E784">
        <v>53</v>
      </c>
    </row>
    <row r="785" spans="1:5" hidden="1" x14ac:dyDescent="0.3">
      <c r="A785" t="s">
        <v>5</v>
      </c>
      <c r="B785" s="1">
        <v>44010</v>
      </c>
      <c r="C785">
        <v>4.0999999999999996</v>
      </c>
      <c r="D785">
        <v>3604</v>
      </c>
      <c r="E785">
        <v>41</v>
      </c>
    </row>
    <row r="786" spans="1:5" hidden="1" x14ac:dyDescent="0.3">
      <c r="A786" t="s">
        <v>5</v>
      </c>
      <c r="B786" s="1">
        <v>44011</v>
      </c>
      <c r="C786">
        <v>6.86</v>
      </c>
      <c r="D786">
        <v>6601</v>
      </c>
      <c r="E786">
        <v>43</v>
      </c>
    </row>
    <row r="787" spans="1:5" hidden="1" x14ac:dyDescent="0.3">
      <c r="A787" t="s">
        <v>5</v>
      </c>
      <c r="B787" s="1">
        <v>44012</v>
      </c>
      <c r="C787">
        <v>5.72</v>
      </c>
      <c r="D787">
        <v>5847</v>
      </c>
      <c r="E787">
        <v>51</v>
      </c>
    </row>
    <row r="788" spans="1:5" hidden="1" x14ac:dyDescent="0.3">
      <c r="A788" t="s">
        <v>5</v>
      </c>
      <c r="B788" s="1">
        <v>44013</v>
      </c>
      <c r="C788">
        <v>1.98</v>
      </c>
      <c r="D788">
        <v>5822</v>
      </c>
      <c r="E788">
        <v>46</v>
      </c>
    </row>
    <row r="789" spans="1:5" hidden="1" x14ac:dyDescent="0.3">
      <c r="A789" t="s">
        <v>5</v>
      </c>
      <c r="B789" s="1">
        <v>44014</v>
      </c>
      <c r="C789">
        <v>2.63</v>
      </c>
      <c r="D789">
        <v>5891</v>
      </c>
      <c r="E789">
        <v>113</v>
      </c>
    </row>
    <row r="790" spans="1:5" hidden="1" x14ac:dyDescent="0.3">
      <c r="A790" t="s">
        <v>5</v>
      </c>
      <c r="B790" s="1">
        <v>44015</v>
      </c>
      <c r="C790">
        <v>3.35</v>
      </c>
      <c r="D790">
        <v>5930</v>
      </c>
      <c r="E790">
        <v>68</v>
      </c>
    </row>
    <row r="791" spans="1:5" hidden="1" x14ac:dyDescent="0.3">
      <c r="A791" t="s">
        <v>5</v>
      </c>
      <c r="B791" s="1">
        <v>44016</v>
      </c>
      <c r="C791">
        <v>3.59</v>
      </c>
      <c r="D791">
        <v>4212</v>
      </c>
      <c r="E791">
        <v>36</v>
      </c>
    </row>
    <row r="792" spans="1:5" hidden="1" x14ac:dyDescent="0.3">
      <c r="A792" t="s">
        <v>5</v>
      </c>
      <c r="B792" s="1">
        <v>44017</v>
      </c>
      <c r="C792">
        <v>3.02</v>
      </c>
      <c r="D792">
        <v>3201</v>
      </c>
      <c r="E792">
        <v>49</v>
      </c>
    </row>
    <row r="793" spans="1:5" hidden="1" x14ac:dyDescent="0.3">
      <c r="A793" t="s">
        <v>5</v>
      </c>
      <c r="B793" s="1">
        <v>44018</v>
      </c>
      <c r="C793">
        <v>3.66</v>
      </c>
      <c r="D793">
        <v>6807</v>
      </c>
      <c r="E793">
        <v>66</v>
      </c>
    </row>
    <row r="794" spans="1:5" hidden="1" x14ac:dyDescent="0.3">
      <c r="A794" t="s">
        <v>5</v>
      </c>
      <c r="B794" s="1">
        <v>44019</v>
      </c>
      <c r="C794">
        <v>2.97</v>
      </c>
      <c r="D794">
        <v>5869</v>
      </c>
      <c r="E794">
        <v>60</v>
      </c>
    </row>
    <row r="795" spans="1:5" hidden="1" x14ac:dyDescent="0.3">
      <c r="A795" t="s">
        <v>5</v>
      </c>
      <c r="B795" s="1">
        <v>44020</v>
      </c>
      <c r="C795">
        <v>2.44</v>
      </c>
      <c r="D795">
        <v>5472</v>
      </c>
      <c r="E795">
        <v>38</v>
      </c>
    </row>
    <row r="796" spans="1:5" hidden="1" x14ac:dyDescent="0.3">
      <c r="A796" t="s">
        <v>5</v>
      </c>
      <c r="B796" s="1">
        <v>44021</v>
      </c>
      <c r="C796">
        <v>3.19</v>
      </c>
      <c r="D796">
        <v>5568</v>
      </c>
      <c r="E796">
        <v>51</v>
      </c>
    </row>
    <row r="797" spans="1:5" hidden="1" x14ac:dyDescent="0.3">
      <c r="A797" t="s">
        <v>5</v>
      </c>
      <c r="B797" s="1">
        <v>44022</v>
      </c>
      <c r="C797">
        <v>3.91</v>
      </c>
      <c r="D797">
        <v>6442</v>
      </c>
      <c r="E797">
        <v>65</v>
      </c>
    </row>
    <row r="798" spans="1:5" hidden="1" x14ac:dyDescent="0.3">
      <c r="A798" t="s">
        <v>5</v>
      </c>
      <c r="B798" s="1">
        <v>44023</v>
      </c>
      <c r="C798">
        <v>2.02</v>
      </c>
      <c r="D798">
        <v>4555</v>
      </c>
      <c r="E798">
        <v>41</v>
      </c>
    </row>
    <row r="799" spans="1:5" hidden="1" x14ac:dyDescent="0.3">
      <c r="A799" t="s">
        <v>5</v>
      </c>
      <c r="B799" s="1">
        <v>44024</v>
      </c>
      <c r="C799">
        <v>1.45</v>
      </c>
      <c r="D799">
        <v>3467</v>
      </c>
      <c r="E799">
        <v>36</v>
      </c>
    </row>
    <row r="800" spans="1:5" hidden="1" x14ac:dyDescent="0.3">
      <c r="A800" t="s">
        <v>5</v>
      </c>
      <c r="B800" s="1">
        <v>44025</v>
      </c>
      <c r="C800">
        <v>3.14</v>
      </c>
      <c r="D800">
        <v>6867</v>
      </c>
      <c r="E800">
        <v>66</v>
      </c>
    </row>
    <row r="801" spans="1:5" hidden="1" x14ac:dyDescent="0.3">
      <c r="A801" t="s">
        <v>5</v>
      </c>
      <c r="B801" s="1">
        <v>44026</v>
      </c>
      <c r="C801">
        <v>4.3099999999999996</v>
      </c>
      <c r="D801">
        <v>6244</v>
      </c>
      <c r="E801">
        <v>60</v>
      </c>
    </row>
    <row r="802" spans="1:5" hidden="1" x14ac:dyDescent="0.3">
      <c r="A802" t="s">
        <v>5</v>
      </c>
      <c r="B802" s="1">
        <v>44027</v>
      </c>
      <c r="C802">
        <v>3.1</v>
      </c>
      <c r="D802">
        <v>6017</v>
      </c>
      <c r="E802">
        <v>55</v>
      </c>
    </row>
    <row r="803" spans="1:5" hidden="1" x14ac:dyDescent="0.3">
      <c r="A803" t="s">
        <v>5</v>
      </c>
      <c r="B803" s="1">
        <v>44028</v>
      </c>
      <c r="C803">
        <v>3.83</v>
      </c>
      <c r="D803">
        <v>6436</v>
      </c>
      <c r="E803">
        <v>68</v>
      </c>
    </row>
    <row r="804" spans="1:5" hidden="1" x14ac:dyDescent="0.3">
      <c r="A804" t="s">
        <v>5</v>
      </c>
      <c r="B804" s="1">
        <v>44029</v>
      </c>
      <c r="C804">
        <v>4.0599999999999996</v>
      </c>
      <c r="D804">
        <v>5759</v>
      </c>
      <c r="E804">
        <v>44</v>
      </c>
    </row>
    <row r="805" spans="1:5" hidden="1" x14ac:dyDescent="0.3">
      <c r="A805" t="s">
        <v>5</v>
      </c>
      <c r="B805" s="1">
        <v>44030</v>
      </c>
      <c r="C805">
        <v>1.56</v>
      </c>
      <c r="D805">
        <v>2667</v>
      </c>
      <c r="E805">
        <v>23</v>
      </c>
    </row>
    <row r="806" spans="1:5" hidden="1" x14ac:dyDescent="0.3">
      <c r="A806" t="s">
        <v>5</v>
      </c>
      <c r="B806" s="1">
        <v>44031</v>
      </c>
      <c r="C806">
        <v>1.6</v>
      </c>
      <c r="D806">
        <v>3301</v>
      </c>
      <c r="E806">
        <v>35</v>
      </c>
    </row>
    <row r="807" spans="1:5" hidden="1" x14ac:dyDescent="0.3">
      <c r="A807" t="s">
        <v>5</v>
      </c>
      <c r="B807" s="1">
        <v>44032</v>
      </c>
      <c r="C807">
        <v>6.4</v>
      </c>
      <c r="D807">
        <v>7191</v>
      </c>
      <c r="E807">
        <v>88</v>
      </c>
    </row>
    <row r="808" spans="1:5" hidden="1" x14ac:dyDescent="0.3">
      <c r="A808" t="s">
        <v>5</v>
      </c>
      <c r="B808" s="1">
        <v>44033</v>
      </c>
      <c r="C808">
        <v>5.36</v>
      </c>
      <c r="D808">
        <v>6237</v>
      </c>
      <c r="E808">
        <v>76</v>
      </c>
    </row>
    <row r="809" spans="1:5" hidden="1" x14ac:dyDescent="0.3">
      <c r="A809" t="s">
        <v>5</v>
      </c>
      <c r="B809" s="1">
        <v>44034</v>
      </c>
      <c r="C809">
        <v>4.1500000000000004</v>
      </c>
      <c r="D809">
        <v>6036</v>
      </c>
      <c r="E809">
        <v>73</v>
      </c>
    </row>
    <row r="810" spans="1:5" hidden="1" x14ac:dyDescent="0.3">
      <c r="A810" t="s">
        <v>5</v>
      </c>
      <c r="B810" s="1">
        <v>44035</v>
      </c>
      <c r="C810">
        <v>6.17</v>
      </c>
      <c r="D810">
        <v>6364</v>
      </c>
      <c r="E810">
        <v>64</v>
      </c>
    </row>
    <row r="811" spans="1:5" hidden="1" x14ac:dyDescent="0.3">
      <c r="A811" t="s">
        <v>5</v>
      </c>
      <c r="B811" s="1">
        <v>44036</v>
      </c>
      <c r="C811">
        <v>4.1500000000000004</v>
      </c>
      <c r="D811">
        <v>5721</v>
      </c>
      <c r="E811">
        <v>53</v>
      </c>
    </row>
    <row r="812" spans="1:5" hidden="1" x14ac:dyDescent="0.3">
      <c r="A812" t="s">
        <v>5</v>
      </c>
      <c r="B812" s="1">
        <v>44037</v>
      </c>
      <c r="C812">
        <v>1.72</v>
      </c>
      <c r="D812">
        <v>2799</v>
      </c>
      <c r="E812">
        <v>37</v>
      </c>
    </row>
    <row r="813" spans="1:5" hidden="1" x14ac:dyDescent="0.3">
      <c r="A813" t="s">
        <v>5</v>
      </c>
      <c r="B813" s="1">
        <v>44038</v>
      </c>
      <c r="C813">
        <v>2.2799999999999998</v>
      </c>
      <c r="D813">
        <v>3394</v>
      </c>
      <c r="E813">
        <v>35</v>
      </c>
    </row>
    <row r="814" spans="1:5" hidden="1" x14ac:dyDescent="0.3">
      <c r="A814" t="s">
        <v>5</v>
      </c>
      <c r="B814" s="1">
        <v>44039</v>
      </c>
      <c r="C814">
        <v>6.14</v>
      </c>
      <c r="D814">
        <v>7963</v>
      </c>
      <c r="E814">
        <v>82</v>
      </c>
    </row>
    <row r="815" spans="1:5" hidden="1" x14ac:dyDescent="0.3">
      <c r="A815" t="s">
        <v>5</v>
      </c>
      <c r="B815" s="1">
        <v>44040</v>
      </c>
      <c r="C815">
        <v>6.03</v>
      </c>
      <c r="D815">
        <v>7128</v>
      </c>
      <c r="E815">
        <v>69</v>
      </c>
    </row>
    <row r="816" spans="1:5" hidden="1" x14ac:dyDescent="0.3">
      <c r="A816" t="s">
        <v>5</v>
      </c>
      <c r="B816" s="1">
        <v>44041</v>
      </c>
      <c r="C816">
        <v>4.59</v>
      </c>
      <c r="D816">
        <v>6881</v>
      </c>
      <c r="E816">
        <v>57</v>
      </c>
    </row>
    <row r="817" spans="1:5" hidden="1" x14ac:dyDescent="0.3">
      <c r="A817" t="s">
        <v>5</v>
      </c>
      <c r="B817" s="1">
        <v>44042</v>
      </c>
      <c r="C817">
        <v>5.34</v>
      </c>
      <c r="D817">
        <v>6652</v>
      </c>
      <c r="E817">
        <v>66</v>
      </c>
    </row>
    <row r="818" spans="1:5" hidden="1" x14ac:dyDescent="0.3">
      <c r="A818" t="s">
        <v>5</v>
      </c>
      <c r="B818" s="1">
        <v>44043</v>
      </c>
      <c r="C818">
        <v>3.3</v>
      </c>
      <c r="D818">
        <v>6560</v>
      </c>
      <c r="E818">
        <v>59</v>
      </c>
    </row>
    <row r="819" spans="1:5" hidden="1" x14ac:dyDescent="0.3">
      <c r="A819" t="s">
        <v>5</v>
      </c>
      <c r="B819" s="1">
        <v>44044</v>
      </c>
      <c r="C819">
        <v>1.44</v>
      </c>
      <c r="D819">
        <v>3016</v>
      </c>
      <c r="E819">
        <v>24</v>
      </c>
    </row>
    <row r="820" spans="1:5" hidden="1" x14ac:dyDescent="0.3">
      <c r="A820" t="s">
        <v>5</v>
      </c>
      <c r="B820" s="1">
        <v>44045</v>
      </c>
      <c r="C820">
        <v>2.0699999999999998</v>
      </c>
      <c r="D820">
        <v>3489</v>
      </c>
      <c r="E820">
        <v>36</v>
      </c>
    </row>
    <row r="821" spans="1:5" hidden="1" x14ac:dyDescent="0.3">
      <c r="A821" t="s">
        <v>5</v>
      </c>
      <c r="B821" s="1">
        <v>44046</v>
      </c>
      <c r="C821">
        <v>3.95</v>
      </c>
      <c r="D821">
        <v>7499</v>
      </c>
      <c r="E821">
        <v>68</v>
      </c>
    </row>
    <row r="822" spans="1:5" hidden="1" x14ac:dyDescent="0.3">
      <c r="A822" t="s">
        <v>5</v>
      </c>
      <c r="B822" s="1">
        <v>44047</v>
      </c>
      <c r="C822">
        <v>4.4800000000000004</v>
      </c>
      <c r="D822">
        <v>6853</v>
      </c>
      <c r="E822">
        <v>67</v>
      </c>
    </row>
    <row r="823" spans="1:5" hidden="1" x14ac:dyDescent="0.3">
      <c r="A823" t="s">
        <v>5</v>
      </c>
      <c r="B823" s="1">
        <v>44048</v>
      </c>
      <c r="C823">
        <v>3.59</v>
      </c>
      <c r="D823">
        <v>5892</v>
      </c>
      <c r="E823">
        <v>48</v>
      </c>
    </row>
    <row r="824" spans="1:5" hidden="1" x14ac:dyDescent="0.3">
      <c r="A824" t="s">
        <v>5</v>
      </c>
      <c r="B824" s="1">
        <v>44049</v>
      </c>
      <c r="C824">
        <v>2.35</v>
      </c>
      <c r="D824">
        <v>6387</v>
      </c>
      <c r="E824">
        <v>41</v>
      </c>
    </row>
    <row r="825" spans="1:5" hidden="1" x14ac:dyDescent="0.3">
      <c r="A825" t="s">
        <v>5</v>
      </c>
      <c r="B825" s="1">
        <v>44050</v>
      </c>
      <c r="C825">
        <v>3.67</v>
      </c>
      <c r="D825">
        <v>6784</v>
      </c>
      <c r="E825">
        <v>72</v>
      </c>
    </row>
    <row r="826" spans="1:5" hidden="1" x14ac:dyDescent="0.3">
      <c r="A826" t="s">
        <v>5</v>
      </c>
      <c r="B826" s="1">
        <v>44051</v>
      </c>
      <c r="C826">
        <v>2.16</v>
      </c>
      <c r="D826">
        <v>2795</v>
      </c>
      <c r="E826">
        <v>38</v>
      </c>
    </row>
    <row r="827" spans="1:5" hidden="1" x14ac:dyDescent="0.3">
      <c r="A827" t="s">
        <v>5</v>
      </c>
      <c r="B827" s="1">
        <v>44052</v>
      </c>
      <c r="C827">
        <v>1.91</v>
      </c>
      <c r="D827">
        <v>3523</v>
      </c>
      <c r="E827">
        <v>38</v>
      </c>
    </row>
    <row r="828" spans="1:5" hidden="1" x14ac:dyDescent="0.3">
      <c r="A828" t="s">
        <v>5</v>
      </c>
      <c r="B828" s="1">
        <v>44053</v>
      </c>
      <c r="C828">
        <v>5.76</v>
      </c>
      <c r="D828">
        <v>8171</v>
      </c>
      <c r="E828">
        <v>76</v>
      </c>
    </row>
    <row r="829" spans="1:5" hidden="1" x14ac:dyDescent="0.3">
      <c r="A829" t="s">
        <v>5</v>
      </c>
      <c r="B829" s="1">
        <v>44054</v>
      </c>
      <c r="C829">
        <v>4.21</v>
      </c>
      <c r="D829">
        <v>6776</v>
      </c>
      <c r="E829">
        <v>59</v>
      </c>
    </row>
    <row r="830" spans="1:5" hidden="1" x14ac:dyDescent="0.3">
      <c r="A830" t="s">
        <v>5</v>
      </c>
      <c r="B830" s="1">
        <v>44055</v>
      </c>
      <c r="C830">
        <v>3.46</v>
      </c>
      <c r="D830">
        <v>6448</v>
      </c>
      <c r="E830">
        <v>68</v>
      </c>
    </row>
    <row r="831" spans="1:5" hidden="1" x14ac:dyDescent="0.3">
      <c r="A831" t="s">
        <v>5</v>
      </c>
      <c r="B831" s="1">
        <v>44056</v>
      </c>
      <c r="C831">
        <v>3.79</v>
      </c>
      <c r="D831">
        <v>6240</v>
      </c>
      <c r="E831">
        <v>51</v>
      </c>
    </row>
    <row r="832" spans="1:5" hidden="1" x14ac:dyDescent="0.3">
      <c r="A832" t="s">
        <v>5</v>
      </c>
      <c r="B832" s="1">
        <v>44057</v>
      </c>
      <c r="C832">
        <v>5.93</v>
      </c>
      <c r="D832">
        <v>6505</v>
      </c>
      <c r="E832">
        <v>80</v>
      </c>
    </row>
    <row r="833" spans="1:5" hidden="1" x14ac:dyDescent="0.3">
      <c r="A833" t="s">
        <v>5</v>
      </c>
      <c r="B833" s="1">
        <v>44058</v>
      </c>
      <c r="C833">
        <v>1.18</v>
      </c>
      <c r="D833">
        <v>2988</v>
      </c>
      <c r="E833">
        <v>29</v>
      </c>
    </row>
    <row r="834" spans="1:5" hidden="1" x14ac:dyDescent="0.3">
      <c r="A834" t="s">
        <v>5</v>
      </c>
      <c r="B834" s="1">
        <v>44059</v>
      </c>
      <c r="C834">
        <v>1.81</v>
      </c>
      <c r="D834">
        <v>3761</v>
      </c>
      <c r="E834">
        <v>40</v>
      </c>
    </row>
    <row r="835" spans="1:5" hidden="1" x14ac:dyDescent="0.3">
      <c r="A835" t="s">
        <v>5</v>
      </c>
      <c r="B835" s="1">
        <v>44060</v>
      </c>
      <c r="C835">
        <v>6.95</v>
      </c>
      <c r="D835">
        <v>8664</v>
      </c>
      <c r="E835">
        <v>98</v>
      </c>
    </row>
    <row r="836" spans="1:5" hidden="1" x14ac:dyDescent="0.3">
      <c r="A836" t="s">
        <v>5</v>
      </c>
      <c r="B836" s="1">
        <v>44061</v>
      </c>
      <c r="C836">
        <v>4.5</v>
      </c>
      <c r="D836">
        <v>6912</v>
      </c>
      <c r="E836">
        <v>112</v>
      </c>
    </row>
    <row r="837" spans="1:5" hidden="1" x14ac:dyDescent="0.3">
      <c r="A837" t="s">
        <v>5</v>
      </c>
      <c r="B837" s="1">
        <v>44062</v>
      </c>
      <c r="C837">
        <v>5.56</v>
      </c>
      <c r="D837">
        <v>6682</v>
      </c>
      <c r="E837">
        <v>79</v>
      </c>
    </row>
    <row r="838" spans="1:5" hidden="1" x14ac:dyDescent="0.3">
      <c r="A838" t="s">
        <v>5</v>
      </c>
      <c r="B838" s="1">
        <v>44063</v>
      </c>
      <c r="C838">
        <v>5.63</v>
      </c>
      <c r="D838">
        <v>6417</v>
      </c>
      <c r="E838">
        <v>67</v>
      </c>
    </row>
    <row r="839" spans="1:5" hidden="1" x14ac:dyDescent="0.3">
      <c r="A839" t="s">
        <v>5</v>
      </c>
      <c r="B839" s="1">
        <v>44064</v>
      </c>
      <c r="C839">
        <v>9.19</v>
      </c>
      <c r="D839">
        <v>6624</v>
      </c>
      <c r="E839">
        <v>89</v>
      </c>
    </row>
    <row r="840" spans="1:5" hidden="1" x14ac:dyDescent="0.3">
      <c r="A840" t="s">
        <v>5</v>
      </c>
      <c r="B840" s="1">
        <v>44065</v>
      </c>
      <c r="C840">
        <v>2.82</v>
      </c>
      <c r="D840">
        <v>2775</v>
      </c>
      <c r="E840">
        <v>23</v>
      </c>
    </row>
    <row r="841" spans="1:5" hidden="1" x14ac:dyDescent="0.3">
      <c r="A841" t="s">
        <v>5</v>
      </c>
      <c r="B841" s="1">
        <v>44066</v>
      </c>
      <c r="C841">
        <v>4.5</v>
      </c>
      <c r="D841">
        <v>3900</v>
      </c>
      <c r="E841">
        <v>60</v>
      </c>
    </row>
    <row r="842" spans="1:5" hidden="1" x14ac:dyDescent="0.3">
      <c r="A842" t="s">
        <v>5</v>
      </c>
      <c r="B842" s="1">
        <v>44067</v>
      </c>
      <c r="C842">
        <v>11.52</v>
      </c>
      <c r="D842">
        <v>9460</v>
      </c>
      <c r="E842">
        <v>106</v>
      </c>
    </row>
    <row r="843" spans="1:5" hidden="1" x14ac:dyDescent="0.3">
      <c r="A843" t="s">
        <v>5</v>
      </c>
      <c r="B843" s="1">
        <v>44068</v>
      </c>
      <c r="C843">
        <v>8.9</v>
      </c>
      <c r="D843">
        <v>8242</v>
      </c>
      <c r="E843">
        <v>87</v>
      </c>
    </row>
    <row r="844" spans="1:5" hidden="1" x14ac:dyDescent="0.3">
      <c r="A844" t="s">
        <v>5</v>
      </c>
      <c r="B844" s="1">
        <v>44069</v>
      </c>
      <c r="C844">
        <v>7.78</v>
      </c>
      <c r="D844">
        <v>8055</v>
      </c>
      <c r="E844">
        <v>96</v>
      </c>
    </row>
    <row r="845" spans="1:5" hidden="1" x14ac:dyDescent="0.3">
      <c r="A845" t="s">
        <v>5</v>
      </c>
      <c r="B845" s="1">
        <v>44070</v>
      </c>
      <c r="C845">
        <v>7.39</v>
      </c>
      <c r="D845">
        <v>7792</v>
      </c>
      <c r="E845">
        <v>76</v>
      </c>
    </row>
    <row r="846" spans="1:5" hidden="1" x14ac:dyDescent="0.3">
      <c r="A846" t="s">
        <v>5</v>
      </c>
      <c r="B846" s="1">
        <v>44071</v>
      </c>
      <c r="C846">
        <v>9.94</v>
      </c>
      <c r="D846">
        <v>7937</v>
      </c>
      <c r="E846">
        <v>89</v>
      </c>
    </row>
    <row r="847" spans="1:5" hidden="1" x14ac:dyDescent="0.3">
      <c r="A847" t="s">
        <v>5</v>
      </c>
      <c r="B847" s="1">
        <v>44072</v>
      </c>
      <c r="C847">
        <v>6.83</v>
      </c>
      <c r="D847">
        <v>5867</v>
      </c>
      <c r="E847">
        <v>68</v>
      </c>
    </row>
    <row r="848" spans="1:5" hidden="1" x14ac:dyDescent="0.3">
      <c r="A848" t="s">
        <v>5</v>
      </c>
      <c r="B848" s="1">
        <v>44073</v>
      </c>
      <c r="C848">
        <v>4.8</v>
      </c>
      <c r="D848">
        <v>4031</v>
      </c>
      <c r="E848">
        <v>46</v>
      </c>
    </row>
    <row r="849" spans="1:5" hidden="1" x14ac:dyDescent="0.3">
      <c r="A849" t="s">
        <v>5</v>
      </c>
      <c r="B849" s="1">
        <v>44074</v>
      </c>
      <c r="C849">
        <v>10.41</v>
      </c>
      <c r="D849">
        <v>9425</v>
      </c>
      <c r="E849">
        <v>92</v>
      </c>
    </row>
    <row r="850" spans="1:5" hidden="1" x14ac:dyDescent="0.3">
      <c r="A850" t="s">
        <v>5</v>
      </c>
      <c r="B850" s="1">
        <v>44075</v>
      </c>
      <c r="C850">
        <v>7.59</v>
      </c>
      <c r="D850">
        <v>7847</v>
      </c>
      <c r="E850">
        <v>94</v>
      </c>
    </row>
    <row r="851" spans="1:5" hidden="1" x14ac:dyDescent="0.3">
      <c r="A851" t="s">
        <v>5</v>
      </c>
      <c r="B851" s="1">
        <v>44076</v>
      </c>
      <c r="C851">
        <v>7.86</v>
      </c>
      <c r="D851">
        <v>7702</v>
      </c>
      <c r="E851">
        <v>86</v>
      </c>
    </row>
    <row r="852" spans="1:5" hidden="1" x14ac:dyDescent="0.3">
      <c r="A852" t="s">
        <v>5</v>
      </c>
      <c r="B852" s="1">
        <v>44077</v>
      </c>
      <c r="C852">
        <v>7.2</v>
      </c>
      <c r="D852">
        <v>7932</v>
      </c>
      <c r="E852">
        <v>111</v>
      </c>
    </row>
    <row r="853" spans="1:5" hidden="1" x14ac:dyDescent="0.3">
      <c r="A853" t="s">
        <v>5</v>
      </c>
      <c r="B853" s="1">
        <v>44078</v>
      </c>
      <c r="C853">
        <v>11.15</v>
      </c>
      <c r="D853">
        <v>7729</v>
      </c>
      <c r="E853">
        <v>109</v>
      </c>
    </row>
    <row r="854" spans="1:5" hidden="1" x14ac:dyDescent="0.3">
      <c r="A854" t="s">
        <v>5</v>
      </c>
      <c r="B854" s="1">
        <v>44079</v>
      </c>
      <c r="C854">
        <v>3.72</v>
      </c>
      <c r="D854">
        <v>5760</v>
      </c>
      <c r="E854">
        <v>46</v>
      </c>
    </row>
    <row r="855" spans="1:5" hidden="1" x14ac:dyDescent="0.3">
      <c r="A855" t="s">
        <v>5</v>
      </c>
      <c r="B855" s="1">
        <v>44080</v>
      </c>
      <c r="C855">
        <v>3.07</v>
      </c>
      <c r="D855">
        <v>3644</v>
      </c>
      <c r="E855">
        <v>55</v>
      </c>
    </row>
    <row r="856" spans="1:5" hidden="1" x14ac:dyDescent="0.3">
      <c r="A856" t="s">
        <v>5</v>
      </c>
      <c r="B856" s="1">
        <v>44081</v>
      </c>
      <c r="C856">
        <v>7.58</v>
      </c>
      <c r="D856">
        <v>9583</v>
      </c>
      <c r="E856">
        <v>125</v>
      </c>
    </row>
    <row r="857" spans="1:5" hidden="1" x14ac:dyDescent="0.3">
      <c r="A857" t="s">
        <v>5</v>
      </c>
      <c r="B857" s="1">
        <v>44082</v>
      </c>
      <c r="C857">
        <v>5.56</v>
      </c>
      <c r="D857">
        <v>8356</v>
      </c>
      <c r="E857">
        <v>95</v>
      </c>
    </row>
    <row r="858" spans="1:5" hidden="1" x14ac:dyDescent="0.3">
      <c r="A858" t="s">
        <v>5</v>
      </c>
      <c r="B858" s="1">
        <v>44083</v>
      </c>
      <c r="C858">
        <v>10.77</v>
      </c>
      <c r="D858">
        <v>7908</v>
      </c>
      <c r="E858">
        <v>110</v>
      </c>
    </row>
    <row r="859" spans="1:5" hidden="1" x14ac:dyDescent="0.3">
      <c r="A859" t="s">
        <v>5</v>
      </c>
      <c r="B859" s="1">
        <v>44084</v>
      </c>
      <c r="C859">
        <v>14.83</v>
      </c>
      <c r="D859">
        <v>7983</v>
      </c>
      <c r="E859">
        <v>112</v>
      </c>
    </row>
    <row r="860" spans="1:5" hidden="1" x14ac:dyDescent="0.3">
      <c r="A860" t="s">
        <v>5</v>
      </c>
      <c r="B860" s="1">
        <v>44085</v>
      </c>
      <c r="C860">
        <v>8.61</v>
      </c>
      <c r="D860">
        <v>8261</v>
      </c>
      <c r="E860">
        <v>85</v>
      </c>
    </row>
    <row r="861" spans="1:5" hidden="1" x14ac:dyDescent="0.3">
      <c r="A861" t="s">
        <v>5</v>
      </c>
      <c r="B861" s="1">
        <v>44086</v>
      </c>
      <c r="C861">
        <v>5.92</v>
      </c>
      <c r="D861">
        <v>6192</v>
      </c>
      <c r="E861">
        <v>56</v>
      </c>
    </row>
    <row r="862" spans="1:5" hidden="1" x14ac:dyDescent="0.3">
      <c r="A862" t="s">
        <v>5</v>
      </c>
      <c r="B862" s="1">
        <v>44087</v>
      </c>
      <c r="C862">
        <v>4.76</v>
      </c>
      <c r="D862">
        <v>4423</v>
      </c>
      <c r="E862">
        <v>49</v>
      </c>
    </row>
    <row r="863" spans="1:5" hidden="1" x14ac:dyDescent="0.3">
      <c r="A863" t="s">
        <v>5</v>
      </c>
      <c r="B863" s="1">
        <v>44088</v>
      </c>
      <c r="C863">
        <v>9.83</v>
      </c>
      <c r="D863">
        <v>10690</v>
      </c>
      <c r="E863">
        <v>104</v>
      </c>
    </row>
    <row r="864" spans="1:5" hidden="1" x14ac:dyDescent="0.3">
      <c r="A864" t="s">
        <v>5</v>
      </c>
      <c r="B864" s="1">
        <v>44089</v>
      </c>
      <c r="C864">
        <v>12.71</v>
      </c>
      <c r="D864">
        <v>9490</v>
      </c>
      <c r="E864">
        <v>114</v>
      </c>
    </row>
    <row r="865" spans="1:5" hidden="1" x14ac:dyDescent="0.3">
      <c r="A865" t="s">
        <v>5</v>
      </c>
      <c r="B865" s="1">
        <v>44090</v>
      </c>
      <c r="C865">
        <v>10.82</v>
      </c>
      <c r="D865">
        <v>9267</v>
      </c>
      <c r="E865">
        <v>88</v>
      </c>
    </row>
    <row r="866" spans="1:5" hidden="1" x14ac:dyDescent="0.3">
      <c r="A866" t="s">
        <v>5</v>
      </c>
      <c r="B866" s="1">
        <v>44091</v>
      </c>
      <c r="C866">
        <v>14.56</v>
      </c>
      <c r="D866">
        <v>8748</v>
      </c>
      <c r="E866">
        <v>107</v>
      </c>
    </row>
    <row r="867" spans="1:5" hidden="1" x14ac:dyDescent="0.3">
      <c r="A867" t="s">
        <v>5</v>
      </c>
      <c r="B867" s="1">
        <v>44092</v>
      </c>
      <c r="C867">
        <v>12.22</v>
      </c>
      <c r="D867">
        <v>8432</v>
      </c>
      <c r="E867">
        <v>102</v>
      </c>
    </row>
    <row r="868" spans="1:5" hidden="1" x14ac:dyDescent="0.3">
      <c r="A868" t="s">
        <v>5</v>
      </c>
      <c r="B868" s="1">
        <v>44093</v>
      </c>
      <c r="C868">
        <v>13.67</v>
      </c>
      <c r="D868">
        <v>6782</v>
      </c>
      <c r="E868">
        <v>63</v>
      </c>
    </row>
    <row r="869" spans="1:5" hidden="1" x14ac:dyDescent="0.3">
      <c r="A869" t="s">
        <v>5</v>
      </c>
      <c r="B869" s="1">
        <v>44094</v>
      </c>
      <c r="C869">
        <v>7.12</v>
      </c>
      <c r="D869">
        <v>4437</v>
      </c>
      <c r="E869">
        <v>59</v>
      </c>
    </row>
    <row r="870" spans="1:5" hidden="1" x14ac:dyDescent="0.3">
      <c r="A870" t="s">
        <v>5</v>
      </c>
      <c r="B870" s="1">
        <v>44095</v>
      </c>
      <c r="C870">
        <v>16.28</v>
      </c>
      <c r="D870">
        <v>10580</v>
      </c>
      <c r="E870">
        <v>99</v>
      </c>
    </row>
    <row r="871" spans="1:5" hidden="1" x14ac:dyDescent="0.3">
      <c r="A871" t="s">
        <v>5</v>
      </c>
      <c r="B871" s="1">
        <v>44096</v>
      </c>
      <c r="C871">
        <v>10.75</v>
      </c>
      <c r="D871">
        <v>8976</v>
      </c>
      <c r="E871">
        <v>85</v>
      </c>
    </row>
    <row r="872" spans="1:5" hidden="1" x14ac:dyDescent="0.3">
      <c r="A872" t="s">
        <v>5</v>
      </c>
      <c r="B872" s="1">
        <v>44097</v>
      </c>
      <c r="C872">
        <v>12.11</v>
      </c>
      <c r="D872">
        <v>9543</v>
      </c>
      <c r="E872">
        <v>113</v>
      </c>
    </row>
    <row r="873" spans="1:5" hidden="1" x14ac:dyDescent="0.3">
      <c r="A873" t="s">
        <v>5</v>
      </c>
      <c r="B873" s="1">
        <v>44098</v>
      </c>
      <c r="C873">
        <v>9.86</v>
      </c>
      <c r="D873">
        <v>8855</v>
      </c>
      <c r="E873">
        <v>102</v>
      </c>
    </row>
    <row r="874" spans="1:5" hidden="1" x14ac:dyDescent="0.3">
      <c r="A874" t="s">
        <v>5</v>
      </c>
      <c r="B874" s="1">
        <v>44099</v>
      </c>
      <c r="C874">
        <v>10.08</v>
      </c>
      <c r="D874">
        <v>9145</v>
      </c>
      <c r="E874">
        <v>89</v>
      </c>
    </row>
    <row r="875" spans="1:5" hidden="1" x14ac:dyDescent="0.3">
      <c r="A875" t="s">
        <v>5</v>
      </c>
      <c r="B875" s="1">
        <v>44100</v>
      </c>
      <c r="C875">
        <v>6.86</v>
      </c>
      <c r="D875">
        <v>8068</v>
      </c>
      <c r="E875">
        <v>76</v>
      </c>
    </row>
    <row r="876" spans="1:5" hidden="1" x14ac:dyDescent="0.3">
      <c r="A876" t="s">
        <v>5</v>
      </c>
      <c r="B876" s="1">
        <v>44101</v>
      </c>
      <c r="C876">
        <v>4.4400000000000004</v>
      </c>
      <c r="D876">
        <v>4637</v>
      </c>
      <c r="E876">
        <v>44</v>
      </c>
    </row>
    <row r="877" spans="1:5" hidden="1" x14ac:dyDescent="0.3">
      <c r="A877" t="s">
        <v>5</v>
      </c>
      <c r="B877" s="1">
        <v>44102</v>
      </c>
      <c r="C877">
        <v>13.21</v>
      </c>
      <c r="D877">
        <v>10998</v>
      </c>
      <c r="E877">
        <v>111</v>
      </c>
    </row>
    <row r="878" spans="1:5" hidden="1" x14ac:dyDescent="0.3">
      <c r="A878" t="s">
        <v>5</v>
      </c>
      <c r="B878" s="1">
        <v>44103</v>
      </c>
      <c r="C878">
        <v>13.84</v>
      </c>
      <c r="D878">
        <v>10351</v>
      </c>
      <c r="E878">
        <v>117</v>
      </c>
    </row>
    <row r="879" spans="1:5" hidden="1" x14ac:dyDescent="0.3">
      <c r="A879" t="s">
        <v>5</v>
      </c>
      <c r="B879" s="1">
        <v>44104</v>
      </c>
      <c r="C879">
        <v>12.55</v>
      </c>
      <c r="D879">
        <v>9252</v>
      </c>
      <c r="E879">
        <v>88</v>
      </c>
    </row>
    <row r="880" spans="1:5" hidden="1" x14ac:dyDescent="0.3">
      <c r="A880" t="s">
        <v>5</v>
      </c>
      <c r="B880" s="1">
        <v>44105</v>
      </c>
      <c r="C880">
        <v>10.29</v>
      </c>
      <c r="D880">
        <v>9868</v>
      </c>
      <c r="E880">
        <v>112</v>
      </c>
    </row>
    <row r="881" spans="1:5" hidden="1" x14ac:dyDescent="0.3">
      <c r="A881" t="s">
        <v>5</v>
      </c>
      <c r="B881" s="1">
        <v>44106</v>
      </c>
      <c r="C881">
        <v>6.69</v>
      </c>
      <c r="D881">
        <v>8903</v>
      </c>
      <c r="E881">
        <v>88</v>
      </c>
    </row>
    <row r="882" spans="1:5" hidden="1" x14ac:dyDescent="0.3">
      <c r="A882" t="s">
        <v>5</v>
      </c>
      <c r="B882" s="1">
        <v>44107</v>
      </c>
      <c r="C882">
        <v>5.88</v>
      </c>
      <c r="D882">
        <v>7721</v>
      </c>
      <c r="E882">
        <v>53</v>
      </c>
    </row>
    <row r="883" spans="1:5" hidden="1" x14ac:dyDescent="0.3">
      <c r="A883" t="s">
        <v>5</v>
      </c>
      <c r="B883" s="1">
        <v>44108</v>
      </c>
      <c r="C883">
        <v>5.21</v>
      </c>
      <c r="D883">
        <v>4809</v>
      </c>
      <c r="E883">
        <v>76</v>
      </c>
    </row>
    <row r="884" spans="1:5" hidden="1" x14ac:dyDescent="0.3">
      <c r="A884" t="s">
        <v>5</v>
      </c>
      <c r="B884" s="1">
        <v>44109</v>
      </c>
      <c r="C884">
        <v>11.82</v>
      </c>
      <c r="D884">
        <v>12171</v>
      </c>
      <c r="E884">
        <v>119</v>
      </c>
    </row>
    <row r="885" spans="1:5" hidden="1" x14ac:dyDescent="0.3">
      <c r="A885" t="s">
        <v>5</v>
      </c>
      <c r="B885" s="1">
        <v>44110</v>
      </c>
      <c r="C885">
        <v>7.83</v>
      </c>
      <c r="D885">
        <v>9722</v>
      </c>
      <c r="E885">
        <v>110</v>
      </c>
    </row>
    <row r="886" spans="1:5" hidden="1" x14ac:dyDescent="0.3">
      <c r="A886" t="s">
        <v>5</v>
      </c>
      <c r="B886" s="1">
        <v>44111</v>
      </c>
      <c r="C886">
        <v>6.97</v>
      </c>
      <c r="D886">
        <v>9844</v>
      </c>
      <c r="E886">
        <v>85</v>
      </c>
    </row>
    <row r="887" spans="1:5" hidden="1" x14ac:dyDescent="0.3">
      <c r="A887" t="s">
        <v>5</v>
      </c>
      <c r="B887" s="1">
        <v>44112</v>
      </c>
      <c r="C887">
        <v>9.07</v>
      </c>
      <c r="D887">
        <v>9359</v>
      </c>
      <c r="E887">
        <v>99</v>
      </c>
    </row>
    <row r="888" spans="1:5" hidden="1" x14ac:dyDescent="0.3">
      <c r="A888" t="s">
        <v>5</v>
      </c>
      <c r="B888" s="1">
        <v>44113</v>
      </c>
      <c r="C888">
        <v>9.8800000000000008</v>
      </c>
      <c r="D888">
        <v>9759</v>
      </c>
      <c r="E888">
        <v>93</v>
      </c>
    </row>
    <row r="889" spans="1:5" hidden="1" x14ac:dyDescent="0.3">
      <c r="A889" t="s">
        <v>5</v>
      </c>
      <c r="B889" s="1">
        <v>44114</v>
      </c>
      <c r="C889">
        <v>7.86</v>
      </c>
      <c r="D889">
        <v>8768</v>
      </c>
      <c r="E889">
        <v>79</v>
      </c>
    </row>
    <row r="890" spans="1:5" hidden="1" x14ac:dyDescent="0.3">
      <c r="A890" t="s">
        <v>5</v>
      </c>
      <c r="B890" s="1">
        <v>44115</v>
      </c>
      <c r="C890">
        <v>3.74</v>
      </c>
      <c r="D890">
        <v>4780</v>
      </c>
      <c r="E890">
        <v>40</v>
      </c>
    </row>
    <row r="891" spans="1:5" hidden="1" x14ac:dyDescent="0.3">
      <c r="A891" t="s">
        <v>5</v>
      </c>
      <c r="B891" s="1">
        <v>44116</v>
      </c>
      <c r="C891">
        <v>11.82</v>
      </c>
      <c r="D891">
        <v>12799</v>
      </c>
      <c r="E891">
        <v>127</v>
      </c>
    </row>
    <row r="892" spans="1:5" hidden="1" x14ac:dyDescent="0.3">
      <c r="A892" t="s">
        <v>5</v>
      </c>
      <c r="B892" s="1">
        <v>44117</v>
      </c>
      <c r="C892">
        <v>9.2899999999999991</v>
      </c>
      <c r="D892">
        <v>9962</v>
      </c>
      <c r="E892">
        <v>75</v>
      </c>
    </row>
    <row r="893" spans="1:5" hidden="1" x14ac:dyDescent="0.3">
      <c r="A893" t="s">
        <v>5</v>
      </c>
      <c r="B893" s="1">
        <v>44118</v>
      </c>
      <c r="C893">
        <v>10.44</v>
      </c>
      <c r="D893">
        <v>10164</v>
      </c>
      <c r="E893">
        <v>84</v>
      </c>
    </row>
    <row r="894" spans="1:5" hidden="1" x14ac:dyDescent="0.3">
      <c r="A894" t="s">
        <v>5</v>
      </c>
      <c r="B894" s="1">
        <v>44119</v>
      </c>
      <c r="C894">
        <v>7.61</v>
      </c>
      <c r="D894">
        <v>10287</v>
      </c>
      <c r="E894">
        <v>83</v>
      </c>
    </row>
    <row r="895" spans="1:5" hidden="1" x14ac:dyDescent="0.3">
      <c r="A895" t="s">
        <v>5</v>
      </c>
      <c r="B895" s="1">
        <v>44120</v>
      </c>
      <c r="C895">
        <v>8.01</v>
      </c>
      <c r="D895">
        <v>10563</v>
      </c>
      <c r="E895">
        <v>72</v>
      </c>
    </row>
    <row r="896" spans="1:5" hidden="1" x14ac:dyDescent="0.3">
      <c r="A896" t="s">
        <v>5</v>
      </c>
      <c r="B896" s="1">
        <v>44121</v>
      </c>
      <c r="C896">
        <v>7.44</v>
      </c>
      <c r="D896">
        <v>8509</v>
      </c>
      <c r="E896">
        <v>70</v>
      </c>
    </row>
    <row r="897" spans="1:5" hidden="1" x14ac:dyDescent="0.3">
      <c r="A897" t="s">
        <v>5</v>
      </c>
      <c r="B897" s="1">
        <v>44122</v>
      </c>
      <c r="C897">
        <v>5.27</v>
      </c>
      <c r="D897">
        <v>5095</v>
      </c>
      <c r="E897">
        <v>70</v>
      </c>
    </row>
    <row r="898" spans="1:5" hidden="1" x14ac:dyDescent="0.3">
      <c r="A898" t="s">
        <v>5</v>
      </c>
      <c r="B898" s="1">
        <v>44123</v>
      </c>
      <c r="C898">
        <v>10.23</v>
      </c>
      <c r="D898">
        <v>12148</v>
      </c>
      <c r="E898">
        <v>97</v>
      </c>
    </row>
    <row r="899" spans="1:5" hidden="1" x14ac:dyDescent="0.3">
      <c r="A899" t="s">
        <v>5</v>
      </c>
      <c r="B899" s="1">
        <v>44124</v>
      </c>
      <c r="C899">
        <v>7.28</v>
      </c>
      <c r="D899">
        <v>10165</v>
      </c>
      <c r="E899">
        <v>105</v>
      </c>
    </row>
    <row r="900" spans="1:5" hidden="1" x14ac:dyDescent="0.3">
      <c r="A900" t="s">
        <v>5</v>
      </c>
      <c r="B900" s="1">
        <v>44125</v>
      </c>
      <c r="C900">
        <v>7.76</v>
      </c>
      <c r="D900">
        <v>9884</v>
      </c>
      <c r="E900">
        <v>101</v>
      </c>
    </row>
    <row r="901" spans="1:5" hidden="1" x14ac:dyDescent="0.3">
      <c r="A901" t="s">
        <v>5</v>
      </c>
      <c r="B901" s="1">
        <v>44126</v>
      </c>
      <c r="C901">
        <v>9.25</v>
      </c>
      <c r="D901">
        <v>10248</v>
      </c>
      <c r="E901">
        <v>93</v>
      </c>
    </row>
    <row r="902" spans="1:5" hidden="1" x14ac:dyDescent="0.3">
      <c r="A902" t="s">
        <v>5</v>
      </c>
      <c r="B902" s="1">
        <v>44127</v>
      </c>
      <c r="C902">
        <v>9.0399999999999991</v>
      </c>
      <c r="D902">
        <v>9971</v>
      </c>
      <c r="E902">
        <v>106</v>
      </c>
    </row>
    <row r="903" spans="1:5" hidden="1" x14ac:dyDescent="0.3">
      <c r="A903" t="s">
        <v>5</v>
      </c>
      <c r="B903" s="1">
        <v>44128</v>
      </c>
      <c r="C903">
        <v>6.49</v>
      </c>
      <c r="D903">
        <v>8540</v>
      </c>
      <c r="E903">
        <v>79</v>
      </c>
    </row>
    <row r="904" spans="1:5" hidden="1" x14ac:dyDescent="0.3">
      <c r="A904" t="s">
        <v>5</v>
      </c>
      <c r="B904" s="1">
        <v>44129</v>
      </c>
      <c r="C904">
        <v>5.12</v>
      </c>
      <c r="D904">
        <v>7266</v>
      </c>
      <c r="E904">
        <v>78</v>
      </c>
    </row>
    <row r="905" spans="1:5" hidden="1" x14ac:dyDescent="0.3">
      <c r="A905" t="s">
        <v>5</v>
      </c>
      <c r="B905" s="1">
        <v>44130</v>
      </c>
      <c r="C905">
        <v>13.58</v>
      </c>
      <c r="D905">
        <v>12873</v>
      </c>
      <c r="E905">
        <v>99</v>
      </c>
    </row>
    <row r="906" spans="1:5" hidden="1" x14ac:dyDescent="0.3">
      <c r="A906" t="s">
        <v>5</v>
      </c>
      <c r="B906" s="1">
        <v>44131</v>
      </c>
      <c r="C906">
        <v>8.4600000000000009</v>
      </c>
      <c r="D906">
        <v>11028</v>
      </c>
      <c r="E906">
        <v>88</v>
      </c>
    </row>
    <row r="907" spans="1:5" hidden="1" x14ac:dyDescent="0.3">
      <c r="A907" t="s">
        <v>5</v>
      </c>
      <c r="B907" s="1">
        <v>44132</v>
      </c>
      <c r="C907">
        <v>10.029999999999999</v>
      </c>
      <c r="D907">
        <v>10551</v>
      </c>
      <c r="E907">
        <v>99</v>
      </c>
    </row>
    <row r="908" spans="1:5" hidden="1" x14ac:dyDescent="0.3">
      <c r="A908" t="s">
        <v>5</v>
      </c>
      <c r="B908" s="1">
        <v>44133</v>
      </c>
      <c r="C908">
        <v>11.53</v>
      </c>
      <c r="D908">
        <v>11122</v>
      </c>
      <c r="E908">
        <v>104</v>
      </c>
    </row>
    <row r="909" spans="1:5" hidden="1" x14ac:dyDescent="0.3">
      <c r="A909" t="s">
        <v>5</v>
      </c>
      <c r="B909" s="1">
        <v>44134</v>
      </c>
      <c r="C909">
        <v>10.01</v>
      </c>
      <c r="D909">
        <v>11038</v>
      </c>
      <c r="E909">
        <v>86</v>
      </c>
    </row>
    <row r="910" spans="1:5" hidden="1" x14ac:dyDescent="0.3">
      <c r="A910" t="s">
        <v>5</v>
      </c>
      <c r="B910" s="1">
        <v>44135</v>
      </c>
      <c r="C910">
        <v>8.27</v>
      </c>
      <c r="D910">
        <v>9299</v>
      </c>
      <c r="E910">
        <v>86</v>
      </c>
    </row>
    <row r="911" spans="1:5" hidden="1" x14ac:dyDescent="0.3">
      <c r="A911" t="s">
        <v>5</v>
      </c>
      <c r="B911" s="1">
        <v>44136</v>
      </c>
      <c r="C911">
        <v>5.97</v>
      </c>
      <c r="D911">
        <v>7262</v>
      </c>
      <c r="E911">
        <v>100</v>
      </c>
    </row>
    <row r="912" spans="1:5" hidden="1" x14ac:dyDescent="0.3">
      <c r="A912" t="s">
        <v>5</v>
      </c>
      <c r="B912" s="1">
        <v>44137</v>
      </c>
      <c r="C912">
        <v>6.61</v>
      </c>
      <c r="D912">
        <v>10446</v>
      </c>
      <c r="E912">
        <v>115</v>
      </c>
    </row>
    <row r="913" spans="1:5" hidden="1" x14ac:dyDescent="0.3">
      <c r="A913" t="s">
        <v>5</v>
      </c>
      <c r="B913" s="1">
        <v>44138</v>
      </c>
      <c r="C913">
        <v>3.88</v>
      </c>
      <c r="D913">
        <v>6746</v>
      </c>
      <c r="E913">
        <v>63</v>
      </c>
    </row>
    <row r="914" spans="1:5" hidden="1" x14ac:dyDescent="0.3">
      <c r="A914" t="s">
        <v>5</v>
      </c>
      <c r="B914" s="1">
        <v>44139</v>
      </c>
      <c r="C914">
        <v>6.03</v>
      </c>
      <c r="D914">
        <v>8156</v>
      </c>
      <c r="E914">
        <v>97</v>
      </c>
    </row>
    <row r="915" spans="1:5" hidden="1" x14ac:dyDescent="0.3">
      <c r="A915" t="s">
        <v>5</v>
      </c>
      <c r="B915" s="1">
        <v>44140</v>
      </c>
      <c r="C915">
        <v>5.19</v>
      </c>
      <c r="D915">
        <v>7647</v>
      </c>
      <c r="E915">
        <v>85</v>
      </c>
    </row>
    <row r="916" spans="1:5" hidden="1" x14ac:dyDescent="0.3">
      <c r="A916" t="s">
        <v>5</v>
      </c>
      <c r="B916" s="1">
        <v>44141</v>
      </c>
      <c r="C916">
        <v>7.14</v>
      </c>
      <c r="D916">
        <v>11872</v>
      </c>
      <c r="E916">
        <v>129</v>
      </c>
    </row>
    <row r="917" spans="1:5" hidden="1" x14ac:dyDescent="0.3">
      <c r="A917" t="s">
        <v>5</v>
      </c>
      <c r="B917" s="1">
        <v>44142</v>
      </c>
      <c r="C917">
        <v>7.3</v>
      </c>
      <c r="D917">
        <v>9139</v>
      </c>
      <c r="E917">
        <v>105</v>
      </c>
    </row>
    <row r="918" spans="1:5" hidden="1" x14ac:dyDescent="0.3">
      <c r="A918" t="s">
        <v>5</v>
      </c>
      <c r="B918" s="1">
        <v>44143</v>
      </c>
      <c r="C918">
        <v>5.27</v>
      </c>
      <c r="D918">
        <v>7884</v>
      </c>
      <c r="E918">
        <v>101</v>
      </c>
    </row>
    <row r="919" spans="1:5" hidden="1" x14ac:dyDescent="0.3">
      <c r="A919" t="s">
        <v>5</v>
      </c>
      <c r="B919" s="1">
        <v>44144</v>
      </c>
      <c r="C919">
        <v>8.69</v>
      </c>
      <c r="D919">
        <v>11654</v>
      </c>
      <c r="E919">
        <v>135</v>
      </c>
    </row>
    <row r="920" spans="1:5" hidden="1" x14ac:dyDescent="0.3">
      <c r="A920" t="s">
        <v>5</v>
      </c>
      <c r="B920" s="1">
        <v>44145</v>
      </c>
      <c r="C920">
        <v>6.13</v>
      </c>
      <c r="D920">
        <v>8323</v>
      </c>
      <c r="E920">
        <v>87</v>
      </c>
    </row>
    <row r="921" spans="1:5" hidden="1" x14ac:dyDescent="0.3">
      <c r="A921" t="s">
        <v>5</v>
      </c>
      <c r="B921" s="1">
        <v>44146</v>
      </c>
      <c r="C921">
        <v>10.56</v>
      </c>
      <c r="D921">
        <v>12029</v>
      </c>
      <c r="E921">
        <v>134</v>
      </c>
    </row>
    <row r="922" spans="1:5" hidden="1" x14ac:dyDescent="0.3">
      <c r="A922" t="s">
        <v>5</v>
      </c>
      <c r="B922" s="1">
        <v>44147</v>
      </c>
      <c r="C922">
        <v>8.81</v>
      </c>
      <c r="D922">
        <v>10813</v>
      </c>
      <c r="E922">
        <v>108</v>
      </c>
    </row>
    <row r="923" spans="1:5" hidden="1" x14ac:dyDescent="0.3">
      <c r="A923" t="s">
        <v>5</v>
      </c>
      <c r="B923" s="1">
        <v>44148</v>
      </c>
      <c r="C923">
        <v>8.2799999999999994</v>
      </c>
      <c r="D923">
        <v>11083</v>
      </c>
      <c r="E923">
        <v>124</v>
      </c>
    </row>
    <row r="924" spans="1:5" hidden="1" x14ac:dyDescent="0.3">
      <c r="A924" t="s">
        <v>5</v>
      </c>
      <c r="B924" s="1">
        <v>44149</v>
      </c>
      <c r="C924">
        <v>9.15</v>
      </c>
      <c r="D924">
        <v>9707</v>
      </c>
      <c r="E924">
        <v>125</v>
      </c>
    </row>
    <row r="925" spans="1:5" hidden="1" x14ac:dyDescent="0.3">
      <c r="A925" t="s">
        <v>5</v>
      </c>
      <c r="B925" s="1">
        <v>44150</v>
      </c>
      <c r="C925">
        <v>6.89</v>
      </c>
      <c r="D925">
        <v>8293</v>
      </c>
      <c r="E925">
        <v>88</v>
      </c>
    </row>
    <row r="926" spans="1:5" hidden="1" x14ac:dyDescent="0.3">
      <c r="A926" t="s">
        <v>5</v>
      </c>
      <c r="B926" s="1">
        <v>44151</v>
      </c>
      <c r="C926">
        <v>9.5500000000000007</v>
      </c>
      <c r="D926">
        <v>12291</v>
      </c>
      <c r="E926">
        <v>126</v>
      </c>
    </row>
    <row r="927" spans="1:5" hidden="1" x14ac:dyDescent="0.3">
      <c r="A927" t="s">
        <v>5</v>
      </c>
      <c r="B927" s="1">
        <v>44152</v>
      </c>
      <c r="C927">
        <v>8.7899999999999991</v>
      </c>
      <c r="D927">
        <v>9522</v>
      </c>
      <c r="E927">
        <v>90</v>
      </c>
    </row>
    <row r="928" spans="1:5" hidden="1" x14ac:dyDescent="0.3">
      <c r="A928" t="s">
        <v>5</v>
      </c>
      <c r="B928" s="1">
        <v>44153</v>
      </c>
      <c r="C928">
        <v>8.91</v>
      </c>
      <c r="D928">
        <v>10222</v>
      </c>
      <c r="E928">
        <v>79</v>
      </c>
    </row>
    <row r="929" spans="1:5" hidden="1" x14ac:dyDescent="0.3">
      <c r="A929" t="s">
        <v>5</v>
      </c>
      <c r="B929" s="1">
        <v>44154</v>
      </c>
      <c r="C929">
        <v>13.24</v>
      </c>
      <c r="D929">
        <v>10220</v>
      </c>
      <c r="E929">
        <v>132</v>
      </c>
    </row>
    <row r="930" spans="1:5" hidden="1" x14ac:dyDescent="0.3">
      <c r="A930" t="s">
        <v>5</v>
      </c>
      <c r="B930" s="1">
        <v>44155</v>
      </c>
      <c r="C930">
        <v>17.71</v>
      </c>
      <c r="D930">
        <v>10138</v>
      </c>
      <c r="E930">
        <v>107</v>
      </c>
    </row>
    <row r="931" spans="1:5" hidden="1" x14ac:dyDescent="0.3">
      <c r="A931" t="s">
        <v>5</v>
      </c>
      <c r="B931" s="1">
        <v>44156</v>
      </c>
      <c r="C931">
        <v>16.39</v>
      </c>
      <c r="D931">
        <v>8785</v>
      </c>
      <c r="E931">
        <v>108</v>
      </c>
    </row>
    <row r="932" spans="1:5" hidden="1" x14ac:dyDescent="0.3">
      <c r="A932" t="s">
        <v>5</v>
      </c>
      <c r="B932" s="1">
        <v>44157</v>
      </c>
      <c r="C932">
        <v>12.95</v>
      </c>
      <c r="D932">
        <v>7813</v>
      </c>
      <c r="E932">
        <v>92</v>
      </c>
    </row>
    <row r="933" spans="1:5" hidden="1" x14ac:dyDescent="0.3">
      <c r="A933" t="s">
        <v>5</v>
      </c>
      <c r="B933" s="1">
        <v>44158</v>
      </c>
      <c r="C933">
        <v>18.43</v>
      </c>
      <c r="D933">
        <v>11523</v>
      </c>
      <c r="E933">
        <v>105</v>
      </c>
    </row>
    <row r="934" spans="1:5" hidden="1" x14ac:dyDescent="0.3">
      <c r="A934" t="s">
        <v>5</v>
      </c>
      <c r="B934" s="1">
        <v>44159</v>
      </c>
      <c r="C934">
        <v>18.690000000000001</v>
      </c>
      <c r="D934">
        <v>10349</v>
      </c>
      <c r="E934">
        <v>107</v>
      </c>
    </row>
    <row r="935" spans="1:5" hidden="1" x14ac:dyDescent="0.3">
      <c r="A935" t="s">
        <v>5</v>
      </c>
      <c r="B935" s="1">
        <v>44160</v>
      </c>
      <c r="C935">
        <v>16.27</v>
      </c>
      <c r="D935">
        <v>10710</v>
      </c>
      <c r="E935">
        <v>128</v>
      </c>
    </row>
    <row r="936" spans="1:5" hidden="1" x14ac:dyDescent="0.3">
      <c r="A936" t="s">
        <v>5</v>
      </c>
      <c r="B936" s="1">
        <v>44161</v>
      </c>
      <c r="C936">
        <v>11.91</v>
      </c>
      <c r="D936">
        <v>10642</v>
      </c>
      <c r="E936">
        <v>80</v>
      </c>
    </row>
    <row r="937" spans="1:5" hidden="1" x14ac:dyDescent="0.3">
      <c r="A937" t="s">
        <v>5</v>
      </c>
      <c r="B937" s="1">
        <v>44162</v>
      </c>
      <c r="C937">
        <v>12.57</v>
      </c>
      <c r="D937">
        <v>11337</v>
      </c>
      <c r="E937">
        <v>82</v>
      </c>
    </row>
    <row r="938" spans="1:5" hidden="1" x14ac:dyDescent="0.3">
      <c r="A938" t="s">
        <v>5</v>
      </c>
      <c r="B938" s="1">
        <v>44163</v>
      </c>
      <c r="C938">
        <v>11.87</v>
      </c>
      <c r="D938">
        <v>9009</v>
      </c>
      <c r="E938">
        <v>74</v>
      </c>
    </row>
    <row r="939" spans="1:5" hidden="1" x14ac:dyDescent="0.3">
      <c r="A939" t="s">
        <v>5</v>
      </c>
      <c r="B939" s="1">
        <v>44164</v>
      </c>
      <c r="C939">
        <v>9.2799999999999994</v>
      </c>
      <c r="D939">
        <v>8233</v>
      </c>
      <c r="E939">
        <v>87</v>
      </c>
    </row>
    <row r="940" spans="1:5" hidden="1" x14ac:dyDescent="0.3">
      <c r="A940" t="s">
        <v>5</v>
      </c>
      <c r="B940" s="1">
        <v>44165</v>
      </c>
      <c r="C940">
        <v>19.05</v>
      </c>
      <c r="D940">
        <v>13263</v>
      </c>
      <c r="E940">
        <v>116</v>
      </c>
    </row>
    <row r="941" spans="1:5" hidden="1" x14ac:dyDescent="0.3">
      <c r="A941" t="s">
        <v>5</v>
      </c>
      <c r="B941" s="1">
        <v>44166</v>
      </c>
      <c r="C941">
        <v>12.92</v>
      </c>
      <c r="D941">
        <v>11217</v>
      </c>
      <c r="E941">
        <v>88</v>
      </c>
    </row>
    <row r="942" spans="1:5" hidden="1" x14ac:dyDescent="0.3">
      <c r="A942" t="s">
        <v>5</v>
      </c>
      <c r="B942" s="1">
        <v>44167</v>
      </c>
      <c r="C942">
        <v>12.39</v>
      </c>
      <c r="D942">
        <v>11118</v>
      </c>
      <c r="E942">
        <v>98</v>
      </c>
    </row>
    <row r="943" spans="1:5" hidden="1" x14ac:dyDescent="0.3">
      <c r="A943" t="s">
        <v>5</v>
      </c>
      <c r="B943" s="1">
        <v>44168</v>
      </c>
      <c r="C943">
        <v>12.61</v>
      </c>
      <c r="D943">
        <v>9596</v>
      </c>
      <c r="E943">
        <v>91</v>
      </c>
    </row>
    <row r="944" spans="1:5" hidden="1" x14ac:dyDescent="0.3">
      <c r="A944" t="s">
        <v>5</v>
      </c>
      <c r="B944" s="1">
        <v>44169</v>
      </c>
      <c r="C944">
        <v>10.71</v>
      </c>
      <c r="D944">
        <v>10709</v>
      </c>
      <c r="E944">
        <v>100</v>
      </c>
    </row>
    <row r="945" spans="1:5" hidden="1" x14ac:dyDescent="0.3">
      <c r="A945" t="s">
        <v>5</v>
      </c>
      <c r="B945" s="1">
        <v>44170</v>
      </c>
      <c r="C945">
        <v>8.6999999999999993</v>
      </c>
      <c r="D945">
        <v>9334</v>
      </c>
      <c r="E945">
        <v>87</v>
      </c>
    </row>
    <row r="946" spans="1:5" hidden="1" x14ac:dyDescent="0.3">
      <c r="A946" t="s">
        <v>5</v>
      </c>
      <c r="B946" s="1">
        <v>44171</v>
      </c>
      <c r="C946">
        <v>7.54</v>
      </c>
      <c r="D946">
        <v>7770</v>
      </c>
      <c r="E946">
        <v>82</v>
      </c>
    </row>
    <row r="947" spans="1:5" hidden="1" x14ac:dyDescent="0.3">
      <c r="A947" t="s">
        <v>5</v>
      </c>
      <c r="B947" s="1">
        <v>44172</v>
      </c>
      <c r="C947">
        <v>13.78</v>
      </c>
      <c r="D947">
        <v>11981</v>
      </c>
      <c r="E947">
        <v>134</v>
      </c>
    </row>
    <row r="948" spans="1:5" hidden="1" x14ac:dyDescent="0.3">
      <c r="A948" t="s">
        <v>5</v>
      </c>
      <c r="B948" s="1">
        <v>44173</v>
      </c>
      <c r="C948">
        <v>8.68</v>
      </c>
      <c r="D948">
        <v>6847</v>
      </c>
      <c r="E948">
        <v>69</v>
      </c>
    </row>
    <row r="949" spans="1:5" hidden="1" x14ac:dyDescent="0.3">
      <c r="A949" t="s">
        <v>5</v>
      </c>
      <c r="B949" s="1">
        <v>44174</v>
      </c>
      <c r="C949">
        <v>17.21</v>
      </c>
      <c r="D949">
        <v>10917</v>
      </c>
      <c r="E949">
        <v>110</v>
      </c>
    </row>
    <row r="950" spans="1:5" hidden="1" x14ac:dyDescent="0.3">
      <c r="A950" t="s">
        <v>5</v>
      </c>
      <c r="B950" s="1">
        <v>44175</v>
      </c>
      <c r="C950">
        <v>16.91</v>
      </c>
      <c r="D950">
        <v>10984</v>
      </c>
      <c r="E950">
        <v>122</v>
      </c>
    </row>
    <row r="951" spans="1:5" hidden="1" x14ac:dyDescent="0.3">
      <c r="A951" t="s">
        <v>5</v>
      </c>
      <c r="B951" s="1">
        <v>44176</v>
      </c>
      <c r="C951">
        <v>15.2</v>
      </c>
      <c r="D951">
        <v>10240</v>
      </c>
      <c r="E951">
        <v>103</v>
      </c>
    </row>
    <row r="952" spans="1:5" hidden="1" x14ac:dyDescent="0.3">
      <c r="A952" t="s">
        <v>5</v>
      </c>
      <c r="B952" s="1">
        <v>44177</v>
      </c>
      <c r="C952">
        <v>9.73</v>
      </c>
      <c r="D952">
        <v>9105</v>
      </c>
      <c r="E952">
        <v>79</v>
      </c>
    </row>
    <row r="953" spans="1:5" hidden="1" x14ac:dyDescent="0.3">
      <c r="A953" t="s">
        <v>5</v>
      </c>
      <c r="B953" s="1">
        <v>44178</v>
      </c>
      <c r="C953">
        <v>10.91</v>
      </c>
      <c r="D953">
        <v>7856</v>
      </c>
      <c r="E953">
        <v>100</v>
      </c>
    </row>
    <row r="954" spans="1:5" hidden="1" x14ac:dyDescent="0.3">
      <c r="A954" t="s">
        <v>5</v>
      </c>
      <c r="B954" s="1">
        <v>44179</v>
      </c>
      <c r="C954">
        <v>16.420000000000002</v>
      </c>
      <c r="D954">
        <v>12479</v>
      </c>
      <c r="E954">
        <v>137</v>
      </c>
    </row>
    <row r="955" spans="1:5" hidden="1" x14ac:dyDescent="0.3">
      <c r="A955" t="s">
        <v>5</v>
      </c>
      <c r="B955" s="1">
        <v>44180</v>
      </c>
      <c r="C955">
        <v>11.43</v>
      </c>
      <c r="D955">
        <v>10527</v>
      </c>
      <c r="E955">
        <v>82</v>
      </c>
    </row>
    <row r="956" spans="1:5" hidden="1" x14ac:dyDescent="0.3">
      <c r="A956" t="s">
        <v>5</v>
      </c>
      <c r="B956" s="1">
        <v>44181</v>
      </c>
      <c r="C956">
        <v>13.66</v>
      </c>
      <c r="D956">
        <v>10660</v>
      </c>
      <c r="E956">
        <v>104</v>
      </c>
    </row>
    <row r="957" spans="1:5" hidden="1" x14ac:dyDescent="0.3">
      <c r="A957" t="s">
        <v>5</v>
      </c>
      <c r="B957" s="1">
        <v>44182</v>
      </c>
      <c r="C957">
        <v>16.48</v>
      </c>
      <c r="D957">
        <v>10155</v>
      </c>
      <c r="E957">
        <v>102</v>
      </c>
    </row>
    <row r="958" spans="1:5" hidden="1" x14ac:dyDescent="0.3">
      <c r="A958" t="s">
        <v>5</v>
      </c>
      <c r="B958" s="1">
        <v>44183</v>
      </c>
      <c r="C958">
        <v>12.61</v>
      </c>
      <c r="D958">
        <v>10053</v>
      </c>
      <c r="E958">
        <v>77</v>
      </c>
    </row>
    <row r="959" spans="1:5" hidden="1" x14ac:dyDescent="0.3">
      <c r="A959" t="s">
        <v>5</v>
      </c>
      <c r="B959" s="1">
        <v>44184</v>
      </c>
      <c r="C959">
        <v>10.82</v>
      </c>
      <c r="D959">
        <v>8522</v>
      </c>
      <c r="E959">
        <v>79</v>
      </c>
    </row>
    <row r="960" spans="1:5" hidden="1" x14ac:dyDescent="0.3">
      <c r="A960" t="s">
        <v>5</v>
      </c>
      <c r="B960" s="1">
        <v>44185</v>
      </c>
      <c r="C960">
        <v>10.88</v>
      </c>
      <c r="D960">
        <v>7738</v>
      </c>
      <c r="E960">
        <v>77</v>
      </c>
    </row>
    <row r="961" spans="1:5" hidden="1" x14ac:dyDescent="0.3">
      <c r="A961" t="s">
        <v>5</v>
      </c>
      <c r="B961" s="1">
        <v>44186</v>
      </c>
      <c r="C961">
        <v>15.63</v>
      </c>
      <c r="D961">
        <v>11474</v>
      </c>
      <c r="E961">
        <v>125</v>
      </c>
    </row>
    <row r="962" spans="1:5" hidden="1" x14ac:dyDescent="0.3">
      <c r="A962" t="s">
        <v>5</v>
      </c>
      <c r="B962" s="1">
        <v>44187</v>
      </c>
      <c r="C962">
        <v>11.81</v>
      </c>
      <c r="D962">
        <v>10240</v>
      </c>
      <c r="E962">
        <v>125</v>
      </c>
    </row>
    <row r="963" spans="1:5" hidden="1" x14ac:dyDescent="0.3">
      <c r="A963" t="s">
        <v>5</v>
      </c>
      <c r="B963" s="1">
        <v>44188</v>
      </c>
      <c r="C963">
        <v>14.82</v>
      </c>
      <c r="D963">
        <v>10238</v>
      </c>
      <c r="E963">
        <v>110</v>
      </c>
    </row>
    <row r="964" spans="1:5" hidden="1" x14ac:dyDescent="0.3">
      <c r="A964" t="s">
        <v>5</v>
      </c>
      <c r="B964" s="1">
        <v>44189</v>
      </c>
      <c r="C964">
        <v>8.44</v>
      </c>
      <c r="D964">
        <v>7927</v>
      </c>
      <c r="E964">
        <v>80</v>
      </c>
    </row>
    <row r="965" spans="1:5" hidden="1" x14ac:dyDescent="0.3">
      <c r="A965" t="s">
        <v>5</v>
      </c>
      <c r="B965" s="1">
        <v>44190</v>
      </c>
      <c r="C965">
        <v>3.22</v>
      </c>
      <c r="D965">
        <v>3127</v>
      </c>
      <c r="E965">
        <v>42</v>
      </c>
    </row>
    <row r="966" spans="1:5" hidden="1" x14ac:dyDescent="0.3">
      <c r="A966" t="s">
        <v>5</v>
      </c>
      <c r="B966" s="1">
        <v>44191</v>
      </c>
      <c r="C966">
        <v>2.67</v>
      </c>
      <c r="D966">
        <v>3395</v>
      </c>
      <c r="E966">
        <v>31</v>
      </c>
    </row>
    <row r="967" spans="1:5" hidden="1" x14ac:dyDescent="0.3">
      <c r="A967" t="s">
        <v>5</v>
      </c>
      <c r="B967" s="1">
        <v>44192</v>
      </c>
      <c r="C967">
        <v>6.12</v>
      </c>
      <c r="D967">
        <v>5555</v>
      </c>
      <c r="E967">
        <v>79</v>
      </c>
    </row>
    <row r="968" spans="1:5" hidden="1" x14ac:dyDescent="0.3">
      <c r="A968" t="s">
        <v>5</v>
      </c>
      <c r="B968" s="1">
        <v>44193</v>
      </c>
      <c r="C968">
        <v>14.81</v>
      </c>
      <c r="D968">
        <v>14172</v>
      </c>
      <c r="E968">
        <v>146</v>
      </c>
    </row>
    <row r="969" spans="1:5" hidden="1" x14ac:dyDescent="0.3">
      <c r="A969" t="s">
        <v>5</v>
      </c>
      <c r="B969" s="1">
        <v>44194</v>
      </c>
      <c r="C969">
        <v>10.96</v>
      </c>
      <c r="D969">
        <v>10145</v>
      </c>
      <c r="E969">
        <v>128</v>
      </c>
    </row>
    <row r="970" spans="1:5" hidden="1" x14ac:dyDescent="0.3">
      <c r="A970" t="s">
        <v>5</v>
      </c>
      <c r="B970" s="1">
        <v>44195</v>
      </c>
      <c r="C970">
        <v>9.51</v>
      </c>
      <c r="D970">
        <v>10173</v>
      </c>
      <c r="E970">
        <v>90</v>
      </c>
    </row>
    <row r="971" spans="1:5" hidden="1" x14ac:dyDescent="0.3">
      <c r="A971" t="s">
        <v>5</v>
      </c>
      <c r="B971" s="1">
        <v>44196</v>
      </c>
      <c r="C971">
        <v>10.29</v>
      </c>
      <c r="D971">
        <v>7811</v>
      </c>
      <c r="E971">
        <v>82</v>
      </c>
    </row>
    <row r="972" spans="1:5" hidden="1" x14ac:dyDescent="0.3">
      <c r="A972" t="s">
        <v>5</v>
      </c>
      <c r="B972" s="1">
        <v>44197</v>
      </c>
      <c r="C972">
        <v>2.5499999999999998</v>
      </c>
      <c r="D972">
        <v>3276</v>
      </c>
      <c r="E972">
        <v>44</v>
      </c>
    </row>
    <row r="973" spans="1:5" hidden="1" x14ac:dyDescent="0.3">
      <c r="A973" t="s">
        <v>5</v>
      </c>
      <c r="B973" s="1">
        <v>44198</v>
      </c>
      <c r="C973">
        <v>2.0699999999999998</v>
      </c>
      <c r="D973">
        <v>3447</v>
      </c>
      <c r="E973">
        <v>63</v>
      </c>
    </row>
    <row r="974" spans="1:5" hidden="1" x14ac:dyDescent="0.3">
      <c r="A974" t="s">
        <v>5</v>
      </c>
      <c r="B974" s="1">
        <v>44199</v>
      </c>
      <c r="C974">
        <v>2.84</v>
      </c>
      <c r="D974">
        <v>3816</v>
      </c>
      <c r="E974">
        <v>62</v>
      </c>
    </row>
    <row r="975" spans="1:5" hidden="1" x14ac:dyDescent="0.3">
      <c r="A975" t="s">
        <v>5</v>
      </c>
      <c r="B975" s="1">
        <v>44200</v>
      </c>
      <c r="C975">
        <v>6.24</v>
      </c>
      <c r="D975">
        <v>8738</v>
      </c>
      <c r="E975">
        <v>93</v>
      </c>
    </row>
    <row r="976" spans="1:5" hidden="1" x14ac:dyDescent="0.3">
      <c r="A976" t="s">
        <v>5</v>
      </c>
      <c r="B976" s="1">
        <v>44201</v>
      </c>
      <c r="C976">
        <v>8.41</v>
      </c>
      <c r="D976">
        <v>7117</v>
      </c>
      <c r="E976">
        <v>111</v>
      </c>
    </row>
    <row r="977" spans="1:5" hidden="1" x14ac:dyDescent="0.3">
      <c r="A977" t="s">
        <v>5</v>
      </c>
      <c r="B977" s="1">
        <v>44202</v>
      </c>
      <c r="C977">
        <v>4.51</v>
      </c>
      <c r="D977">
        <v>6723</v>
      </c>
      <c r="E977">
        <v>85</v>
      </c>
    </row>
    <row r="978" spans="1:5" hidden="1" x14ac:dyDescent="0.3">
      <c r="A978" t="s">
        <v>5</v>
      </c>
      <c r="B978" s="1">
        <v>44203</v>
      </c>
      <c r="C978">
        <v>6.75</v>
      </c>
      <c r="D978">
        <v>7170</v>
      </c>
      <c r="E978">
        <v>91</v>
      </c>
    </row>
    <row r="979" spans="1:5" hidden="1" x14ac:dyDescent="0.3">
      <c r="A979" t="s">
        <v>5</v>
      </c>
      <c r="B979" s="1">
        <v>44204</v>
      </c>
      <c r="C979">
        <v>4.87</v>
      </c>
      <c r="D979">
        <v>6737</v>
      </c>
      <c r="E979">
        <v>87</v>
      </c>
    </row>
    <row r="980" spans="1:5" hidden="1" x14ac:dyDescent="0.3">
      <c r="A980" t="s">
        <v>5</v>
      </c>
      <c r="B980" s="1">
        <v>44205</v>
      </c>
      <c r="C980">
        <v>1.87</v>
      </c>
      <c r="D980">
        <v>2664</v>
      </c>
      <c r="E980">
        <v>32</v>
      </c>
    </row>
    <row r="981" spans="1:5" hidden="1" x14ac:dyDescent="0.3">
      <c r="A981" t="s">
        <v>5</v>
      </c>
      <c r="B981" s="1">
        <v>44206</v>
      </c>
      <c r="C981">
        <v>2.2200000000000002</v>
      </c>
      <c r="D981">
        <v>3612</v>
      </c>
      <c r="E981">
        <v>42</v>
      </c>
    </row>
    <row r="982" spans="1:5" hidden="1" x14ac:dyDescent="0.3">
      <c r="A982" t="s">
        <v>5</v>
      </c>
      <c r="B982" s="1">
        <v>44207</v>
      </c>
      <c r="C982">
        <v>9.42</v>
      </c>
      <c r="D982">
        <v>8581</v>
      </c>
      <c r="E982">
        <v>103</v>
      </c>
    </row>
    <row r="983" spans="1:5" hidden="1" x14ac:dyDescent="0.3">
      <c r="A983" t="s">
        <v>5</v>
      </c>
      <c r="B983" s="1">
        <v>44208</v>
      </c>
      <c r="C983">
        <v>6.23</v>
      </c>
      <c r="D983">
        <v>7267</v>
      </c>
      <c r="E983">
        <v>67</v>
      </c>
    </row>
    <row r="984" spans="1:5" hidden="1" x14ac:dyDescent="0.3">
      <c r="A984" t="s">
        <v>5</v>
      </c>
      <c r="B984" s="1">
        <v>44209</v>
      </c>
      <c r="C984">
        <v>6.88</v>
      </c>
      <c r="D984">
        <v>7805</v>
      </c>
      <c r="E984">
        <v>74</v>
      </c>
    </row>
    <row r="985" spans="1:5" hidden="1" x14ac:dyDescent="0.3">
      <c r="A985" t="s">
        <v>5</v>
      </c>
      <c r="B985" s="1">
        <v>44210</v>
      </c>
      <c r="C985">
        <v>10.89</v>
      </c>
      <c r="D985">
        <v>8533</v>
      </c>
      <c r="E985">
        <v>79</v>
      </c>
    </row>
    <row r="986" spans="1:5" hidden="1" x14ac:dyDescent="0.3">
      <c r="A986" t="s">
        <v>5</v>
      </c>
      <c r="B986" s="1">
        <v>44211</v>
      </c>
      <c r="C986">
        <v>14.6</v>
      </c>
      <c r="D986">
        <v>8796</v>
      </c>
      <c r="E986">
        <v>53</v>
      </c>
    </row>
    <row r="987" spans="1:5" hidden="1" x14ac:dyDescent="0.3">
      <c r="A987" t="s">
        <v>5</v>
      </c>
      <c r="B987" s="1">
        <v>44212</v>
      </c>
      <c r="C987">
        <v>3.1</v>
      </c>
      <c r="D987">
        <v>3360</v>
      </c>
      <c r="E987">
        <v>34</v>
      </c>
    </row>
    <row r="988" spans="1:5" hidden="1" x14ac:dyDescent="0.3">
      <c r="A988" t="s">
        <v>5</v>
      </c>
      <c r="B988" s="1">
        <v>44213</v>
      </c>
      <c r="C988">
        <v>5.29</v>
      </c>
      <c r="D988">
        <v>4746</v>
      </c>
      <c r="E988">
        <v>41</v>
      </c>
    </row>
    <row r="989" spans="1:5" hidden="1" x14ac:dyDescent="0.3">
      <c r="A989" t="s">
        <v>5</v>
      </c>
      <c r="B989" s="1">
        <v>44214</v>
      </c>
      <c r="C989">
        <v>13.81</v>
      </c>
      <c r="D989">
        <v>11294</v>
      </c>
      <c r="E989">
        <v>82</v>
      </c>
    </row>
    <row r="990" spans="1:5" hidden="1" x14ac:dyDescent="0.3">
      <c r="A990" t="s">
        <v>5</v>
      </c>
      <c r="B990" s="1">
        <v>44215</v>
      </c>
      <c r="C990">
        <v>10.210000000000001</v>
      </c>
      <c r="D990">
        <v>8973</v>
      </c>
      <c r="E990">
        <v>66</v>
      </c>
    </row>
    <row r="991" spans="1:5" hidden="1" x14ac:dyDescent="0.3">
      <c r="A991" t="s">
        <v>5</v>
      </c>
      <c r="B991" s="1">
        <v>44216</v>
      </c>
      <c r="C991">
        <v>7.07</v>
      </c>
      <c r="D991">
        <v>9492</v>
      </c>
      <c r="E991">
        <v>102</v>
      </c>
    </row>
    <row r="992" spans="1:5" hidden="1" x14ac:dyDescent="0.3">
      <c r="A992" t="s">
        <v>5</v>
      </c>
      <c r="B992" s="1">
        <v>44217</v>
      </c>
      <c r="C992">
        <v>5.57</v>
      </c>
      <c r="D992">
        <v>8630</v>
      </c>
      <c r="E992">
        <v>98</v>
      </c>
    </row>
    <row r="993" spans="1:5" hidden="1" x14ac:dyDescent="0.3">
      <c r="A993" t="s">
        <v>5</v>
      </c>
      <c r="B993" s="1">
        <v>44218</v>
      </c>
      <c r="C993">
        <v>7.75</v>
      </c>
      <c r="D993">
        <v>9443</v>
      </c>
      <c r="E993">
        <v>129</v>
      </c>
    </row>
    <row r="994" spans="1:5" hidden="1" x14ac:dyDescent="0.3">
      <c r="A994" t="s">
        <v>5</v>
      </c>
      <c r="B994" s="1">
        <v>44219</v>
      </c>
      <c r="C994">
        <v>2.19</v>
      </c>
      <c r="D994">
        <v>3363</v>
      </c>
      <c r="E994">
        <v>56</v>
      </c>
    </row>
    <row r="995" spans="1:5" hidden="1" x14ac:dyDescent="0.3">
      <c r="A995" t="s">
        <v>5</v>
      </c>
      <c r="B995" s="1">
        <v>44220</v>
      </c>
      <c r="C995">
        <v>2.4500000000000002</v>
      </c>
      <c r="D995">
        <v>4536</v>
      </c>
      <c r="E995">
        <v>67</v>
      </c>
    </row>
    <row r="996" spans="1:5" hidden="1" x14ac:dyDescent="0.3">
      <c r="A996" t="s">
        <v>5</v>
      </c>
      <c r="B996" s="1">
        <v>44221</v>
      </c>
      <c r="C996">
        <v>8.02</v>
      </c>
      <c r="D996">
        <v>12439</v>
      </c>
      <c r="E996">
        <v>135</v>
      </c>
    </row>
    <row r="997" spans="1:5" hidden="1" x14ac:dyDescent="0.3">
      <c r="A997" t="s">
        <v>5</v>
      </c>
      <c r="B997" s="1">
        <v>44222</v>
      </c>
      <c r="C997">
        <v>5.37</v>
      </c>
      <c r="D997">
        <v>9450</v>
      </c>
      <c r="E997">
        <v>102</v>
      </c>
    </row>
    <row r="998" spans="1:5" hidden="1" x14ac:dyDescent="0.3">
      <c r="A998" t="s">
        <v>5</v>
      </c>
      <c r="B998" s="1">
        <v>44223</v>
      </c>
      <c r="C998">
        <v>8.43</v>
      </c>
      <c r="D998">
        <v>9538</v>
      </c>
      <c r="E998">
        <v>114</v>
      </c>
    </row>
    <row r="999" spans="1:5" hidden="1" x14ac:dyDescent="0.3">
      <c r="A999" t="s">
        <v>5</v>
      </c>
      <c r="B999" s="1">
        <v>44224</v>
      </c>
      <c r="C999">
        <v>5.88</v>
      </c>
      <c r="D999">
        <v>9280</v>
      </c>
      <c r="E999">
        <v>86</v>
      </c>
    </row>
    <row r="1000" spans="1:5" hidden="1" x14ac:dyDescent="0.3">
      <c r="A1000" t="s">
        <v>5</v>
      </c>
      <c r="B1000" s="1">
        <v>44225</v>
      </c>
      <c r="C1000">
        <v>5.45</v>
      </c>
      <c r="D1000">
        <v>10066</v>
      </c>
      <c r="E1000">
        <v>73</v>
      </c>
    </row>
    <row r="1001" spans="1:5" hidden="1" x14ac:dyDescent="0.3">
      <c r="A1001" t="s">
        <v>5</v>
      </c>
      <c r="B1001" s="1">
        <v>44226</v>
      </c>
      <c r="C1001">
        <v>3.22</v>
      </c>
      <c r="D1001">
        <v>3865</v>
      </c>
      <c r="E1001">
        <v>53</v>
      </c>
    </row>
    <row r="1002" spans="1:5" hidden="1" x14ac:dyDescent="0.3">
      <c r="A1002" t="s">
        <v>5</v>
      </c>
      <c r="B1002" s="1">
        <v>44227</v>
      </c>
      <c r="C1002">
        <v>5.27</v>
      </c>
      <c r="D1002">
        <v>4909</v>
      </c>
      <c r="E1002">
        <v>71</v>
      </c>
    </row>
    <row r="1003" spans="1:5" hidden="1" x14ac:dyDescent="0.3">
      <c r="A1003" t="s">
        <v>5</v>
      </c>
      <c r="B1003" s="1">
        <v>44228</v>
      </c>
      <c r="C1003">
        <v>8.2100000000000009</v>
      </c>
      <c r="D1003">
        <v>12814</v>
      </c>
      <c r="E1003">
        <v>122</v>
      </c>
    </row>
    <row r="1004" spans="1:5" hidden="1" x14ac:dyDescent="0.3">
      <c r="A1004" t="s">
        <v>5</v>
      </c>
      <c r="B1004" s="1">
        <v>44229</v>
      </c>
      <c r="C1004">
        <v>4.84</v>
      </c>
      <c r="D1004">
        <v>9736</v>
      </c>
      <c r="E1004">
        <v>79</v>
      </c>
    </row>
    <row r="1005" spans="1:5" hidden="1" x14ac:dyDescent="0.3">
      <c r="A1005" t="s">
        <v>5</v>
      </c>
      <c r="B1005" s="1">
        <v>44230</v>
      </c>
      <c r="C1005">
        <v>8.08</v>
      </c>
      <c r="D1005">
        <v>10137</v>
      </c>
      <c r="E1005">
        <v>97</v>
      </c>
    </row>
    <row r="1006" spans="1:5" hidden="1" x14ac:dyDescent="0.3">
      <c r="A1006" t="s">
        <v>5</v>
      </c>
      <c r="B1006" s="1">
        <v>44231</v>
      </c>
      <c r="C1006">
        <v>5.52</v>
      </c>
      <c r="D1006">
        <v>9702</v>
      </c>
      <c r="E1006">
        <v>82</v>
      </c>
    </row>
    <row r="1007" spans="1:5" hidden="1" x14ac:dyDescent="0.3">
      <c r="A1007" t="s">
        <v>5</v>
      </c>
      <c r="B1007" s="1">
        <v>44232</v>
      </c>
      <c r="C1007">
        <v>7.1</v>
      </c>
      <c r="D1007">
        <v>10253</v>
      </c>
      <c r="E1007">
        <v>127</v>
      </c>
    </row>
    <row r="1008" spans="1:5" hidden="1" x14ac:dyDescent="0.3">
      <c r="A1008" t="s">
        <v>5</v>
      </c>
      <c r="B1008" s="1">
        <v>44233</v>
      </c>
      <c r="C1008">
        <v>1.97</v>
      </c>
      <c r="D1008">
        <v>3609</v>
      </c>
      <c r="E1008">
        <v>26</v>
      </c>
    </row>
    <row r="1009" spans="1:5" hidden="1" x14ac:dyDescent="0.3">
      <c r="A1009" t="s">
        <v>5</v>
      </c>
      <c r="B1009" s="1">
        <v>44234</v>
      </c>
      <c r="C1009">
        <v>3.33</v>
      </c>
      <c r="D1009">
        <v>5077</v>
      </c>
      <c r="E1009">
        <v>53</v>
      </c>
    </row>
    <row r="1010" spans="1:5" hidden="1" x14ac:dyDescent="0.3">
      <c r="A1010" t="s">
        <v>5</v>
      </c>
      <c r="B1010" s="1">
        <v>44235</v>
      </c>
      <c r="C1010">
        <v>10.29</v>
      </c>
      <c r="D1010">
        <v>13126</v>
      </c>
      <c r="E1010">
        <v>128</v>
      </c>
    </row>
    <row r="1011" spans="1:5" hidden="1" x14ac:dyDescent="0.3">
      <c r="A1011" t="s">
        <v>5</v>
      </c>
      <c r="B1011" s="1">
        <v>44236</v>
      </c>
      <c r="C1011">
        <v>8.31</v>
      </c>
      <c r="D1011">
        <v>9807</v>
      </c>
      <c r="E1011">
        <v>102</v>
      </c>
    </row>
    <row r="1012" spans="1:5" hidden="1" x14ac:dyDescent="0.3">
      <c r="A1012" t="s">
        <v>5</v>
      </c>
      <c r="B1012" s="1">
        <v>44237</v>
      </c>
      <c r="C1012">
        <v>10.81</v>
      </c>
      <c r="D1012">
        <v>10354</v>
      </c>
      <c r="E1012">
        <v>95</v>
      </c>
    </row>
    <row r="1013" spans="1:5" hidden="1" x14ac:dyDescent="0.3">
      <c r="A1013" t="s">
        <v>5</v>
      </c>
      <c r="B1013" s="1">
        <v>44238</v>
      </c>
      <c r="C1013">
        <v>9.94</v>
      </c>
      <c r="D1013">
        <v>10770</v>
      </c>
      <c r="E1013">
        <v>126</v>
      </c>
    </row>
    <row r="1014" spans="1:5" hidden="1" x14ac:dyDescent="0.3">
      <c r="A1014" t="s">
        <v>5</v>
      </c>
      <c r="B1014" s="1">
        <v>44239</v>
      </c>
      <c r="C1014">
        <v>8.49</v>
      </c>
      <c r="D1014">
        <v>11094</v>
      </c>
      <c r="E1014">
        <v>88</v>
      </c>
    </row>
    <row r="1015" spans="1:5" hidden="1" x14ac:dyDescent="0.3">
      <c r="A1015" t="s">
        <v>5</v>
      </c>
      <c r="B1015" s="1">
        <v>44240</v>
      </c>
      <c r="C1015">
        <v>2.08</v>
      </c>
      <c r="D1015">
        <v>3777</v>
      </c>
      <c r="E1015">
        <v>29</v>
      </c>
    </row>
    <row r="1016" spans="1:5" hidden="1" x14ac:dyDescent="0.3">
      <c r="A1016" t="s">
        <v>5</v>
      </c>
      <c r="B1016" s="1">
        <v>44241</v>
      </c>
      <c r="C1016">
        <v>3.13</v>
      </c>
      <c r="D1016">
        <v>4361</v>
      </c>
      <c r="E1016">
        <v>40</v>
      </c>
    </row>
    <row r="1017" spans="1:5" hidden="1" x14ac:dyDescent="0.3">
      <c r="A1017" t="s">
        <v>5</v>
      </c>
      <c r="B1017" s="1">
        <v>44242</v>
      </c>
      <c r="C1017">
        <v>11.65</v>
      </c>
      <c r="D1017">
        <v>12585</v>
      </c>
      <c r="E1017">
        <v>101</v>
      </c>
    </row>
    <row r="1018" spans="1:5" hidden="1" x14ac:dyDescent="0.3">
      <c r="A1018" t="s">
        <v>5</v>
      </c>
      <c r="B1018" s="1">
        <v>44243</v>
      </c>
      <c r="C1018">
        <v>6.21</v>
      </c>
      <c r="D1018">
        <v>7352</v>
      </c>
      <c r="E1018">
        <v>93</v>
      </c>
    </row>
    <row r="1019" spans="1:5" hidden="1" x14ac:dyDescent="0.3">
      <c r="A1019" t="s">
        <v>5</v>
      </c>
      <c r="B1019" s="1">
        <v>44244</v>
      </c>
      <c r="C1019">
        <v>6.32</v>
      </c>
      <c r="D1019">
        <v>11113</v>
      </c>
      <c r="E1019">
        <v>80</v>
      </c>
    </row>
    <row r="1020" spans="1:5" hidden="1" x14ac:dyDescent="0.3">
      <c r="A1020" t="s">
        <v>5</v>
      </c>
      <c r="B1020" s="1">
        <v>44245</v>
      </c>
      <c r="C1020">
        <v>6.55</v>
      </c>
      <c r="D1020">
        <v>10327</v>
      </c>
      <c r="E1020">
        <v>103</v>
      </c>
    </row>
    <row r="1021" spans="1:5" hidden="1" x14ac:dyDescent="0.3">
      <c r="A1021" t="s">
        <v>5</v>
      </c>
      <c r="B1021" s="1">
        <v>44246</v>
      </c>
      <c r="C1021">
        <v>10.83</v>
      </c>
      <c r="D1021">
        <v>10637</v>
      </c>
      <c r="E1021">
        <v>116</v>
      </c>
    </row>
    <row r="1022" spans="1:5" hidden="1" x14ac:dyDescent="0.3">
      <c r="A1022" t="s">
        <v>5</v>
      </c>
      <c r="B1022" s="1">
        <v>44247</v>
      </c>
      <c r="C1022">
        <v>2.97</v>
      </c>
      <c r="D1022">
        <v>3706</v>
      </c>
      <c r="E1022">
        <v>38</v>
      </c>
    </row>
    <row r="1023" spans="1:5" hidden="1" x14ac:dyDescent="0.3">
      <c r="A1023" t="s">
        <v>5</v>
      </c>
      <c r="B1023" s="1">
        <v>44248</v>
      </c>
      <c r="C1023">
        <v>2.95</v>
      </c>
      <c r="D1023">
        <v>4749</v>
      </c>
      <c r="E1023">
        <v>48</v>
      </c>
    </row>
    <row r="1024" spans="1:5" hidden="1" x14ac:dyDescent="0.3">
      <c r="A1024" t="s">
        <v>5</v>
      </c>
      <c r="B1024" s="1">
        <v>44249</v>
      </c>
      <c r="C1024">
        <v>12.93</v>
      </c>
      <c r="D1024">
        <v>14664</v>
      </c>
      <c r="E1024">
        <v>150</v>
      </c>
    </row>
    <row r="1025" spans="1:5" hidden="1" x14ac:dyDescent="0.3">
      <c r="A1025" t="s">
        <v>5</v>
      </c>
      <c r="B1025" s="1">
        <v>44250</v>
      </c>
      <c r="C1025">
        <v>11.68</v>
      </c>
      <c r="D1025">
        <v>10821</v>
      </c>
      <c r="E1025">
        <v>106</v>
      </c>
    </row>
    <row r="1026" spans="1:5" hidden="1" x14ac:dyDescent="0.3">
      <c r="A1026" t="s">
        <v>5</v>
      </c>
      <c r="B1026" s="1">
        <v>44251</v>
      </c>
      <c r="C1026">
        <v>11.17</v>
      </c>
      <c r="D1026">
        <v>10906</v>
      </c>
      <c r="E1026">
        <v>86</v>
      </c>
    </row>
    <row r="1027" spans="1:5" hidden="1" x14ac:dyDescent="0.3">
      <c r="A1027" t="s">
        <v>5</v>
      </c>
      <c r="B1027" s="1">
        <v>44252</v>
      </c>
      <c r="C1027">
        <v>14.24</v>
      </c>
      <c r="D1027">
        <v>11080</v>
      </c>
      <c r="E1027">
        <v>136</v>
      </c>
    </row>
    <row r="1028" spans="1:5" hidden="1" x14ac:dyDescent="0.3">
      <c r="A1028" t="s">
        <v>5</v>
      </c>
      <c r="B1028" s="1">
        <v>44253</v>
      </c>
      <c r="C1028">
        <v>12.94</v>
      </c>
      <c r="D1028">
        <v>11875</v>
      </c>
      <c r="E1028">
        <v>110</v>
      </c>
    </row>
    <row r="1029" spans="1:5" hidden="1" x14ac:dyDescent="0.3">
      <c r="A1029" t="s">
        <v>5</v>
      </c>
      <c r="B1029" s="1">
        <v>44254</v>
      </c>
      <c r="C1029">
        <v>3.26</v>
      </c>
      <c r="D1029">
        <v>4178</v>
      </c>
      <c r="E1029">
        <v>39</v>
      </c>
    </row>
    <row r="1030" spans="1:5" hidden="1" x14ac:dyDescent="0.3">
      <c r="A1030" t="s">
        <v>5</v>
      </c>
      <c r="B1030" s="1">
        <v>44255</v>
      </c>
      <c r="C1030">
        <v>5.09</v>
      </c>
      <c r="D1030">
        <v>5419</v>
      </c>
      <c r="E1030">
        <v>57</v>
      </c>
    </row>
    <row r="1031" spans="1:5" hidden="1" x14ac:dyDescent="0.3">
      <c r="A1031" t="s">
        <v>5</v>
      </c>
      <c r="B1031" s="1">
        <v>44256</v>
      </c>
      <c r="C1031">
        <v>12.97</v>
      </c>
      <c r="D1031">
        <v>15041</v>
      </c>
      <c r="E1031">
        <v>114</v>
      </c>
    </row>
    <row r="1032" spans="1:5" hidden="1" x14ac:dyDescent="0.3">
      <c r="A1032" t="s">
        <v>5</v>
      </c>
      <c r="B1032" s="1">
        <v>44257</v>
      </c>
      <c r="C1032">
        <v>6.33</v>
      </c>
      <c r="D1032">
        <v>11035</v>
      </c>
      <c r="E1032">
        <v>105</v>
      </c>
    </row>
    <row r="1033" spans="1:5" hidden="1" x14ac:dyDescent="0.3">
      <c r="A1033" t="s">
        <v>5</v>
      </c>
      <c r="B1033" s="1">
        <v>44258</v>
      </c>
      <c r="C1033">
        <v>8.9499999999999993</v>
      </c>
      <c r="D1033">
        <v>11246</v>
      </c>
      <c r="E1033">
        <v>112</v>
      </c>
    </row>
    <row r="1034" spans="1:5" hidden="1" x14ac:dyDescent="0.3">
      <c r="A1034" t="s">
        <v>5</v>
      </c>
      <c r="B1034" s="1">
        <v>44259</v>
      </c>
      <c r="C1034">
        <v>8.17</v>
      </c>
      <c r="D1034">
        <v>10739</v>
      </c>
      <c r="E1034">
        <v>106</v>
      </c>
    </row>
    <row r="1035" spans="1:5" hidden="1" x14ac:dyDescent="0.3">
      <c r="A1035" t="s">
        <v>5</v>
      </c>
      <c r="B1035" s="1">
        <v>44260</v>
      </c>
      <c r="C1035">
        <v>8.0399999999999991</v>
      </c>
      <c r="D1035">
        <v>11099</v>
      </c>
      <c r="E1035">
        <v>136</v>
      </c>
    </row>
    <row r="1036" spans="1:5" hidden="1" x14ac:dyDescent="0.3">
      <c r="A1036" t="s">
        <v>5</v>
      </c>
      <c r="B1036" s="1">
        <v>44261</v>
      </c>
      <c r="C1036">
        <v>6.53</v>
      </c>
      <c r="D1036">
        <v>8659</v>
      </c>
      <c r="E1036">
        <v>97</v>
      </c>
    </row>
    <row r="1037" spans="1:5" hidden="1" x14ac:dyDescent="0.3">
      <c r="A1037" t="s">
        <v>5</v>
      </c>
      <c r="B1037" s="1">
        <v>44262</v>
      </c>
      <c r="C1037">
        <v>5.75</v>
      </c>
      <c r="D1037">
        <v>7826</v>
      </c>
      <c r="E1037">
        <v>96</v>
      </c>
    </row>
    <row r="1038" spans="1:5" hidden="1" x14ac:dyDescent="0.3">
      <c r="A1038" t="s">
        <v>5</v>
      </c>
      <c r="B1038" s="1">
        <v>44263</v>
      </c>
      <c r="C1038">
        <v>10.039999999999999</v>
      </c>
      <c r="D1038">
        <v>12453</v>
      </c>
      <c r="E1038">
        <v>148</v>
      </c>
    </row>
    <row r="1039" spans="1:5" hidden="1" x14ac:dyDescent="0.3">
      <c r="A1039" t="s">
        <v>5</v>
      </c>
      <c r="B1039" s="1">
        <v>44264</v>
      </c>
      <c r="C1039">
        <v>8.44</v>
      </c>
      <c r="D1039">
        <v>11524</v>
      </c>
      <c r="E1039">
        <v>120</v>
      </c>
    </row>
    <row r="1040" spans="1:5" hidden="1" x14ac:dyDescent="0.3">
      <c r="A1040" t="s">
        <v>5</v>
      </c>
      <c r="B1040" s="1">
        <v>44265</v>
      </c>
      <c r="C1040">
        <v>9.93</v>
      </c>
      <c r="D1040">
        <v>12069</v>
      </c>
      <c r="E1040">
        <v>138</v>
      </c>
    </row>
    <row r="1041" spans="1:5" hidden="1" x14ac:dyDescent="0.3">
      <c r="A1041" t="s">
        <v>5</v>
      </c>
      <c r="B1041" s="1">
        <v>44266</v>
      </c>
      <c r="C1041">
        <v>8.57</v>
      </c>
      <c r="D1041">
        <v>11457</v>
      </c>
      <c r="E1041">
        <v>112</v>
      </c>
    </row>
    <row r="1042" spans="1:5" hidden="1" x14ac:dyDescent="0.3">
      <c r="A1042" t="s">
        <v>5</v>
      </c>
      <c r="B1042" s="1">
        <v>44267</v>
      </c>
      <c r="C1042">
        <v>8.08</v>
      </c>
      <c r="D1042">
        <v>11941</v>
      </c>
      <c r="E1042">
        <v>111</v>
      </c>
    </row>
    <row r="1043" spans="1:5" hidden="1" x14ac:dyDescent="0.3">
      <c r="A1043" t="s">
        <v>5</v>
      </c>
      <c r="B1043" s="1">
        <v>44268</v>
      </c>
      <c r="C1043">
        <v>7.45</v>
      </c>
      <c r="D1043">
        <v>9514</v>
      </c>
      <c r="E1043">
        <v>86</v>
      </c>
    </row>
    <row r="1044" spans="1:5" hidden="1" x14ac:dyDescent="0.3">
      <c r="A1044" t="s">
        <v>5</v>
      </c>
      <c r="B1044" s="1">
        <v>44269</v>
      </c>
      <c r="C1044">
        <v>5.48</v>
      </c>
      <c r="D1044">
        <v>8545</v>
      </c>
      <c r="E1044">
        <v>88</v>
      </c>
    </row>
    <row r="1045" spans="1:5" hidden="1" x14ac:dyDescent="0.3">
      <c r="A1045" t="s">
        <v>5</v>
      </c>
      <c r="B1045" s="1">
        <v>44270</v>
      </c>
      <c r="C1045">
        <v>10.57</v>
      </c>
      <c r="D1045">
        <v>13734</v>
      </c>
      <c r="E1045">
        <v>154</v>
      </c>
    </row>
    <row r="1046" spans="1:5" hidden="1" x14ac:dyDescent="0.3">
      <c r="A1046" t="s">
        <v>5</v>
      </c>
      <c r="B1046" s="1">
        <v>44271</v>
      </c>
      <c r="C1046">
        <v>9.91</v>
      </c>
      <c r="D1046">
        <v>11915</v>
      </c>
      <c r="E1046">
        <v>134</v>
      </c>
    </row>
    <row r="1047" spans="1:5" hidden="1" x14ac:dyDescent="0.3">
      <c r="A1047" t="s">
        <v>5</v>
      </c>
      <c r="B1047" s="1">
        <v>44272</v>
      </c>
      <c r="C1047">
        <v>8.06</v>
      </c>
      <c r="D1047">
        <v>11483</v>
      </c>
      <c r="E1047">
        <v>108</v>
      </c>
    </row>
    <row r="1048" spans="1:5" hidden="1" x14ac:dyDescent="0.3">
      <c r="A1048" t="s">
        <v>5</v>
      </c>
      <c r="B1048" s="1">
        <v>44273</v>
      </c>
      <c r="C1048">
        <v>9.26</v>
      </c>
      <c r="D1048">
        <v>10943</v>
      </c>
      <c r="E1048">
        <v>102</v>
      </c>
    </row>
    <row r="1049" spans="1:5" hidden="1" x14ac:dyDescent="0.3">
      <c r="A1049" t="s">
        <v>5</v>
      </c>
      <c r="B1049" s="1">
        <v>44274</v>
      </c>
      <c r="C1049">
        <v>9.49</v>
      </c>
      <c r="D1049">
        <v>11349</v>
      </c>
      <c r="E1049">
        <v>116</v>
      </c>
    </row>
    <row r="1050" spans="1:5" hidden="1" x14ac:dyDescent="0.3">
      <c r="A1050" t="s">
        <v>5</v>
      </c>
      <c r="B1050" s="1">
        <v>44275</v>
      </c>
      <c r="C1050">
        <v>7.27</v>
      </c>
      <c r="D1050">
        <v>9570</v>
      </c>
      <c r="E1050">
        <v>74</v>
      </c>
    </row>
    <row r="1051" spans="1:5" hidden="1" x14ac:dyDescent="0.3">
      <c r="A1051" t="s">
        <v>5</v>
      </c>
      <c r="B1051" s="1">
        <v>44276</v>
      </c>
      <c r="C1051">
        <v>6.02</v>
      </c>
      <c r="D1051">
        <v>8484</v>
      </c>
      <c r="E1051">
        <v>65</v>
      </c>
    </row>
    <row r="1052" spans="1:5" hidden="1" x14ac:dyDescent="0.3">
      <c r="A1052" t="s">
        <v>5</v>
      </c>
      <c r="B1052" s="1">
        <v>44277</v>
      </c>
      <c r="C1052">
        <v>9.83</v>
      </c>
      <c r="D1052">
        <v>13273</v>
      </c>
      <c r="E1052">
        <v>130</v>
      </c>
    </row>
    <row r="1053" spans="1:5" hidden="1" x14ac:dyDescent="0.3">
      <c r="A1053" t="s">
        <v>5</v>
      </c>
      <c r="B1053" s="1">
        <v>44278</v>
      </c>
      <c r="C1053">
        <v>10.9</v>
      </c>
      <c r="D1053">
        <v>11442</v>
      </c>
      <c r="E1053">
        <v>90</v>
      </c>
    </row>
    <row r="1054" spans="1:5" hidden="1" x14ac:dyDescent="0.3">
      <c r="A1054" t="s">
        <v>5</v>
      </c>
      <c r="B1054" s="1">
        <v>44279</v>
      </c>
      <c r="C1054">
        <v>9.1</v>
      </c>
      <c r="D1054">
        <v>11596</v>
      </c>
      <c r="E1054">
        <v>136</v>
      </c>
    </row>
    <row r="1055" spans="1:5" hidden="1" x14ac:dyDescent="0.3">
      <c r="A1055" t="s">
        <v>5</v>
      </c>
      <c r="B1055" s="1">
        <v>44280</v>
      </c>
      <c r="C1055">
        <v>9.43</v>
      </c>
      <c r="D1055">
        <v>11034</v>
      </c>
      <c r="E1055">
        <v>110</v>
      </c>
    </row>
    <row r="1056" spans="1:5" hidden="1" x14ac:dyDescent="0.3">
      <c r="A1056" t="s">
        <v>5</v>
      </c>
      <c r="B1056" s="1">
        <v>44281</v>
      </c>
      <c r="C1056">
        <v>8.48</v>
      </c>
      <c r="D1056">
        <v>11988</v>
      </c>
      <c r="E1056">
        <v>94</v>
      </c>
    </row>
    <row r="1057" spans="1:5" hidden="1" x14ac:dyDescent="0.3">
      <c r="A1057" t="s">
        <v>5</v>
      </c>
      <c r="B1057" s="1">
        <v>44282</v>
      </c>
      <c r="C1057">
        <v>9.09</v>
      </c>
      <c r="D1057">
        <v>9649</v>
      </c>
      <c r="E1057">
        <v>91</v>
      </c>
    </row>
    <row r="1058" spans="1:5" hidden="1" x14ac:dyDescent="0.3">
      <c r="A1058" t="s">
        <v>5</v>
      </c>
      <c r="B1058" s="1">
        <v>44283</v>
      </c>
      <c r="C1058">
        <v>7.5</v>
      </c>
      <c r="D1058">
        <v>8607</v>
      </c>
      <c r="E1058">
        <v>85</v>
      </c>
    </row>
    <row r="1059" spans="1:5" hidden="1" x14ac:dyDescent="0.3">
      <c r="A1059" t="s">
        <v>5</v>
      </c>
      <c r="B1059" s="1">
        <v>44284</v>
      </c>
      <c r="C1059">
        <v>13.52</v>
      </c>
      <c r="D1059">
        <v>13881</v>
      </c>
      <c r="E1059">
        <v>109</v>
      </c>
    </row>
    <row r="1060" spans="1:5" hidden="1" x14ac:dyDescent="0.3">
      <c r="A1060" t="s">
        <v>5</v>
      </c>
      <c r="B1060" s="1">
        <v>44285</v>
      </c>
      <c r="C1060">
        <v>12.65</v>
      </c>
      <c r="D1060">
        <v>12079</v>
      </c>
      <c r="E1060">
        <v>124</v>
      </c>
    </row>
    <row r="1061" spans="1:5" hidden="1" x14ac:dyDescent="0.3">
      <c r="A1061" t="s">
        <v>5</v>
      </c>
      <c r="B1061" s="1">
        <v>44286</v>
      </c>
      <c r="C1061">
        <v>13.38</v>
      </c>
      <c r="D1061">
        <v>12703</v>
      </c>
      <c r="E1061">
        <v>142</v>
      </c>
    </row>
    <row r="1062" spans="1:5" hidden="1" x14ac:dyDescent="0.3">
      <c r="A1062" t="s">
        <v>5</v>
      </c>
      <c r="B1062" s="1">
        <v>44287</v>
      </c>
      <c r="C1062">
        <v>7.25</v>
      </c>
      <c r="D1062">
        <v>10509</v>
      </c>
      <c r="E1062">
        <v>113</v>
      </c>
    </row>
    <row r="1063" spans="1:5" hidden="1" x14ac:dyDescent="0.3">
      <c r="A1063" t="s">
        <v>5</v>
      </c>
      <c r="B1063" s="1">
        <v>44288</v>
      </c>
      <c r="C1063">
        <v>3.86</v>
      </c>
      <c r="D1063">
        <v>5859</v>
      </c>
      <c r="E1063">
        <v>71</v>
      </c>
    </row>
    <row r="1064" spans="1:5" hidden="1" x14ac:dyDescent="0.3">
      <c r="A1064" t="s">
        <v>5</v>
      </c>
      <c r="B1064" s="1">
        <v>44289</v>
      </c>
      <c r="C1064">
        <v>5.87</v>
      </c>
      <c r="D1064">
        <v>8239</v>
      </c>
      <c r="E1064">
        <v>90</v>
      </c>
    </row>
    <row r="1065" spans="1:5" hidden="1" x14ac:dyDescent="0.3">
      <c r="A1065" t="s">
        <v>5</v>
      </c>
      <c r="B1065" s="1">
        <v>44290</v>
      </c>
      <c r="C1065">
        <v>6.53</v>
      </c>
      <c r="D1065">
        <v>8464</v>
      </c>
      <c r="E1065">
        <v>100</v>
      </c>
    </row>
    <row r="1066" spans="1:5" hidden="1" x14ac:dyDescent="0.3">
      <c r="A1066" t="s">
        <v>5</v>
      </c>
      <c r="B1066" s="1">
        <v>44291</v>
      </c>
      <c r="C1066">
        <v>9.43</v>
      </c>
      <c r="D1066">
        <v>14122</v>
      </c>
      <c r="E1066">
        <v>126</v>
      </c>
    </row>
    <row r="1067" spans="1:5" hidden="1" x14ac:dyDescent="0.3">
      <c r="A1067" t="s">
        <v>5</v>
      </c>
      <c r="B1067" s="1">
        <v>44292</v>
      </c>
      <c r="C1067">
        <v>8.93</v>
      </c>
      <c r="D1067">
        <v>11714</v>
      </c>
      <c r="E1067">
        <v>131</v>
      </c>
    </row>
    <row r="1068" spans="1:5" hidden="1" x14ac:dyDescent="0.3">
      <c r="A1068" t="s">
        <v>5</v>
      </c>
      <c r="B1068" s="1">
        <v>44293</v>
      </c>
      <c r="C1068">
        <v>8.7799999999999994</v>
      </c>
      <c r="D1068">
        <v>11919</v>
      </c>
      <c r="E1068">
        <v>149</v>
      </c>
    </row>
    <row r="1069" spans="1:5" hidden="1" x14ac:dyDescent="0.3">
      <c r="A1069" t="s">
        <v>5</v>
      </c>
      <c r="B1069" s="1">
        <v>44294</v>
      </c>
      <c r="C1069">
        <v>8.25</v>
      </c>
      <c r="D1069">
        <v>11537</v>
      </c>
      <c r="E1069">
        <v>170</v>
      </c>
    </row>
    <row r="1070" spans="1:5" hidden="1" x14ac:dyDescent="0.3">
      <c r="A1070" t="s">
        <v>5</v>
      </c>
      <c r="B1070" s="1">
        <v>44295</v>
      </c>
      <c r="C1070">
        <v>8.01</v>
      </c>
      <c r="D1070">
        <v>11928</v>
      </c>
      <c r="E1070">
        <v>120</v>
      </c>
    </row>
    <row r="1071" spans="1:5" hidden="1" x14ac:dyDescent="0.3">
      <c r="A1071" t="s">
        <v>5</v>
      </c>
      <c r="B1071" s="1">
        <v>44296</v>
      </c>
      <c r="C1071">
        <v>6.99</v>
      </c>
      <c r="D1071">
        <v>10261</v>
      </c>
      <c r="E1071">
        <v>103</v>
      </c>
    </row>
    <row r="1072" spans="1:5" hidden="1" x14ac:dyDescent="0.3">
      <c r="A1072" t="s">
        <v>5</v>
      </c>
      <c r="B1072" s="1">
        <v>44297</v>
      </c>
      <c r="C1072">
        <v>7.78</v>
      </c>
      <c r="D1072">
        <v>9190</v>
      </c>
      <c r="E1072">
        <v>106</v>
      </c>
    </row>
    <row r="1073" spans="1:5" hidden="1" x14ac:dyDescent="0.3">
      <c r="A1073" t="s">
        <v>5</v>
      </c>
      <c r="B1073" s="1">
        <v>44298</v>
      </c>
      <c r="C1073">
        <v>14.29</v>
      </c>
      <c r="D1073">
        <v>14023</v>
      </c>
      <c r="E1073">
        <v>214</v>
      </c>
    </row>
    <row r="1074" spans="1:5" hidden="1" x14ac:dyDescent="0.3">
      <c r="A1074" t="s">
        <v>5</v>
      </c>
      <c r="B1074" s="1">
        <v>44299</v>
      </c>
      <c r="C1074">
        <v>11.41</v>
      </c>
      <c r="D1074">
        <v>12717</v>
      </c>
      <c r="E1074">
        <v>141</v>
      </c>
    </row>
    <row r="1075" spans="1:5" hidden="1" x14ac:dyDescent="0.3">
      <c r="A1075" t="s">
        <v>5</v>
      </c>
      <c r="B1075" s="1">
        <v>44300</v>
      </c>
      <c r="C1075">
        <v>9.41</v>
      </c>
      <c r="D1075">
        <v>12172</v>
      </c>
      <c r="E1075">
        <v>142</v>
      </c>
    </row>
    <row r="1076" spans="1:5" hidden="1" x14ac:dyDescent="0.3">
      <c r="A1076" t="s">
        <v>5</v>
      </c>
      <c r="B1076" s="1">
        <v>44301</v>
      </c>
      <c r="C1076">
        <v>8.9</v>
      </c>
      <c r="D1076">
        <v>12306</v>
      </c>
      <c r="E1076">
        <v>134</v>
      </c>
    </row>
    <row r="1077" spans="1:5" hidden="1" x14ac:dyDescent="0.3">
      <c r="A1077" t="s">
        <v>5</v>
      </c>
      <c r="B1077" s="1">
        <v>44302</v>
      </c>
      <c r="C1077">
        <v>8.35</v>
      </c>
      <c r="D1077">
        <v>12015</v>
      </c>
      <c r="E1077">
        <v>135</v>
      </c>
    </row>
    <row r="1078" spans="1:5" hidden="1" x14ac:dyDescent="0.3">
      <c r="A1078" t="s">
        <v>5</v>
      </c>
      <c r="B1078" s="1">
        <v>44303</v>
      </c>
      <c r="C1078">
        <v>6.69</v>
      </c>
      <c r="D1078">
        <v>10211</v>
      </c>
      <c r="E1078">
        <v>112</v>
      </c>
    </row>
    <row r="1079" spans="1:5" hidden="1" x14ac:dyDescent="0.3">
      <c r="A1079" t="s">
        <v>5</v>
      </c>
      <c r="B1079" s="1">
        <v>44304</v>
      </c>
      <c r="C1079">
        <v>10.89</v>
      </c>
      <c r="D1079">
        <v>8780</v>
      </c>
      <c r="E1079">
        <v>106</v>
      </c>
    </row>
    <row r="1080" spans="1:5" hidden="1" x14ac:dyDescent="0.3">
      <c r="A1080" t="s">
        <v>5</v>
      </c>
      <c r="B1080" s="1">
        <v>44305</v>
      </c>
      <c r="C1080">
        <v>11.63</v>
      </c>
      <c r="D1080">
        <v>13312</v>
      </c>
      <c r="E1080">
        <v>180</v>
      </c>
    </row>
    <row r="1081" spans="1:5" hidden="1" x14ac:dyDescent="0.3">
      <c r="A1081" t="s">
        <v>5</v>
      </c>
      <c r="B1081" s="1">
        <v>44306</v>
      </c>
      <c r="C1081">
        <v>9.66</v>
      </c>
      <c r="D1081">
        <v>11739</v>
      </c>
      <c r="E1081">
        <v>240</v>
      </c>
    </row>
    <row r="1082" spans="1:5" hidden="1" x14ac:dyDescent="0.3">
      <c r="A1082" t="s">
        <v>5</v>
      </c>
      <c r="B1082" s="1">
        <v>44307</v>
      </c>
      <c r="C1082">
        <v>10.9</v>
      </c>
      <c r="D1082">
        <v>11799</v>
      </c>
      <c r="E1082">
        <v>151</v>
      </c>
    </row>
    <row r="1083" spans="1:5" hidden="1" x14ac:dyDescent="0.3">
      <c r="A1083" t="s">
        <v>5</v>
      </c>
      <c r="B1083" s="1">
        <v>44308</v>
      </c>
      <c r="C1083">
        <v>11.59</v>
      </c>
      <c r="D1083">
        <v>11446</v>
      </c>
      <c r="E1083">
        <v>162</v>
      </c>
    </row>
    <row r="1084" spans="1:5" hidden="1" x14ac:dyDescent="0.3">
      <c r="A1084" t="s">
        <v>5</v>
      </c>
      <c r="B1084" s="1">
        <v>44309</v>
      </c>
      <c r="C1084">
        <v>9.25</v>
      </c>
      <c r="D1084">
        <v>11717</v>
      </c>
      <c r="E1084">
        <v>132</v>
      </c>
    </row>
    <row r="1085" spans="1:5" hidden="1" x14ac:dyDescent="0.3">
      <c r="A1085" t="s">
        <v>5</v>
      </c>
      <c r="B1085" s="1">
        <v>44310</v>
      </c>
      <c r="C1085">
        <v>11.79</v>
      </c>
      <c r="D1085">
        <v>10440</v>
      </c>
      <c r="E1085">
        <v>129</v>
      </c>
    </row>
    <row r="1086" spans="1:5" hidden="1" x14ac:dyDescent="0.3">
      <c r="A1086" t="s">
        <v>5</v>
      </c>
      <c r="B1086" s="1">
        <v>44311</v>
      </c>
      <c r="C1086">
        <v>6.16</v>
      </c>
      <c r="D1086">
        <v>8873</v>
      </c>
      <c r="E1086">
        <v>89</v>
      </c>
    </row>
    <row r="1087" spans="1:5" hidden="1" x14ac:dyDescent="0.3">
      <c r="A1087" t="s">
        <v>5</v>
      </c>
      <c r="B1087" s="1">
        <v>44312</v>
      </c>
      <c r="C1087">
        <v>12.27</v>
      </c>
      <c r="D1087">
        <v>13867</v>
      </c>
      <c r="E1087">
        <v>125</v>
      </c>
    </row>
    <row r="1088" spans="1:5" hidden="1" x14ac:dyDescent="0.3">
      <c r="A1088" t="s">
        <v>5</v>
      </c>
      <c r="B1088" s="1">
        <v>44313</v>
      </c>
      <c r="C1088">
        <v>11.86</v>
      </c>
      <c r="D1088">
        <v>12124</v>
      </c>
      <c r="E1088">
        <v>130</v>
      </c>
    </row>
    <row r="1089" spans="1:5" hidden="1" x14ac:dyDescent="0.3">
      <c r="A1089" t="s">
        <v>5</v>
      </c>
      <c r="B1089" s="1">
        <v>44314</v>
      </c>
      <c r="C1089">
        <v>10.14</v>
      </c>
      <c r="D1089">
        <v>12489</v>
      </c>
      <c r="E1089">
        <v>114</v>
      </c>
    </row>
    <row r="1090" spans="1:5" hidden="1" x14ac:dyDescent="0.3">
      <c r="A1090" t="s">
        <v>5</v>
      </c>
      <c r="B1090" s="1">
        <v>44315</v>
      </c>
      <c r="C1090">
        <v>9.75</v>
      </c>
      <c r="D1090">
        <v>11941</v>
      </c>
      <c r="E1090">
        <v>109</v>
      </c>
    </row>
    <row r="1091" spans="1:5" hidden="1" x14ac:dyDescent="0.3">
      <c r="A1091" t="s">
        <v>5</v>
      </c>
      <c r="B1091" s="1">
        <v>44316</v>
      </c>
      <c r="C1091">
        <v>11.85</v>
      </c>
      <c r="D1091">
        <v>12764</v>
      </c>
      <c r="E1091">
        <v>144</v>
      </c>
    </row>
    <row r="1092" spans="1:5" hidden="1" x14ac:dyDescent="0.3">
      <c r="A1092" t="s">
        <v>5</v>
      </c>
      <c r="B1092" s="1">
        <v>44317</v>
      </c>
      <c r="C1092">
        <v>6.39</v>
      </c>
      <c r="D1092">
        <v>8959</v>
      </c>
      <c r="E1092">
        <v>84</v>
      </c>
    </row>
    <row r="1093" spans="1:5" hidden="1" x14ac:dyDescent="0.3">
      <c r="A1093" t="s">
        <v>5</v>
      </c>
      <c r="B1093" s="1">
        <v>44318</v>
      </c>
      <c r="C1093">
        <v>9.8000000000000007</v>
      </c>
      <c r="D1093">
        <v>9164</v>
      </c>
      <c r="E1093">
        <v>128</v>
      </c>
    </row>
    <row r="1094" spans="1:5" hidden="1" x14ac:dyDescent="0.3">
      <c r="A1094" t="s">
        <v>5</v>
      </c>
      <c r="B1094" s="1">
        <v>44319</v>
      </c>
      <c r="C1094">
        <v>12.6</v>
      </c>
      <c r="D1094">
        <v>13782</v>
      </c>
      <c r="E1094">
        <v>173</v>
      </c>
    </row>
    <row r="1095" spans="1:5" hidden="1" x14ac:dyDescent="0.3">
      <c r="A1095" t="s">
        <v>5</v>
      </c>
      <c r="B1095" s="1">
        <v>44320</v>
      </c>
      <c r="C1095">
        <v>11.8</v>
      </c>
      <c r="D1095">
        <v>11834</v>
      </c>
      <c r="E1095">
        <v>132</v>
      </c>
    </row>
    <row r="1096" spans="1:5" hidden="1" x14ac:dyDescent="0.3">
      <c r="A1096" t="s">
        <v>5</v>
      </c>
      <c r="B1096" s="1">
        <v>44321</v>
      </c>
      <c r="C1096">
        <v>9.77</v>
      </c>
      <c r="D1096">
        <v>12051</v>
      </c>
      <c r="E1096">
        <v>175</v>
      </c>
    </row>
    <row r="1097" spans="1:5" hidden="1" x14ac:dyDescent="0.3">
      <c r="A1097" t="s">
        <v>5</v>
      </c>
      <c r="B1097" s="1">
        <v>44322</v>
      </c>
      <c r="C1097">
        <v>10.08</v>
      </c>
      <c r="D1097">
        <v>12054</v>
      </c>
      <c r="E1097">
        <v>196</v>
      </c>
    </row>
    <row r="1098" spans="1:5" hidden="1" x14ac:dyDescent="0.3">
      <c r="A1098" t="s">
        <v>5</v>
      </c>
      <c r="B1098" s="1">
        <v>44323</v>
      </c>
      <c r="C1098">
        <v>10.79</v>
      </c>
      <c r="D1098">
        <v>11849</v>
      </c>
      <c r="E1098">
        <v>190</v>
      </c>
    </row>
    <row r="1099" spans="1:5" hidden="1" x14ac:dyDescent="0.3">
      <c r="A1099" t="s">
        <v>5</v>
      </c>
      <c r="B1099" s="1">
        <v>44324</v>
      </c>
      <c r="C1099">
        <v>7.77</v>
      </c>
      <c r="D1099">
        <v>10213</v>
      </c>
      <c r="E1099">
        <v>141</v>
      </c>
    </row>
    <row r="1100" spans="1:5" hidden="1" x14ac:dyDescent="0.3">
      <c r="A1100" t="s">
        <v>5</v>
      </c>
      <c r="B1100" s="1">
        <v>44325</v>
      </c>
      <c r="C1100">
        <v>7.2</v>
      </c>
      <c r="D1100">
        <v>9495</v>
      </c>
      <c r="E1100">
        <v>144</v>
      </c>
    </row>
    <row r="1101" spans="1:5" hidden="1" x14ac:dyDescent="0.3">
      <c r="A1101" t="s">
        <v>5</v>
      </c>
      <c r="B1101" s="1">
        <v>44326</v>
      </c>
      <c r="C1101">
        <v>14.55</v>
      </c>
      <c r="D1101">
        <v>14125</v>
      </c>
      <c r="E1101">
        <v>239</v>
      </c>
    </row>
    <row r="1102" spans="1:5" hidden="1" x14ac:dyDescent="0.3">
      <c r="A1102" t="s">
        <v>5</v>
      </c>
      <c r="B1102" s="1">
        <v>44327</v>
      </c>
      <c r="C1102">
        <v>10.6</v>
      </c>
      <c r="D1102">
        <v>12744</v>
      </c>
      <c r="E1102">
        <v>168</v>
      </c>
    </row>
    <row r="1103" spans="1:5" hidden="1" x14ac:dyDescent="0.3">
      <c r="A1103" t="s">
        <v>5</v>
      </c>
      <c r="B1103" s="1">
        <v>44328</v>
      </c>
      <c r="C1103">
        <v>10.65</v>
      </c>
      <c r="D1103">
        <v>12683</v>
      </c>
      <c r="E1103">
        <v>216</v>
      </c>
    </row>
    <row r="1104" spans="1:5" hidden="1" x14ac:dyDescent="0.3">
      <c r="A1104" t="s">
        <v>5</v>
      </c>
      <c r="B1104" s="1">
        <v>44329</v>
      </c>
      <c r="C1104">
        <v>10.75</v>
      </c>
      <c r="D1104">
        <v>13038</v>
      </c>
      <c r="E1104">
        <v>208</v>
      </c>
    </row>
    <row r="1105" spans="1:5" hidden="1" x14ac:dyDescent="0.3">
      <c r="A1105" t="s">
        <v>5</v>
      </c>
      <c r="B1105" s="1">
        <v>44330</v>
      </c>
      <c r="C1105">
        <v>10.14</v>
      </c>
      <c r="D1105">
        <v>13132</v>
      </c>
      <c r="E1105">
        <v>190</v>
      </c>
    </row>
    <row r="1106" spans="1:5" hidden="1" x14ac:dyDescent="0.3">
      <c r="A1106" t="s">
        <v>5</v>
      </c>
      <c r="B1106" s="1">
        <v>44331</v>
      </c>
      <c r="C1106">
        <v>12.78</v>
      </c>
      <c r="D1106">
        <v>11471</v>
      </c>
      <c r="E1106">
        <v>210</v>
      </c>
    </row>
    <row r="1107" spans="1:5" hidden="1" x14ac:dyDescent="0.3">
      <c r="A1107" t="s">
        <v>5</v>
      </c>
      <c r="B1107" s="1">
        <v>44332</v>
      </c>
      <c r="C1107">
        <v>6.16</v>
      </c>
      <c r="D1107">
        <v>9617</v>
      </c>
      <c r="E1107">
        <v>124</v>
      </c>
    </row>
    <row r="1108" spans="1:5" hidden="1" x14ac:dyDescent="0.3">
      <c r="A1108" t="s">
        <v>5</v>
      </c>
      <c r="B1108" s="1">
        <v>44333</v>
      </c>
      <c r="C1108">
        <v>11.12</v>
      </c>
      <c r="D1108">
        <v>13449</v>
      </c>
      <c r="E1108">
        <v>229</v>
      </c>
    </row>
    <row r="1109" spans="1:5" hidden="1" x14ac:dyDescent="0.3">
      <c r="A1109" t="s">
        <v>5</v>
      </c>
      <c r="B1109" s="1">
        <v>44334</v>
      </c>
      <c r="C1109">
        <v>7.97</v>
      </c>
      <c r="D1109">
        <v>11884</v>
      </c>
      <c r="E1109">
        <v>183</v>
      </c>
    </row>
    <row r="1110" spans="1:5" hidden="1" x14ac:dyDescent="0.3">
      <c r="A1110" t="s">
        <v>5</v>
      </c>
      <c r="B1110" s="1">
        <v>44335</v>
      </c>
      <c r="C1110">
        <v>12.22</v>
      </c>
      <c r="D1110">
        <v>12234</v>
      </c>
      <c r="E1110">
        <v>201</v>
      </c>
    </row>
    <row r="1111" spans="1:5" hidden="1" x14ac:dyDescent="0.3">
      <c r="A1111" t="s">
        <v>5</v>
      </c>
      <c r="B1111" s="1">
        <v>44336</v>
      </c>
      <c r="C1111">
        <v>10.36</v>
      </c>
      <c r="D1111">
        <v>12228</v>
      </c>
      <c r="E1111">
        <v>199</v>
      </c>
    </row>
    <row r="1112" spans="1:5" hidden="1" x14ac:dyDescent="0.3">
      <c r="A1112" t="s">
        <v>5</v>
      </c>
      <c r="B1112" s="1">
        <v>44337</v>
      </c>
      <c r="C1112">
        <v>11.67</v>
      </c>
      <c r="D1112">
        <v>12172</v>
      </c>
      <c r="E1112">
        <v>219</v>
      </c>
    </row>
    <row r="1113" spans="1:5" hidden="1" x14ac:dyDescent="0.3">
      <c r="A1113" t="s">
        <v>5</v>
      </c>
      <c r="B1113" s="1">
        <v>44338</v>
      </c>
      <c r="C1113">
        <v>8.26</v>
      </c>
      <c r="D1113">
        <v>10435</v>
      </c>
      <c r="E1113">
        <v>165</v>
      </c>
    </row>
    <row r="1114" spans="1:5" hidden="1" x14ac:dyDescent="0.3">
      <c r="A1114" t="s">
        <v>5</v>
      </c>
      <c r="B1114" s="1">
        <v>44339</v>
      </c>
      <c r="C1114">
        <v>7.95</v>
      </c>
      <c r="D1114">
        <v>8768</v>
      </c>
      <c r="E1114">
        <v>135</v>
      </c>
    </row>
    <row r="1115" spans="1:5" hidden="1" x14ac:dyDescent="0.3">
      <c r="A1115" t="s">
        <v>5</v>
      </c>
      <c r="B1115" s="1">
        <v>44340</v>
      </c>
      <c r="C1115">
        <v>11.62</v>
      </c>
      <c r="D1115">
        <v>13868</v>
      </c>
      <c r="E1115">
        <v>204</v>
      </c>
    </row>
    <row r="1116" spans="1:5" hidden="1" x14ac:dyDescent="0.3">
      <c r="A1116" t="s">
        <v>5</v>
      </c>
      <c r="B1116" s="1">
        <v>44341</v>
      </c>
      <c r="C1116">
        <v>11.89</v>
      </c>
      <c r="D1116">
        <v>11948</v>
      </c>
      <c r="E1116">
        <v>189</v>
      </c>
    </row>
    <row r="1117" spans="1:5" hidden="1" x14ac:dyDescent="0.3">
      <c r="A1117" t="s">
        <v>5</v>
      </c>
      <c r="B1117" s="1">
        <v>44342</v>
      </c>
      <c r="C1117">
        <v>12.59</v>
      </c>
      <c r="D1117">
        <v>12808</v>
      </c>
      <c r="E1117">
        <v>181</v>
      </c>
    </row>
    <row r="1118" spans="1:5" hidden="1" x14ac:dyDescent="0.3">
      <c r="A1118" t="s">
        <v>5</v>
      </c>
      <c r="B1118" s="1">
        <v>44343</v>
      </c>
      <c r="C1118">
        <v>12.35</v>
      </c>
      <c r="D1118">
        <v>12603</v>
      </c>
      <c r="E1118">
        <v>183</v>
      </c>
    </row>
    <row r="1119" spans="1:5" hidden="1" x14ac:dyDescent="0.3">
      <c r="A1119" t="s">
        <v>5</v>
      </c>
      <c r="B1119" s="1">
        <v>44344</v>
      </c>
      <c r="C1119">
        <v>10.37</v>
      </c>
      <c r="D1119">
        <v>12887</v>
      </c>
      <c r="E1119">
        <v>164</v>
      </c>
    </row>
    <row r="1120" spans="1:5" hidden="1" x14ac:dyDescent="0.3">
      <c r="A1120" t="s">
        <v>5</v>
      </c>
      <c r="B1120" s="1">
        <v>44345</v>
      </c>
      <c r="C1120">
        <v>9.82</v>
      </c>
      <c r="D1120">
        <v>10570</v>
      </c>
      <c r="E1120">
        <v>178</v>
      </c>
    </row>
    <row r="1121" spans="1:5" hidden="1" x14ac:dyDescent="0.3">
      <c r="A1121" t="s">
        <v>5</v>
      </c>
      <c r="B1121" s="1">
        <v>44346</v>
      </c>
      <c r="C1121">
        <v>7.32</v>
      </c>
      <c r="D1121">
        <v>9425</v>
      </c>
      <c r="E1121">
        <v>145</v>
      </c>
    </row>
    <row r="1122" spans="1:5" hidden="1" x14ac:dyDescent="0.3">
      <c r="A1122" t="s">
        <v>5</v>
      </c>
      <c r="B1122" s="1">
        <v>44347</v>
      </c>
      <c r="C1122">
        <v>11.4</v>
      </c>
      <c r="D1122">
        <v>14219</v>
      </c>
      <c r="E1122">
        <v>210</v>
      </c>
    </row>
    <row r="1123" spans="1:5" hidden="1" x14ac:dyDescent="0.3">
      <c r="A1123" t="s">
        <v>5</v>
      </c>
      <c r="B1123" s="1">
        <v>44348</v>
      </c>
      <c r="C1123">
        <v>9.99</v>
      </c>
      <c r="D1123">
        <v>12430</v>
      </c>
      <c r="E1123">
        <v>200</v>
      </c>
    </row>
    <row r="1124" spans="1:5" hidden="1" x14ac:dyDescent="0.3">
      <c r="A1124" t="s">
        <v>5</v>
      </c>
      <c r="B1124" s="1">
        <v>44349</v>
      </c>
      <c r="C1124">
        <v>8.42</v>
      </c>
      <c r="D1124">
        <v>12650</v>
      </c>
      <c r="E1124">
        <v>180</v>
      </c>
    </row>
    <row r="1125" spans="1:5" hidden="1" x14ac:dyDescent="0.3">
      <c r="A1125" t="s">
        <v>5</v>
      </c>
      <c r="B1125" s="1">
        <v>44350</v>
      </c>
      <c r="C1125">
        <v>9.6999999999999993</v>
      </c>
      <c r="D1125">
        <v>12513</v>
      </c>
      <c r="E1125">
        <v>180</v>
      </c>
    </row>
    <row r="1126" spans="1:5" hidden="1" x14ac:dyDescent="0.3">
      <c r="A1126" t="s">
        <v>5</v>
      </c>
      <c r="B1126" s="1">
        <v>44351</v>
      </c>
      <c r="C1126">
        <v>11.63</v>
      </c>
      <c r="D1126">
        <v>12297</v>
      </c>
      <c r="E1126">
        <v>210</v>
      </c>
    </row>
    <row r="1127" spans="1:5" hidden="1" x14ac:dyDescent="0.3">
      <c r="A1127" t="s">
        <v>5</v>
      </c>
      <c r="B1127" s="1">
        <v>44352</v>
      </c>
      <c r="C1127">
        <v>8.99</v>
      </c>
      <c r="D1127">
        <v>10517</v>
      </c>
      <c r="E1127">
        <v>168</v>
      </c>
    </row>
    <row r="1128" spans="1:5" hidden="1" x14ac:dyDescent="0.3">
      <c r="A1128" t="s">
        <v>5</v>
      </c>
      <c r="B1128" s="1">
        <v>44353</v>
      </c>
      <c r="C1128">
        <v>6.74</v>
      </c>
      <c r="D1128">
        <v>9140</v>
      </c>
      <c r="E1128">
        <v>170</v>
      </c>
    </row>
    <row r="1129" spans="1:5" hidden="1" x14ac:dyDescent="0.3">
      <c r="A1129" t="s">
        <v>5</v>
      </c>
      <c r="B1129" s="1">
        <v>44354</v>
      </c>
      <c r="C1129">
        <v>12.71</v>
      </c>
      <c r="D1129">
        <v>14800</v>
      </c>
      <c r="E1129">
        <v>209</v>
      </c>
    </row>
    <row r="1130" spans="1:5" hidden="1" x14ac:dyDescent="0.3">
      <c r="A1130" t="s">
        <v>5</v>
      </c>
      <c r="B1130" s="1">
        <v>44355</v>
      </c>
      <c r="C1130">
        <v>11.78</v>
      </c>
      <c r="D1130">
        <v>13002</v>
      </c>
      <c r="E1130">
        <v>231</v>
      </c>
    </row>
    <row r="1131" spans="1:5" hidden="1" x14ac:dyDescent="0.3">
      <c r="A1131" t="s">
        <v>5</v>
      </c>
      <c r="B1131" s="1">
        <v>44356</v>
      </c>
      <c r="C1131">
        <v>10.26</v>
      </c>
      <c r="D1131">
        <v>13788</v>
      </c>
      <c r="E1131">
        <v>229</v>
      </c>
    </row>
    <row r="1132" spans="1:5" hidden="1" x14ac:dyDescent="0.3">
      <c r="A1132" t="s">
        <v>5</v>
      </c>
      <c r="B1132" s="1">
        <v>44357</v>
      </c>
      <c r="C1132">
        <v>11.88</v>
      </c>
      <c r="D1132">
        <v>13576</v>
      </c>
      <c r="E1132">
        <v>187</v>
      </c>
    </row>
    <row r="1133" spans="1:5" hidden="1" x14ac:dyDescent="0.3">
      <c r="A1133" t="s">
        <v>5</v>
      </c>
      <c r="B1133" s="1">
        <v>44358</v>
      </c>
      <c r="C1133">
        <v>9.3000000000000007</v>
      </c>
      <c r="D1133">
        <v>12951</v>
      </c>
      <c r="E1133">
        <v>200</v>
      </c>
    </row>
    <row r="1134" spans="1:5" hidden="1" x14ac:dyDescent="0.3">
      <c r="A1134" t="s">
        <v>5</v>
      </c>
      <c r="B1134" s="1">
        <v>44359</v>
      </c>
      <c r="C1134">
        <v>9.3000000000000007</v>
      </c>
      <c r="D1134">
        <v>10480</v>
      </c>
      <c r="E1134">
        <v>161</v>
      </c>
    </row>
    <row r="1135" spans="1:5" hidden="1" x14ac:dyDescent="0.3">
      <c r="A1135" t="s">
        <v>5</v>
      </c>
      <c r="B1135" s="1">
        <v>44360</v>
      </c>
      <c r="C1135">
        <v>5.85</v>
      </c>
      <c r="D1135">
        <v>9364</v>
      </c>
      <c r="E1135">
        <v>100</v>
      </c>
    </row>
    <row r="1136" spans="1:5" hidden="1" x14ac:dyDescent="0.3">
      <c r="A1136" t="s">
        <v>5</v>
      </c>
      <c r="B1136" s="1">
        <v>44361</v>
      </c>
      <c r="C1136">
        <v>10.01</v>
      </c>
      <c r="D1136">
        <v>14385</v>
      </c>
      <c r="E1136">
        <v>150</v>
      </c>
    </row>
    <row r="1137" spans="1:5" hidden="1" x14ac:dyDescent="0.3">
      <c r="A1137" t="s">
        <v>5</v>
      </c>
      <c r="B1137" s="1">
        <v>44362</v>
      </c>
      <c r="C1137">
        <v>9.7799999999999994</v>
      </c>
      <c r="D1137">
        <v>14481</v>
      </c>
      <c r="E1137">
        <v>188</v>
      </c>
    </row>
    <row r="1138" spans="1:5" hidden="1" x14ac:dyDescent="0.3">
      <c r="A1138" t="s">
        <v>5</v>
      </c>
      <c r="B1138" s="1">
        <v>44363</v>
      </c>
      <c r="C1138">
        <v>9.5399999999999991</v>
      </c>
      <c r="D1138">
        <v>13490</v>
      </c>
      <c r="E1138">
        <v>154</v>
      </c>
    </row>
    <row r="1139" spans="1:5" hidden="1" x14ac:dyDescent="0.3">
      <c r="A1139" t="s">
        <v>5</v>
      </c>
      <c r="B1139" s="1">
        <v>44364</v>
      </c>
      <c r="C1139">
        <v>10.210000000000001</v>
      </c>
      <c r="D1139">
        <v>12435</v>
      </c>
      <c r="E1139">
        <v>170</v>
      </c>
    </row>
    <row r="1140" spans="1:5" hidden="1" x14ac:dyDescent="0.3">
      <c r="A1140" t="s">
        <v>5</v>
      </c>
      <c r="B1140" s="1">
        <v>44365</v>
      </c>
      <c r="C1140">
        <v>10.68</v>
      </c>
      <c r="D1140">
        <v>12508</v>
      </c>
      <c r="E1140">
        <v>173</v>
      </c>
    </row>
    <row r="1141" spans="1:5" hidden="1" x14ac:dyDescent="0.3">
      <c r="A1141" t="s">
        <v>5</v>
      </c>
      <c r="B1141" s="1">
        <v>44366</v>
      </c>
      <c r="C1141">
        <v>9.4700000000000006</v>
      </c>
      <c r="D1141">
        <v>10738</v>
      </c>
      <c r="E1141">
        <v>136</v>
      </c>
    </row>
    <row r="1142" spans="1:5" hidden="1" x14ac:dyDescent="0.3">
      <c r="A1142" t="s">
        <v>5</v>
      </c>
      <c r="B1142" s="1">
        <v>44367</v>
      </c>
      <c r="C1142">
        <v>6.1</v>
      </c>
      <c r="D1142">
        <v>8454</v>
      </c>
      <c r="E1142">
        <v>105</v>
      </c>
    </row>
    <row r="1143" spans="1:5" hidden="1" x14ac:dyDescent="0.3">
      <c r="A1143" t="s">
        <v>5</v>
      </c>
      <c r="B1143" s="1">
        <v>44368</v>
      </c>
      <c r="C1143">
        <v>10.52</v>
      </c>
      <c r="D1143">
        <v>13569</v>
      </c>
      <c r="E1143">
        <v>163</v>
      </c>
    </row>
    <row r="1144" spans="1:5" hidden="1" x14ac:dyDescent="0.3">
      <c r="A1144" t="s">
        <v>5</v>
      </c>
      <c r="B1144" s="1">
        <v>44369</v>
      </c>
      <c r="C1144">
        <v>10.09</v>
      </c>
      <c r="D1144">
        <v>12511</v>
      </c>
      <c r="E1144">
        <v>153</v>
      </c>
    </row>
    <row r="1145" spans="1:5" hidden="1" x14ac:dyDescent="0.3">
      <c r="A1145" t="s">
        <v>5</v>
      </c>
      <c r="B1145" s="1">
        <v>44370</v>
      </c>
      <c r="C1145">
        <v>9.16</v>
      </c>
      <c r="D1145">
        <v>13017</v>
      </c>
      <c r="E1145">
        <v>150</v>
      </c>
    </row>
    <row r="1146" spans="1:5" hidden="1" x14ac:dyDescent="0.3">
      <c r="A1146" t="s">
        <v>5</v>
      </c>
      <c r="B1146" s="1">
        <v>44371</v>
      </c>
      <c r="C1146">
        <v>9.1999999999999993</v>
      </c>
      <c r="D1146">
        <v>12436</v>
      </c>
      <c r="E1146">
        <v>142</v>
      </c>
    </row>
    <row r="1147" spans="1:5" hidden="1" x14ac:dyDescent="0.3">
      <c r="A1147" t="s">
        <v>5</v>
      </c>
      <c r="B1147" s="1">
        <v>44372</v>
      </c>
      <c r="C1147">
        <v>9.7899999999999991</v>
      </c>
      <c r="D1147">
        <v>13430</v>
      </c>
      <c r="E1147">
        <v>133</v>
      </c>
    </row>
    <row r="1148" spans="1:5" hidden="1" x14ac:dyDescent="0.3">
      <c r="A1148" t="s">
        <v>5</v>
      </c>
      <c r="B1148" s="1">
        <v>44373</v>
      </c>
      <c r="C1148">
        <v>7.55</v>
      </c>
      <c r="D1148">
        <v>10354</v>
      </c>
      <c r="E1148">
        <v>103</v>
      </c>
    </row>
    <row r="1149" spans="1:5" hidden="1" x14ac:dyDescent="0.3">
      <c r="A1149" t="s">
        <v>5</v>
      </c>
      <c r="B1149" s="1">
        <v>44374</v>
      </c>
      <c r="C1149">
        <v>6.3</v>
      </c>
      <c r="D1149">
        <v>9326</v>
      </c>
      <c r="E1149">
        <v>115</v>
      </c>
    </row>
    <row r="1150" spans="1:5" hidden="1" x14ac:dyDescent="0.3">
      <c r="A1150" t="s">
        <v>5</v>
      </c>
      <c r="B1150" s="1">
        <v>44375</v>
      </c>
      <c r="C1150">
        <v>13.12</v>
      </c>
      <c r="D1150">
        <v>14994</v>
      </c>
      <c r="E1150">
        <v>182</v>
      </c>
    </row>
    <row r="1151" spans="1:5" hidden="1" x14ac:dyDescent="0.3">
      <c r="A1151" t="s">
        <v>5</v>
      </c>
      <c r="B1151" s="1">
        <v>44376</v>
      </c>
      <c r="C1151">
        <v>10.97</v>
      </c>
      <c r="D1151">
        <v>13628</v>
      </c>
      <c r="E1151">
        <v>194</v>
      </c>
    </row>
    <row r="1152" spans="1:5" hidden="1" x14ac:dyDescent="0.3">
      <c r="A1152" t="s">
        <v>5</v>
      </c>
      <c r="B1152" s="1">
        <v>44377</v>
      </c>
      <c r="C1152">
        <v>11.03</v>
      </c>
      <c r="D1152">
        <v>13586</v>
      </c>
      <c r="E1152">
        <v>159</v>
      </c>
    </row>
    <row r="1153" spans="1:5" hidden="1" x14ac:dyDescent="0.3">
      <c r="A1153" t="s">
        <v>5</v>
      </c>
      <c r="B1153" s="1">
        <v>44378</v>
      </c>
      <c r="C1153">
        <v>11.51</v>
      </c>
      <c r="D1153">
        <v>12970</v>
      </c>
      <c r="E1153">
        <v>162</v>
      </c>
    </row>
    <row r="1154" spans="1:5" hidden="1" x14ac:dyDescent="0.3">
      <c r="A1154" t="s">
        <v>5</v>
      </c>
      <c r="B1154" s="1">
        <v>44379</v>
      </c>
      <c r="C1154">
        <v>8.66</v>
      </c>
      <c r="D1154">
        <v>12447</v>
      </c>
      <c r="E1154">
        <v>161</v>
      </c>
    </row>
    <row r="1155" spans="1:5" hidden="1" x14ac:dyDescent="0.3">
      <c r="A1155" t="s">
        <v>5</v>
      </c>
      <c r="B1155" s="1">
        <v>44380</v>
      </c>
      <c r="C1155">
        <v>6.51</v>
      </c>
      <c r="D1155">
        <v>10422</v>
      </c>
      <c r="E1155">
        <v>112</v>
      </c>
    </row>
    <row r="1156" spans="1:5" hidden="1" x14ac:dyDescent="0.3">
      <c r="A1156" t="s">
        <v>5</v>
      </c>
      <c r="B1156" s="1">
        <v>44381</v>
      </c>
      <c r="C1156">
        <v>4.97</v>
      </c>
      <c r="D1156">
        <v>8729</v>
      </c>
      <c r="E1156">
        <v>111</v>
      </c>
    </row>
    <row r="1157" spans="1:5" hidden="1" x14ac:dyDescent="0.3">
      <c r="A1157" t="s">
        <v>5</v>
      </c>
      <c r="B1157" s="1">
        <v>44382</v>
      </c>
      <c r="C1157">
        <v>9.65</v>
      </c>
      <c r="D1157">
        <v>14168</v>
      </c>
      <c r="E1157">
        <v>158</v>
      </c>
    </row>
    <row r="1158" spans="1:5" hidden="1" x14ac:dyDescent="0.3">
      <c r="A1158" t="s">
        <v>5</v>
      </c>
      <c r="B1158" s="1">
        <v>44383</v>
      </c>
      <c r="C1158">
        <v>8.1</v>
      </c>
      <c r="D1158">
        <v>12298</v>
      </c>
      <c r="E1158">
        <v>118</v>
      </c>
    </row>
    <row r="1159" spans="1:5" hidden="1" x14ac:dyDescent="0.3">
      <c r="A1159" t="s">
        <v>5</v>
      </c>
      <c r="B1159" s="1">
        <v>44384</v>
      </c>
      <c r="C1159">
        <v>9.51</v>
      </c>
      <c r="D1159">
        <v>12621</v>
      </c>
      <c r="E1159">
        <v>142</v>
      </c>
    </row>
    <row r="1160" spans="1:5" hidden="1" x14ac:dyDescent="0.3">
      <c r="A1160" t="s">
        <v>5</v>
      </c>
      <c r="B1160" s="1">
        <v>44385</v>
      </c>
      <c r="C1160">
        <v>7.38</v>
      </c>
      <c r="D1160">
        <v>12892</v>
      </c>
      <c r="E1160">
        <v>127</v>
      </c>
    </row>
    <row r="1161" spans="1:5" hidden="1" x14ac:dyDescent="0.3">
      <c r="A1161" t="s">
        <v>5</v>
      </c>
      <c r="B1161" s="1">
        <v>44386</v>
      </c>
      <c r="C1161">
        <v>12.12</v>
      </c>
      <c r="D1161">
        <v>12738</v>
      </c>
      <c r="E1161">
        <v>180</v>
      </c>
    </row>
    <row r="1162" spans="1:5" hidden="1" x14ac:dyDescent="0.3">
      <c r="A1162" t="s">
        <v>5</v>
      </c>
      <c r="B1162" s="1">
        <v>44387</v>
      </c>
      <c r="C1162">
        <v>6.81</v>
      </c>
      <c r="D1162">
        <v>10385</v>
      </c>
      <c r="E1162">
        <v>128</v>
      </c>
    </row>
    <row r="1163" spans="1:5" hidden="1" x14ac:dyDescent="0.3">
      <c r="A1163" t="s">
        <v>5</v>
      </c>
      <c r="B1163" s="1">
        <v>44388</v>
      </c>
      <c r="C1163">
        <v>6.03</v>
      </c>
      <c r="D1163">
        <v>9892</v>
      </c>
      <c r="E1163">
        <v>144</v>
      </c>
    </row>
    <row r="1164" spans="1:5" hidden="1" x14ac:dyDescent="0.3">
      <c r="A1164" t="s">
        <v>5</v>
      </c>
      <c r="B1164" s="1">
        <v>44389</v>
      </c>
      <c r="C1164">
        <v>8.4700000000000006</v>
      </c>
      <c r="D1164">
        <v>15209</v>
      </c>
      <c r="E1164">
        <v>170</v>
      </c>
    </row>
    <row r="1165" spans="1:5" hidden="1" x14ac:dyDescent="0.3">
      <c r="A1165" t="s">
        <v>5</v>
      </c>
      <c r="B1165" s="1">
        <v>44390</v>
      </c>
      <c r="C1165">
        <v>7.41</v>
      </c>
      <c r="D1165">
        <v>13631</v>
      </c>
      <c r="E1165">
        <v>151</v>
      </c>
    </row>
    <row r="1166" spans="1:5" hidden="1" x14ac:dyDescent="0.3">
      <c r="A1166" t="s">
        <v>5</v>
      </c>
      <c r="B1166" s="1">
        <v>44391</v>
      </c>
      <c r="C1166">
        <v>8.64</v>
      </c>
      <c r="D1166">
        <v>12824</v>
      </c>
      <c r="E1166">
        <v>114</v>
      </c>
    </row>
    <row r="1167" spans="1:5" hidden="1" x14ac:dyDescent="0.3">
      <c r="A1167" t="s">
        <v>5</v>
      </c>
      <c r="B1167" s="1">
        <v>44392</v>
      </c>
      <c r="C1167">
        <v>8.52</v>
      </c>
      <c r="D1167">
        <v>13605</v>
      </c>
      <c r="E1167">
        <v>124</v>
      </c>
    </row>
    <row r="1168" spans="1:5" hidden="1" x14ac:dyDescent="0.3">
      <c r="A1168" t="s">
        <v>5</v>
      </c>
      <c r="B1168" s="1">
        <v>44393</v>
      </c>
      <c r="C1168">
        <v>8.58</v>
      </c>
      <c r="D1168">
        <v>12968</v>
      </c>
      <c r="E1168">
        <v>101</v>
      </c>
    </row>
    <row r="1169" spans="1:5" hidden="1" x14ac:dyDescent="0.3">
      <c r="A1169" t="s">
        <v>5</v>
      </c>
      <c r="B1169" s="1">
        <v>44394</v>
      </c>
      <c r="C1169">
        <v>6.25</v>
      </c>
      <c r="D1169">
        <v>10680</v>
      </c>
      <c r="E1169">
        <v>124</v>
      </c>
    </row>
    <row r="1170" spans="1:5" hidden="1" x14ac:dyDescent="0.3">
      <c r="A1170" t="s">
        <v>5</v>
      </c>
      <c r="B1170" s="1">
        <v>44395</v>
      </c>
      <c r="C1170">
        <v>4.8600000000000003</v>
      </c>
      <c r="D1170">
        <v>8904</v>
      </c>
      <c r="E1170">
        <v>92</v>
      </c>
    </row>
    <row r="1171" spans="1:5" hidden="1" x14ac:dyDescent="0.3">
      <c r="A1171" t="s">
        <v>5</v>
      </c>
      <c r="B1171" s="1">
        <v>44396</v>
      </c>
      <c r="C1171">
        <v>8.89</v>
      </c>
      <c r="D1171">
        <v>14500</v>
      </c>
      <c r="E1171">
        <v>163</v>
      </c>
    </row>
    <row r="1172" spans="1:5" hidden="1" x14ac:dyDescent="0.3">
      <c r="A1172" t="s">
        <v>5</v>
      </c>
      <c r="B1172" s="1">
        <v>44397</v>
      </c>
      <c r="C1172">
        <v>8.09</v>
      </c>
      <c r="D1172">
        <v>12796</v>
      </c>
      <c r="E1172">
        <v>142</v>
      </c>
    </row>
    <row r="1173" spans="1:5" hidden="1" x14ac:dyDescent="0.3">
      <c r="A1173" t="s">
        <v>5</v>
      </c>
      <c r="B1173" s="1">
        <v>44398</v>
      </c>
      <c r="C1173">
        <v>8.16</v>
      </c>
      <c r="D1173">
        <v>12798</v>
      </c>
      <c r="E1173">
        <v>130</v>
      </c>
    </row>
    <row r="1174" spans="1:5" hidden="1" x14ac:dyDescent="0.3">
      <c r="A1174" t="s">
        <v>5</v>
      </c>
      <c r="B1174" s="1">
        <v>44399</v>
      </c>
      <c r="C1174">
        <v>8.92</v>
      </c>
      <c r="D1174">
        <v>12596</v>
      </c>
      <c r="E1174">
        <v>116</v>
      </c>
    </row>
    <row r="1175" spans="1:5" hidden="1" x14ac:dyDescent="0.3">
      <c r="A1175" t="s">
        <v>5</v>
      </c>
      <c r="B1175" s="1">
        <v>44400</v>
      </c>
      <c r="C1175">
        <v>8.7200000000000006</v>
      </c>
      <c r="D1175">
        <v>12952</v>
      </c>
      <c r="E1175">
        <v>115</v>
      </c>
    </row>
    <row r="1176" spans="1:5" hidden="1" x14ac:dyDescent="0.3">
      <c r="A1176" t="s">
        <v>5</v>
      </c>
      <c r="B1176" s="1">
        <v>44401</v>
      </c>
      <c r="C1176">
        <v>6.4</v>
      </c>
      <c r="D1176">
        <v>10374</v>
      </c>
      <c r="E1176">
        <v>97</v>
      </c>
    </row>
    <row r="1177" spans="1:5" hidden="1" x14ac:dyDescent="0.3">
      <c r="A1177" t="s">
        <v>5</v>
      </c>
      <c r="B1177" s="1">
        <v>44402</v>
      </c>
      <c r="C1177">
        <v>6.1</v>
      </c>
      <c r="D1177">
        <v>9152</v>
      </c>
      <c r="E1177">
        <v>104</v>
      </c>
    </row>
    <row r="1178" spans="1:5" hidden="1" x14ac:dyDescent="0.3">
      <c r="A1178" t="s">
        <v>5</v>
      </c>
      <c r="B1178" s="1">
        <v>44403</v>
      </c>
      <c r="C1178">
        <v>10.98</v>
      </c>
      <c r="D1178">
        <v>14970</v>
      </c>
      <c r="E1178">
        <v>123</v>
      </c>
    </row>
    <row r="1179" spans="1:5" hidden="1" x14ac:dyDescent="0.3">
      <c r="A1179" t="s">
        <v>5</v>
      </c>
      <c r="B1179" s="1">
        <v>44404</v>
      </c>
      <c r="C1179">
        <v>9.0299999999999994</v>
      </c>
      <c r="D1179">
        <v>13476</v>
      </c>
      <c r="E1179">
        <v>143</v>
      </c>
    </row>
    <row r="1180" spans="1:5" hidden="1" x14ac:dyDescent="0.3">
      <c r="A1180" t="s">
        <v>5</v>
      </c>
      <c r="B1180" s="1">
        <v>44405</v>
      </c>
      <c r="C1180">
        <v>7.36</v>
      </c>
      <c r="D1180">
        <v>13582</v>
      </c>
      <c r="E1180">
        <v>133</v>
      </c>
    </row>
    <row r="1181" spans="1:5" hidden="1" x14ac:dyDescent="0.3">
      <c r="A1181" t="s">
        <v>5</v>
      </c>
      <c r="B1181" s="1">
        <v>44406</v>
      </c>
      <c r="C1181">
        <v>7.43</v>
      </c>
      <c r="D1181">
        <v>13491</v>
      </c>
      <c r="E1181">
        <v>137</v>
      </c>
    </row>
    <row r="1182" spans="1:5" hidden="1" x14ac:dyDescent="0.3">
      <c r="A1182" t="s">
        <v>5</v>
      </c>
      <c r="B1182" s="1">
        <v>44407</v>
      </c>
      <c r="C1182">
        <v>7.58</v>
      </c>
      <c r="D1182">
        <v>12732</v>
      </c>
      <c r="E1182">
        <v>120</v>
      </c>
    </row>
    <row r="1183" spans="1:5" hidden="1" x14ac:dyDescent="0.3">
      <c r="A1183" t="s">
        <v>5</v>
      </c>
      <c r="B1183" s="1">
        <v>44408</v>
      </c>
      <c r="C1183">
        <v>6.15</v>
      </c>
      <c r="D1183">
        <v>10942</v>
      </c>
      <c r="E1183">
        <v>109</v>
      </c>
    </row>
    <row r="1184" spans="1:5" hidden="1" x14ac:dyDescent="0.3">
      <c r="A1184" t="s">
        <v>5</v>
      </c>
      <c r="B1184" s="1">
        <v>44409</v>
      </c>
      <c r="C1184">
        <v>4.95</v>
      </c>
      <c r="D1184">
        <v>9629</v>
      </c>
      <c r="E1184">
        <v>108</v>
      </c>
    </row>
    <row r="1185" spans="1:5" hidden="1" x14ac:dyDescent="0.3">
      <c r="A1185" t="s">
        <v>5</v>
      </c>
      <c r="B1185" s="1">
        <v>44410</v>
      </c>
      <c r="C1185">
        <v>7.37</v>
      </c>
      <c r="D1185">
        <v>14345</v>
      </c>
      <c r="E1185">
        <v>138</v>
      </c>
    </row>
    <row r="1186" spans="1:5" hidden="1" x14ac:dyDescent="0.3">
      <c r="A1186" t="s">
        <v>5</v>
      </c>
      <c r="B1186" s="1">
        <v>44411</v>
      </c>
      <c r="C1186">
        <v>6.78</v>
      </c>
      <c r="D1186">
        <v>12995</v>
      </c>
      <c r="E1186">
        <v>117</v>
      </c>
    </row>
    <row r="1187" spans="1:5" hidden="1" x14ac:dyDescent="0.3">
      <c r="A1187" t="s">
        <v>5</v>
      </c>
      <c r="B1187" s="1">
        <v>44412</v>
      </c>
      <c r="C1187">
        <v>6.58</v>
      </c>
      <c r="D1187">
        <v>12771</v>
      </c>
      <c r="E1187">
        <v>87</v>
      </c>
    </row>
    <row r="1188" spans="1:5" hidden="1" x14ac:dyDescent="0.3">
      <c r="A1188" t="s">
        <v>5</v>
      </c>
      <c r="B1188" s="1">
        <v>44413</v>
      </c>
      <c r="C1188">
        <v>7.5</v>
      </c>
      <c r="D1188">
        <v>13163</v>
      </c>
      <c r="E1188">
        <v>110</v>
      </c>
    </row>
    <row r="1189" spans="1:5" hidden="1" x14ac:dyDescent="0.3">
      <c r="A1189" t="s">
        <v>5</v>
      </c>
      <c r="B1189" s="1">
        <v>44414</v>
      </c>
      <c r="C1189">
        <v>6.22</v>
      </c>
      <c r="D1189">
        <v>13344</v>
      </c>
      <c r="E1189">
        <v>114</v>
      </c>
    </row>
    <row r="1190" spans="1:5" hidden="1" x14ac:dyDescent="0.3">
      <c r="A1190" t="s">
        <v>5</v>
      </c>
      <c r="B1190" s="1">
        <v>44415</v>
      </c>
      <c r="C1190">
        <v>6.26</v>
      </c>
      <c r="D1190">
        <v>11049</v>
      </c>
      <c r="E1190">
        <v>89</v>
      </c>
    </row>
    <row r="1191" spans="1:5" hidden="1" x14ac:dyDescent="0.3">
      <c r="A1191" t="s">
        <v>5</v>
      </c>
      <c r="B1191" s="1">
        <v>44416</v>
      </c>
      <c r="C1191">
        <v>5.6</v>
      </c>
      <c r="D1191">
        <v>9737</v>
      </c>
      <c r="E1191">
        <v>90</v>
      </c>
    </row>
    <row r="1192" spans="1:5" hidden="1" x14ac:dyDescent="0.3">
      <c r="A1192" t="s">
        <v>5</v>
      </c>
      <c r="B1192" s="1">
        <v>44417</v>
      </c>
      <c r="C1192">
        <v>7.8</v>
      </c>
      <c r="D1192">
        <v>14812</v>
      </c>
      <c r="E1192">
        <v>127</v>
      </c>
    </row>
    <row r="1193" spans="1:5" hidden="1" x14ac:dyDescent="0.3">
      <c r="A1193" t="s">
        <v>5</v>
      </c>
      <c r="B1193" s="1">
        <v>44418</v>
      </c>
      <c r="C1193">
        <v>6.42</v>
      </c>
      <c r="D1193">
        <v>13438</v>
      </c>
      <c r="E1193">
        <v>105</v>
      </c>
    </row>
    <row r="1194" spans="1:5" hidden="1" x14ac:dyDescent="0.3">
      <c r="A1194" t="s">
        <v>5</v>
      </c>
      <c r="B1194" s="1">
        <v>44419</v>
      </c>
      <c r="C1194">
        <v>9.2799999999999994</v>
      </c>
      <c r="D1194">
        <v>13058</v>
      </c>
      <c r="E1194">
        <v>113</v>
      </c>
    </row>
    <row r="1195" spans="1:5" hidden="1" x14ac:dyDescent="0.3">
      <c r="A1195" t="s">
        <v>5</v>
      </c>
      <c r="B1195" s="1">
        <v>44420</v>
      </c>
      <c r="C1195">
        <v>7.78</v>
      </c>
      <c r="D1195">
        <v>13112</v>
      </c>
      <c r="E1195">
        <v>120</v>
      </c>
    </row>
    <row r="1196" spans="1:5" hidden="1" x14ac:dyDescent="0.3">
      <c r="A1196" t="s">
        <v>5</v>
      </c>
      <c r="B1196" s="1">
        <v>44421</v>
      </c>
      <c r="C1196">
        <v>8.66</v>
      </c>
      <c r="D1196">
        <v>13119</v>
      </c>
      <c r="E1196">
        <v>98</v>
      </c>
    </row>
    <row r="1197" spans="1:5" hidden="1" x14ac:dyDescent="0.3">
      <c r="A1197" t="s">
        <v>5</v>
      </c>
      <c r="B1197" s="1">
        <v>44422</v>
      </c>
      <c r="C1197">
        <v>9.5500000000000007</v>
      </c>
      <c r="D1197">
        <v>11973</v>
      </c>
      <c r="E1197">
        <v>169</v>
      </c>
    </row>
    <row r="1198" spans="1:5" hidden="1" x14ac:dyDescent="0.3">
      <c r="A1198" t="s">
        <v>5</v>
      </c>
      <c r="B1198" s="1">
        <v>44423</v>
      </c>
      <c r="C1198">
        <v>7.13</v>
      </c>
      <c r="D1198">
        <v>10055</v>
      </c>
      <c r="E1198">
        <v>134</v>
      </c>
    </row>
    <row r="1199" spans="1:5" hidden="1" x14ac:dyDescent="0.3">
      <c r="A1199" t="s">
        <v>5</v>
      </c>
      <c r="B1199" s="1">
        <v>44424</v>
      </c>
      <c r="C1199">
        <v>12.46</v>
      </c>
      <c r="D1199">
        <v>14686</v>
      </c>
      <c r="E1199">
        <v>185</v>
      </c>
    </row>
    <row r="1200" spans="1:5" hidden="1" x14ac:dyDescent="0.3">
      <c r="A1200" t="s">
        <v>5</v>
      </c>
      <c r="B1200" s="1">
        <v>44425</v>
      </c>
      <c r="C1200">
        <v>7.21</v>
      </c>
      <c r="D1200">
        <v>12504</v>
      </c>
      <c r="E1200">
        <v>103</v>
      </c>
    </row>
    <row r="1201" spans="1:5" hidden="1" x14ac:dyDescent="0.3">
      <c r="A1201" t="s">
        <v>5</v>
      </c>
      <c r="B1201" s="1">
        <v>44426</v>
      </c>
      <c r="C1201">
        <v>8.7100000000000009</v>
      </c>
      <c r="D1201">
        <v>12858</v>
      </c>
      <c r="E1201">
        <v>113</v>
      </c>
    </row>
    <row r="1202" spans="1:5" hidden="1" x14ac:dyDescent="0.3">
      <c r="A1202" t="s">
        <v>5</v>
      </c>
      <c r="B1202" s="1">
        <v>44427</v>
      </c>
      <c r="C1202">
        <v>8.6199999999999992</v>
      </c>
      <c r="D1202">
        <v>12042</v>
      </c>
      <c r="E1202">
        <v>127</v>
      </c>
    </row>
    <row r="1203" spans="1:5" hidden="1" x14ac:dyDescent="0.3">
      <c r="A1203" t="s">
        <v>5</v>
      </c>
      <c r="B1203" s="1">
        <v>44428</v>
      </c>
      <c r="C1203">
        <v>8.35</v>
      </c>
      <c r="D1203">
        <v>12838</v>
      </c>
      <c r="E1203">
        <v>143</v>
      </c>
    </row>
    <row r="1204" spans="1:5" hidden="1" x14ac:dyDescent="0.3">
      <c r="A1204" t="s">
        <v>5</v>
      </c>
      <c r="B1204" s="1">
        <v>44429</v>
      </c>
      <c r="C1204">
        <v>8.17</v>
      </c>
      <c r="D1204">
        <v>10599</v>
      </c>
      <c r="E1204">
        <v>114</v>
      </c>
    </row>
    <row r="1205" spans="1:5" hidden="1" x14ac:dyDescent="0.3">
      <c r="A1205" t="s">
        <v>5</v>
      </c>
      <c r="B1205" s="1">
        <v>44430</v>
      </c>
      <c r="C1205">
        <v>6.11</v>
      </c>
      <c r="D1205">
        <v>9536</v>
      </c>
      <c r="E1205">
        <v>111</v>
      </c>
    </row>
    <row r="1206" spans="1:5" hidden="1" x14ac:dyDescent="0.3">
      <c r="A1206" t="s">
        <v>5</v>
      </c>
      <c r="B1206" s="1">
        <v>44431</v>
      </c>
      <c r="C1206">
        <v>9.1</v>
      </c>
      <c r="D1206">
        <v>14633</v>
      </c>
      <c r="E1206">
        <v>138</v>
      </c>
    </row>
    <row r="1207" spans="1:5" hidden="1" x14ac:dyDescent="0.3">
      <c r="A1207" t="s">
        <v>5</v>
      </c>
      <c r="B1207" s="1">
        <v>44432</v>
      </c>
      <c r="C1207">
        <v>8.41</v>
      </c>
      <c r="D1207">
        <v>12699</v>
      </c>
      <c r="E1207">
        <v>154</v>
      </c>
    </row>
    <row r="1208" spans="1:5" hidden="1" x14ac:dyDescent="0.3">
      <c r="A1208" t="s">
        <v>5</v>
      </c>
      <c r="B1208" s="1">
        <v>44433</v>
      </c>
      <c r="C1208">
        <v>7.58</v>
      </c>
      <c r="D1208">
        <v>13401</v>
      </c>
      <c r="E1208">
        <v>142</v>
      </c>
    </row>
    <row r="1209" spans="1:5" hidden="1" x14ac:dyDescent="0.3">
      <c r="A1209" t="s">
        <v>5</v>
      </c>
      <c r="B1209" s="1">
        <v>44434</v>
      </c>
      <c r="C1209">
        <v>9.2799999999999994</v>
      </c>
      <c r="D1209">
        <v>13718</v>
      </c>
      <c r="E1209">
        <v>156</v>
      </c>
    </row>
    <row r="1210" spans="1:5" hidden="1" x14ac:dyDescent="0.3">
      <c r="A1210" t="s">
        <v>5</v>
      </c>
      <c r="B1210" s="1">
        <v>44435</v>
      </c>
      <c r="C1210">
        <v>7.8</v>
      </c>
      <c r="D1210">
        <v>13737</v>
      </c>
      <c r="E1210">
        <v>145</v>
      </c>
    </row>
    <row r="1211" spans="1:5" hidden="1" x14ac:dyDescent="0.3">
      <c r="A1211" t="s">
        <v>5</v>
      </c>
      <c r="B1211" s="1">
        <v>44436</v>
      </c>
      <c r="C1211">
        <v>9</v>
      </c>
      <c r="D1211">
        <v>11320</v>
      </c>
      <c r="E1211">
        <v>134</v>
      </c>
    </row>
    <row r="1212" spans="1:5" hidden="1" x14ac:dyDescent="0.3">
      <c r="A1212" t="s">
        <v>5</v>
      </c>
      <c r="B1212" s="1">
        <v>44437</v>
      </c>
      <c r="C1212">
        <v>9.51</v>
      </c>
      <c r="D1212">
        <v>12482</v>
      </c>
      <c r="E1212">
        <v>184</v>
      </c>
    </row>
    <row r="1213" spans="1:5" hidden="1" x14ac:dyDescent="0.3">
      <c r="A1213" t="s">
        <v>5</v>
      </c>
      <c r="B1213" s="1">
        <v>44438</v>
      </c>
      <c r="C1213">
        <v>8.68</v>
      </c>
      <c r="D1213">
        <v>15383</v>
      </c>
      <c r="E1213">
        <v>180</v>
      </c>
    </row>
    <row r="1214" spans="1:5" hidden="1" x14ac:dyDescent="0.3">
      <c r="A1214" t="s">
        <v>5</v>
      </c>
      <c r="B1214" s="1">
        <v>44439</v>
      </c>
      <c r="C1214">
        <v>8.6300000000000008</v>
      </c>
      <c r="D1214">
        <v>13780</v>
      </c>
      <c r="E1214">
        <v>183</v>
      </c>
    </row>
    <row r="1215" spans="1:5" hidden="1" x14ac:dyDescent="0.3">
      <c r="A1215" t="s">
        <v>5</v>
      </c>
      <c r="B1215" s="1">
        <v>44440</v>
      </c>
      <c r="C1215">
        <v>6.88</v>
      </c>
      <c r="D1215">
        <v>13123</v>
      </c>
      <c r="E1215">
        <v>113</v>
      </c>
    </row>
    <row r="1216" spans="1:5" hidden="1" x14ac:dyDescent="0.3">
      <c r="A1216" t="s">
        <v>5</v>
      </c>
      <c r="B1216" s="1">
        <v>44441</v>
      </c>
      <c r="C1216">
        <v>6.81</v>
      </c>
      <c r="D1216">
        <v>13070</v>
      </c>
      <c r="E1216">
        <v>115</v>
      </c>
    </row>
    <row r="1217" spans="1:5" hidden="1" x14ac:dyDescent="0.3">
      <c r="A1217" t="s">
        <v>5</v>
      </c>
      <c r="B1217" s="1">
        <v>44442</v>
      </c>
      <c r="C1217">
        <v>7.71</v>
      </c>
      <c r="D1217">
        <v>13032</v>
      </c>
      <c r="E1217">
        <v>140</v>
      </c>
    </row>
    <row r="1218" spans="1:5" hidden="1" x14ac:dyDescent="0.3">
      <c r="A1218" t="s">
        <v>5</v>
      </c>
      <c r="B1218" s="1">
        <v>44443</v>
      </c>
      <c r="C1218">
        <v>5.77</v>
      </c>
      <c r="D1218">
        <v>11100</v>
      </c>
      <c r="E1218">
        <v>105</v>
      </c>
    </row>
    <row r="1219" spans="1:5" hidden="1" x14ac:dyDescent="0.3">
      <c r="A1219" t="s">
        <v>5</v>
      </c>
      <c r="B1219" s="1">
        <v>44444</v>
      </c>
      <c r="C1219">
        <v>5.13</v>
      </c>
      <c r="D1219">
        <v>9484</v>
      </c>
      <c r="E1219">
        <v>92</v>
      </c>
    </row>
    <row r="1220" spans="1:5" hidden="1" x14ac:dyDescent="0.3">
      <c r="A1220" t="s">
        <v>5</v>
      </c>
      <c r="B1220" s="1">
        <v>44445</v>
      </c>
      <c r="C1220">
        <v>7.62</v>
      </c>
      <c r="D1220">
        <v>15095</v>
      </c>
      <c r="E1220">
        <v>196</v>
      </c>
    </row>
    <row r="1221" spans="1:5" hidden="1" x14ac:dyDescent="0.3">
      <c r="A1221" t="s">
        <v>5</v>
      </c>
      <c r="B1221" s="1">
        <v>44446</v>
      </c>
      <c r="C1221">
        <v>4.82</v>
      </c>
      <c r="D1221">
        <v>13731</v>
      </c>
      <c r="E1221">
        <v>134</v>
      </c>
    </row>
    <row r="1222" spans="1:5" hidden="1" x14ac:dyDescent="0.3">
      <c r="A1222" t="s">
        <v>5</v>
      </c>
      <c r="B1222" s="1">
        <v>44447</v>
      </c>
      <c r="C1222">
        <v>7.11</v>
      </c>
      <c r="D1222">
        <v>13610</v>
      </c>
      <c r="E1222">
        <v>195</v>
      </c>
    </row>
    <row r="1223" spans="1:5" hidden="1" x14ac:dyDescent="0.3">
      <c r="A1223" t="s">
        <v>5</v>
      </c>
      <c r="B1223" s="1">
        <v>44448</v>
      </c>
      <c r="C1223">
        <v>7.14</v>
      </c>
      <c r="D1223">
        <v>14033</v>
      </c>
      <c r="E1223">
        <v>141</v>
      </c>
    </row>
    <row r="1224" spans="1:5" hidden="1" x14ac:dyDescent="0.3">
      <c r="A1224" t="s">
        <v>5</v>
      </c>
      <c r="B1224" s="1">
        <v>44449</v>
      </c>
      <c r="C1224">
        <v>5.85</v>
      </c>
      <c r="D1224">
        <v>14000</v>
      </c>
      <c r="E1224">
        <v>147</v>
      </c>
    </row>
    <row r="1225" spans="1:5" hidden="1" x14ac:dyDescent="0.3">
      <c r="A1225" t="s">
        <v>5</v>
      </c>
      <c r="B1225" s="1">
        <v>44450</v>
      </c>
      <c r="C1225">
        <v>6.18</v>
      </c>
      <c r="D1225">
        <v>11496</v>
      </c>
      <c r="E1225">
        <v>107</v>
      </c>
    </row>
    <row r="1226" spans="1:5" hidden="1" x14ac:dyDescent="0.3">
      <c r="A1226" t="s">
        <v>5</v>
      </c>
      <c r="B1226" s="1">
        <v>44451</v>
      </c>
      <c r="C1226">
        <v>5.58</v>
      </c>
      <c r="D1226">
        <v>10606</v>
      </c>
      <c r="E1226">
        <v>114</v>
      </c>
    </row>
    <row r="1227" spans="1:5" hidden="1" x14ac:dyDescent="0.3">
      <c r="A1227" t="s">
        <v>5</v>
      </c>
      <c r="B1227" s="1">
        <v>44452</v>
      </c>
      <c r="C1227">
        <v>7.32</v>
      </c>
      <c r="D1227">
        <v>16184</v>
      </c>
      <c r="E1227">
        <v>165</v>
      </c>
    </row>
    <row r="1228" spans="1:5" hidden="1" x14ac:dyDescent="0.3">
      <c r="A1228" t="s">
        <v>5</v>
      </c>
      <c r="B1228" s="1">
        <v>44453</v>
      </c>
      <c r="C1228">
        <v>6.96</v>
      </c>
      <c r="D1228">
        <v>14018</v>
      </c>
      <c r="E1228">
        <v>150</v>
      </c>
    </row>
    <row r="1229" spans="1:5" hidden="1" x14ac:dyDescent="0.3">
      <c r="A1229" t="s">
        <v>5</v>
      </c>
      <c r="B1229" s="1">
        <v>44454</v>
      </c>
      <c r="C1229">
        <v>6.88</v>
      </c>
      <c r="D1229">
        <v>13516</v>
      </c>
      <c r="E1229">
        <v>165</v>
      </c>
    </row>
    <row r="1230" spans="1:5" hidden="1" x14ac:dyDescent="0.3">
      <c r="A1230" t="s">
        <v>5</v>
      </c>
      <c r="B1230" s="1">
        <v>44455</v>
      </c>
      <c r="C1230">
        <v>7.41</v>
      </c>
      <c r="D1230">
        <v>13803</v>
      </c>
      <c r="E1230">
        <v>123</v>
      </c>
    </row>
    <row r="1231" spans="1:5" hidden="1" x14ac:dyDescent="0.3">
      <c r="A1231" t="s">
        <v>5</v>
      </c>
      <c r="B1231" s="1">
        <v>44456</v>
      </c>
      <c r="C1231">
        <v>6.66</v>
      </c>
      <c r="D1231">
        <v>13307</v>
      </c>
      <c r="E1231">
        <v>112</v>
      </c>
    </row>
    <row r="1232" spans="1:5" hidden="1" x14ac:dyDescent="0.3">
      <c r="A1232" t="s">
        <v>5</v>
      </c>
      <c r="B1232" s="1">
        <v>44457</v>
      </c>
      <c r="C1232">
        <v>6.09</v>
      </c>
      <c r="D1232">
        <v>11188</v>
      </c>
      <c r="E1232">
        <v>120</v>
      </c>
    </row>
    <row r="1233" spans="1:5" hidden="1" x14ac:dyDescent="0.3">
      <c r="A1233" t="s">
        <v>5</v>
      </c>
      <c r="B1233" s="1">
        <v>44458</v>
      </c>
      <c r="C1233">
        <v>6.29</v>
      </c>
      <c r="D1233">
        <v>9653</v>
      </c>
      <c r="E1233">
        <v>95</v>
      </c>
    </row>
    <row r="1234" spans="1:5" hidden="1" x14ac:dyDescent="0.3">
      <c r="A1234" t="s">
        <v>5</v>
      </c>
      <c r="B1234" s="1">
        <v>44459</v>
      </c>
      <c r="C1234">
        <v>11.57</v>
      </c>
      <c r="D1234">
        <v>15351</v>
      </c>
      <c r="E1234">
        <v>201</v>
      </c>
    </row>
    <row r="1235" spans="1:5" hidden="1" x14ac:dyDescent="0.3">
      <c r="A1235" t="s">
        <v>5</v>
      </c>
      <c r="B1235" s="1">
        <v>44460</v>
      </c>
      <c r="C1235">
        <v>7.04</v>
      </c>
      <c r="D1235">
        <v>13137</v>
      </c>
      <c r="E1235">
        <v>149</v>
      </c>
    </row>
    <row r="1236" spans="1:5" hidden="1" x14ac:dyDescent="0.3">
      <c r="A1236" t="s">
        <v>5</v>
      </c>
      <c r="B1236" s="1">
        <v>44461</v>
      </c>
      <c r="C1236">
        <v>9.57</v>
      </c>
      <c r="D1236">
        <v>12858</v>
      </c>
      <c r="E1236">
        <v>139</v>
      </c>
    </row>
    <row r="1237" spans="1:5" hidden="1" x14ac:dyDescent="0.3">
      <c r="A1237" t="s">
        <v>5</v>
      </c>
      <c r="B1237" s="1">
        <v>44462</v>
      </c>
      <c r="C1237">
        <v>10.57</v>
      </c>
      <c r="D1237">
        <v>13503</v>
      </c>
      <c r="E1237">
        <v>134</v>
      </c>
    </row>
    <row r="1238" spans="1:5" hidden="1" x14ac:dyDescent="0.3">
      <c r="A1238" t="s">
        <v>5</v>
      </c>
      <c r="B1238" s="1">
        <v>44463</v>
      </c>
      <c r="C1238">
        <v>9.02</v>
      </c>
      <c r="D1238">
        <v>13643</v>
      </c>
      <c r="E1238">
        <v>146</v>
      </c>
    </row>
    <row r="1239" spans="1:5" hidden="1" x14ac:dyDescent="0.3">
      <c r="A1239" t="s">
        <v>5</v>
      </c>
      <c r="B1239" s="1">
        <v>44464</v>
      </c>
      <c r="C1239">
        <v>10.17</v>
      </c>
      <c r="D1239">
        <v>11349</v>
      </c>
      <c r="E1239">
        <v>125</v>
      </c>
    </row>
    <row r="1240" spans="1:5" hidden="1" x14ac:dyDescent="0.3">
      <c r="A1240" t="s">
        <v>5</v>
      </c>
      <c r="B1240" s="1">
        <v>44465</v>
      </c>
      <c r="C1240">
        <v>5.97</v>
      </c>
      <c r="D1240">
        <v>9899</v>
      </c>
      <c r="E1240">
        <v>93</v>
      </c>
    </row>
    <row r="1241" spans="1:5" hidden="1" x14ac:dyDescent="0.3">
      <c r="A1241" t="s">
        <v>5</v>
      </c>
      <c r="B1241" s="1">
        <v>44466</v>
      </c>
      <c r="C1241">
        <v>14.71</v>
      </c>
      <c r="D1241">
        <v>15703</v>
      </c>
      <c r="E1241">
        <v>175</v>
      </c>
    </row>
    <row r="1242" spans="1:5" hidden="1" x14ac:dyDescent="0.3">
      <c r="A1242" t="s">
        <v>5</v>
      </c>
      <c r="B1242" s="1">
        <v>44467</v>
      </c>
      <c r="C1242">
        <v>11.05</v>
      </c>
      <c r="D1242">
        <v>14204</v>
      </c>
      <c r="E1242">
        <v>99</v>
      </c>
    </row>
    <row r="1243" spans="1:5" hidden="1" x14ac:dyDescent="0.3">
      <c r="A1243" t="s">
        <v>5</v>
      </c>
      <c r="B1243" s="1">
        <v>44468</v>
      </c>
      <c r="C1243">
        <v>13.61</v>
      </c>
      <c r="D1243">
        <v>13696</v>
      </c>
      <c r="E1243">
        <v>121</v>
      </c>
    </row>
    <row r="1244" spans="1:5" hidden="1" x14ac:dyDescent="0.3">
      <c r="A1244" t="s">
        <v>5</v>
      </c>
      <c r="B1244" s="1">
        <v>44469</v>
      </c>
      <c r="C1244">
        <v>11.98</v>
      </c>
      <c r="D1244">
        <v>13919</v>
      </c>
      <c r="E1244">
        <v>141</v>
      </c>
    </row>
    <row r="1245" spans="1:5" hidden="1" x14ac:dyDescent="0.3">
      <c r="A1245" t="s">
        <v>5</v>
      </c>
      <c r="B1245" s="1">
        <v>44470</v>
      </c>
      <c r="C1245">
        <v>11.77</v>
      </c>
      <c r="D1245">
        <v>14301</v>
      </c>
      <c r="E1245">
        <v>97</v>
      </c>
    </row>
    <row r="1246" spans="1:5" hidden="1" x14ac:dyDescent="0.3">
      <c r="A1246" t="s">
        <v>5</v>
      </c>
      <c r="B1246" s="1">
        <v>44471</v>
      </c>
      <c r="C1246">
        <v>11.34</v>
      </c>
      <c r="D1246">
        <v>11925</v>
      </c>
      <c r="E1246">
        <v>110</v>
      </c>
    </row>
    <row r="1247" spans="1:5" hidden="1" x14ac:dyDescent="0.3">
      <c r="A1247" t="s">
        <v>5</v>
      </c>
      <c r="B1247" s="1">
        <v>44472</v>
      </c>
      <c r="C1247">
        <v>9.36</v>
      </c>
      <c r="D1247">
        <v>9824</v>
      </c>
      <c r="E1247">
        <v>76</v>
      </c>
    </row>
    <row r="1248" spans="1:5" hidden="1" x14ac:dyDescent="0.3">
      <c r="A1248" t="s">
        <v>5</v>
      </c>
      <c r="B1248" s="1">
        <v>44473</v>
      </c>
      <c r="C1248">
        <v>14.73</v>
      </c>
      <c r="D1248">
        <v>16181</v>
      </c>
      <c r="E1248">
        <v>121</v>
      </c>
    </row>
    <row r="1249" spans="1:5" hidden="1" x14ac:dyDescent="0.3">
      <c r="A1249" t="s">
        <v>5</v>
      </c>
      <c r="B1249" s="1">
        <v>44474</v>
      </c>
      <c r="C1249">
        <v>8.85</v>
      </c>
      <c r="D1249">
        <v>13869</v>
      </c>
      <c r="E1249">
        <v>88</v>
      </c>
    </row>
    <row r="1250" spans="1:5" hidden="1" x14ac:dyDescent="0.3">
      <c r="A1250" t="s">
        <v>5</v>
      </c>
      <c r="B1250" s="1">
        <v>44475</v>
      </c>
      <c r="C1250">
        <v>10.65</v>
      </c>
      <c r="D1250">
        <v>13723</v>
      </c>
      <c r="E1250">
        <v>109</v>
      </c>
    </row>
    <row r="1251" spans="1:5" hidden="1" x14ac:dyDescent="0.3">
      <c r="A1251" t="s">
        <v>5</v>
      </c>
      <c r="B1251" s="1">
        <v>44476</v>
      </c>
      <c r="C1251">
        <v>10.25</v>
      </c>
      <c r="D1251">
        <v>13878</v>
      </c>
      <c r="E1251">
        <v>113</v>
      </c>
    </row>
    <row r="1252" spans="1:5" hidden="1" x14ac:dyDescent="0.3">
      <c r="A1252" t="s">
        <v>5</v>
      </c>
      <c r="B1252" s="1">
        <v>44477</v>
      </c>
      <c r="C1252">
        <v>11.74</v>
      </c>
      <c r="D1252">
        <v>14107</v>
      </c>
      <c r="E1252">
        <v>150</v>
      </c>
    </row>
    <row r="1253" spans="1:5" hidden="1" x14ac:dyDescent="0.3">
      <c r="A1253" t="s">
        <v>5</v>
      </c>
      <c r="B1253" s="1">
        <v>44478</v>
      </c>
      <c r="C1253">
        <v>8.0399999999999991</v>
      </c>
      <c r="D1253">
        <v>11643</v>
      </c>
      <c r="E1253">
        <v>87</v>
      </c>
    </row>
    <row r="1254" spans="1:5" hidden="1" x14ac:dyDescent="0.3">
      <c r="A1254" t="s">
        <v>5</v>
      </c>
      <c r="B1254" s="1">
        <v>44479</v>
      </c>
      <c r="C1254">
        <v>8.98</v>
      </c>
      <c r="D1254">
        <v>10384</v>
      </c>
      <c r="E1254">
        <v>107</v>
      </c>
    </row>
    <row r="1255" spans="1:5" hidden="1" x14ac:dyDescent="0.3">
      <c r="A1255" t="s">
        <v>5</v>
      </c>
      <c r="B1255" s="1">
        <v>44480</v>
      </c>
      <c r="C1255">
        <v>12.65</v>
      </c>
      <c r="D1255">
        <v>15739</v>
      </c>
      <c r="E1255">
        <v>136</v>
      </c>
    </row>
    <row r="1256" spans="1:5" hidden="1" x14ac:dyDescent="0.3">
      <c r="A1256" t="s">
        <v>5</v>
      </c>
      <c r="B1256" s="1">
        <v>44481</v>
      </c>
      <c r="C1256">
        <v>9.4700000000000006</v>
      </c>
      <c r="D1256">
        <v>14637</v>
      </c>
      <c r="E1256">
        <v>127</v>
      </c>
    </row>
    <row r="1257" spans="1:5" hidden="1" x14ac:dyDescent="0.3">
      <c r="A1257" t="s">
        <v>5</v>
      </c>
      <c r="B1257" s="1">
        <v>44482</v>
      </c>
      <c r="C1257">
        <v>11.32</v>
      </c>
      <c r="D1257">
        <v>14232</v>
      </c>
      <c r="E1257">
        <v>160</v>
      </c>
    </row>
    <row r="1258" spans="1:5" hidden="1" x14ac:dyDescent="0.3">
      <c r="A1258" t="s">
        <v>5</v>
      </c>
      <c r="B1258" s="1">
        <v>44483</v>
      </c>
      <c r="C1258">
        <v>11.19</v>
      </c>
      <c r="D1258">
        <v>14806</v>
      </c>
      <c r="E1258">
        <v>120</v>
      </c>
    </row>
    <row r="1259" spans="1:5" hidden="1" x14ac:dyDescent="0.3">
      <c r="A1259" t="s">
        <v>5</v>
      </c>
      <c r="B1259" s="1">
        <v>44484</v>
      </c>
      <c r="C1259">
        <v>12.05</v>
      </c>
      <c r="D1259">
        <v>15164</v>
      </c>
      <c r="E1259">
        <v>138</v>
      </c>
    </row>
    <row r="1260" spans="1:5" hidden="1" x14ac:dyDescent="0.3">
      <c r="A1260" t="s">
        <v>5</v>
      </c>
      <c r="B1260" s="1">
        <v>44485</v>
      </c>
      <c r="C1260">
        <v>11.24</v>
      </c>
      <c r="D1260">
        <v>11722</v>
      </c>
      <c r="E1260">
        <v>126</v>
      </c>
    </row>
    <row r="1261" spans="1:5" hidden="1" x14ac:dyDescent="0.3">
      <c r="A1261" t="s">
        <v>5</v>
      </c>
      <c r="B1261" s="1">
        <v>44486</v>
      </c>
      <c r="C1261">
        <v>8.32</v>
      </c>
      <c r="D1261">
        <v>10115</v>
      </c>
      <c r="E1261">
        <v>103</v>
      </c>
    </row>
    <row r="1262" spans="1:5" hidden="1" x14ac:dyDescent="0.3">
      <c r="A1262" t="s">
        <v>5</v>
      </c>
      <c r="B1262" s="1">
        <v>44487</v>
      </c>
      <c r="C1262">
        <v>12.88</v>
      </c>
      <c r="D1262">
        <v>15525</v>
      </c>
      <c r="E1262">
        <v>159</v>
      </c>
    </row>
    <row r="1263" spans="1:5" hidden="1" x14ac:dyDescent="0.3">
      <c r="A1263" t="s">
        <v>5</v>
      </c>
      <c r="B1263" s="1">
        <v>44488</v>
      </c>
      <c r="C1263">
        <v>11.11</v>
      </c>
      <c r="D1263">
        <v>13935</v>
      </c>
      <c r="E1263">
        <v>134</v>
      </c>
    </row>
    <row r="1264" spans="1:5" hidden="1" x14ac:dyDescent="0.3">
      <c r="A1264" t="s">
        <v>5</v>
      </c>
      <c r="B1264" s="1">
        <v>44489</v>
      </c>
      <c r="C1264">
        <v>11.47</v>
      </c>
      <c r="D1264">
        <v>13724</v>
      </c>
      <c r="E1264">
        <v>135</v>
      </c>
    </row>
    <row r="1265" spans="1:5" hidden="1" x14ac:dyDescent="0.3">
      <c r="A1265" t="s">
        <v>5</v>
      </c>
      <c r="B1265" s="1">
        <v>44490</v>
      </c>
      <c r="C1265">
        <v>12.5</v>
      </c>
      <c r="D1265">
        <v>14107</v>
      </c>
      <c r="E1265">
        <v>139</v>
      </c>
    </row>
    <row r="1266" spans="1:5" hidden="1" x14ac:dyDescent="0.3">
      <c r="A1266" t="s">
        <v>5</v>
      </c>
      <c r="B1266" s="1">
        <v>44491</v>
      </c>
      <c r="C1266">
        <v>9.14</v>
      </c>
      <c r="D1266">
        <v>13474</v>
      </c>
      <c r="E1266">
        <v>115</v>
      </c>
    </row>
    <row r="1267" spans="1:5" hidden="1" x14ac:dyDescent="0.3">
      <c r="A1267" t="s">
        <v>5</v>
      </c>
      <c r="B1267" s="1">
        <v>44492</v>
      </c>
      <c r="C1267">
        <v>9.4499999999999993</v>
      </c>
      <c r="D1267">
        <v>11610</v>
      </c>
      <c r="E1267">
        <v>104</v>
      </c>
    </row>
    <row r="1268" spans="1:5" hidden="1" x14ac:dyDescent="0.3">
      <c r="A1268" t="s">
        <v>5</v>
      </c>
      <c r="B1268" s="1">
        <v>44493</v>
      </c>
      <c r="C1268">
        <v>8.65</v>
      </c>
      <c r="D1268">
        <v>10528</v>
      </c>
      <c r="E1268">
        <v>122</v>
      </c>
    </row>
    <row r="1269" spans="1:5" hidden="1" x14ac:dyDescent="0.3">
      <c r="A1269" t="s">
        <v>5</v>
      </c>
      <c r="B1269" s="1">
        <v>44494</v>
      </c>
      <c r="C1269">
        <v>11.62</v>
      </c>
      <c r="D1269">
        <v>17254</v>
      </c>
      <c r="E1269">
        <v>134</v>
      </c>
    </row>
    <row r="1270" spans="1:5" hidden="1" x14ac:dyDescent="0.3">
      <c r="A1270" t="s">
        <v>5</v>
      </c>
      <c r="B1270" s="1">
        <v>44495</v>
      </c>
      <c r="C1270">
        <v>11.71</v>
      </c>
      <c r="D1270">
        <v>14085</v>
      </c>
      <c r="E1270">
        <v>173</v>
      </c>
    </row>
    <row r="1271" spans="1:5" hidden="1" x14ac:dyDescent="0.3">
      <c r="A1271" t="s">
        <v>5</v>
      </c>
      <c r="B1271" s="1">
        <v>44496</v>
      </c>
      <c r="C1271">
        <v>9.0500000000000007</v>
      </c>
      <c r="D1271">
        <v>14061</v>
      </c>
      <c r="E1271">
        <v>126</v>
      </c>
    </row>
    <row r="1272" spans="1:5" hidden="1" x14ac:dyDescent="0.3">
      <c r="A1272" t="s">
        <v>5</v>
      </c>
      <c r="B1272" s="1">
        <v>44497</v>
      </c>
      <c r="C1272">
        <v>13.05</v>
      </c>
      <c r="D1272">
        <v>15220</v>
      </c>
      <c r="E1272">
        <v>151</v>
      </c>
    </row>
    <row r="1273" spans="1:5" hidden="1" x14ac:dyDescent="0.3">
      <c r="A1273" t="s">
        <v>5</v>
      </c>
      <c r="B1273" s="1">
        <v>44498</v>
      </c>
      <c r="C1273">
        <v>10.26</v>
      </c>
      <c r="D1273">
        <v>14200</v>
      </c>
      <c r="E1273">
        <v>159</v>
      </c>
    </row>
    <row r="1274" spans="1:5" hidden="1" x14ac:dyDescent="0.3">
      <c r="A1274" t="s">
        <v>5</v>
      </c>
      <c r="B1274" s="1">
        <v>44499</v>
      </c>
      <c r="C1274">
        <v>10.78</v>
      </c>
      <c r="D1274">
        <v>12559</v>
      </c>
      <c r="E1274">
        <v>128</v>
      </c>
    </row>
    <row r="1275" spans="1:5" hidden="1" x14ac:dyDescent="0.3">
      <c r="A1275" t="s">
        <v>5</v>
      </c>
      <c r="B1275" s="1">
        <v>44500</v>
      </c>
      <c r="C1275">
        <v>8.57</v>
      </c>
      <c r="D1275">
        <v>10880</v>
      </c>
      <c r="E1275">
        <v>125</v>
      </c>
    </row>
    <row r="1276" spans="1:5" hidden="1" x14ac:dyDescent="0.3">
      <c r="A1276" t="s">
        <v>5</v>
      </c>
      <c r="B1276" s="1">
        <v>44501</v>
      </c>
      <c r="C1276">
        <v>13.85</v>
      </c>
      <c r="D1276">
        <v>15435</v>
      </c>
      <c r="E1276">
        <v>119</v>
      </c>
    </row>
    <row r="1277" spans="1:5" hidden="1" x14ac:dyDescent="0.3">
      <c r="A1277" t="s">
        <v>5</v>
      </c>
      <c r="B1277" s="1">
        <v>44502</v>
      </c>
      <c r="C1277">
        <v>11.94</v>
      </c>
      <c r="D1277">
        <v>11993</v>
      </c>
      <c r="E1277">
        <v>107</v>
      </c>
    </row>
    <row r="1278" spans="1:5" hidden="1" x14ac:dyDescent="0.3">
      <c r="A1278" t="s">
        <v>5</v>
      </c>
      <c r="B1278" s="1">
        <v>44503</v>
      </c>
      <c r="C1278">
        <v>6.28</v>
      </c>
      <c r="D1278">
        <v>8437</v>
      </c>
      <c r="E1278">
        <v>72</v>
      </c>
    </row>
    <row r="1279" spans="1:5" hidden="1" x14ac:dyDescent="0.3">
      <c r="A1279" t="s">
        <v>5</v>
      </c>
      <c r="B1279" s="1">
        <v>44504</v>
      </c>
      <c r="C1279">
        <v>7.63</v>
      </c>
      <c r="D1279">
        <v>9931</v>
      </c>
      <c r="E1279">
        <v>94</v>
      </c>
    </row>
    <row r="1280" spans="1:5" hidden="1" x14ac:dyDescent="0.3">
      <c r="A1280" t="s">
        <v>5</v>
      </c>
      <c r="B1280" s="1">
        <v>44505</v>
      </c>
      <c r="C1280">
        <v>8.11</v>
      </c>
      <c r="D1280">
        <v>9351</v>
      </c>
      <c r="E1280">
        <v>97</v>
      </c>
    </row>
    <row r="1281" spans="1:5" hidden="1" x14ac:dyDescent="0.3">
      <c r="A1281" t="s">
        <v>5</v>
      </c>
      <c r="B1281" s="1">
        <v>44506</v>
      </c>
      <c r="C1281">
        <v>9.69</v>
      </c>
      <c r="D1281">
        <v>11022</v>
      </c>
      <c r="E1281">
        <v>131</v>
      </c>
    </row>
    <row r="1282" spans="1:5" hidden="1" x14ac:dyDescent="0.3">
      <c r="A1282" t="s">
        <v>5</v>
      </c>
      <c r="B1282" s="1">
        <v>44507</v>
      </c>
      <c r="C1282">
        <v>8.89</v>
      </c>
      <c r="D1282">
        <v>11235</v>
      </c>
      <c r="E1282">
        <v>100</v>
      </c>
    </row>
    <row r="1283" spans="1:5" hidden="1" x14ac:dyDescent="0.3">
      <c r="A1283" t="s">
        <v>5</v>
      </c>
      <c r="B1283" s="1">
        <v>44508</v>
      </c>
      <c r="C1283">
        <v>13.16</v>
      </c>
      <c r="D1283">
        <v>17704</v>
      </c>
      <c r="E1283">
        <v>129</v>
      </c>
    </row>
    <row r="1284" spans="1:5" hidden="1" x14ac:dyDescent="0.3">
      <c r="A1284" t="s">
        <v>5</v>
      </c>
      <c r="B1284" s="1">
        <v>44509</v>
      </c>
      <c r="C1284">
        <v>10.47</v>
      </c>
      <c r="D1284">
        <v>13519</v>
      </c>
      <c r="E1284">
        <v>140</v>
      </c>
    </row>
    <row r="1285" spans="1:5" hidden="1" x14ac:dyDescent="0.3">
      <c r="A1285" t="s">
        <v>5</v>
      </c>
      <c r="B1285" s="1">
        <v>44510</v>
      </c>
      <c r="C1285">
        <v>9.16</v>
      </c>
      <c r="D1285">
        <v>10998</v>
      </c>
      <c r="E1285">
        <v>156</v>
      </c>
    </row>
    <row r="1286" spans="1:5" hidden="1" x14ac:dyDescent="0.3">
      <c r="A1286" t="s">
        <v>5</v>
      </c>
      <c r="B1286" s="1">
        <v>44511</v>
      </c>
      <c r="C1286">
        <v>13.16</v>
      </c>
      <c r="D1286">
        <v>15286</v>
      </c>
      <c r="E1286">
        <v>215</v>
      </c>
    </row>
    <row r="1287" spans="1:5" hidden="1" x14ac:dyDescent="0.3">
      <c r="A1287" t="s">
        <v>5</v>
      </c>
      <c r="B1287" s="1">
        <v>44512</v>
      </c>
      <c r="C1287">
        <v>11.71</v>
      </c>
      <c r="D1287">
        <v>14972</v>
      </c>
      <c r="E1287">
        <v>203</v>
      </c>
    </row>
    <row r="1288" spans="1:5" hidden="1" x14ac:dyDescent="0.3">
      <c r="A1288" t="s">
        <v>5</v>
      </c>
      <c r="B1288" s="1">
        <v>44513</v>
      </c>
      <c r="C1288">
        <v>10.15</v>
      </c>
      <c r="D1288">
        <v>12717</v>
      </c>
      <c r="E1288">
        <v>152</v>
      </c>
    </row>
    <row r="1289" spans="1:5" hidden="1" x14ac:dyDescent="0.3">
      <c r="A1289" t="s">
        <v>5</v>
      </c>
      <c r="B1289" s="1">
        <v>44514</v>
      </c>
      <c r="C1289">
        <v>9.59</v>
      </c>
      <c r="D1289">
        <v>11513</v>
      </c>
      <c r="E1289">
        <v>132</v>
      </c>
    </row>
    <row r="1290" spans="1:5" hidden="1" x14ac:dyDescent="0.3">
      <c r="A1290" t="s">
        <v>5</v>
      </c>
      <c r="B1290" s="1">
        <v>44515</v>
      </c>
      <c r="C1290">
        <v>13.8</v>
      </c>
      <c r="D1290">
        <v>17068</v>
      </c>
      <c r="E1290">
        <v>228</v>
      </c>
    </row>
    <row r="1291" spans="1:5" hidden="1" x14ac:dyDescent="0.3">
      <c r="A1291" t="s">
        <v>5</v>
      </c>
      <c r="B1291" s="1">
        <v>44516</v>
      </c>
      <c r="C1291">
        <v>13.07</v>
      </c>
      <c r="D1291">
        <v>14002</v>
      </c>
      <c r="E1291">
        <v>231</v>
      </c>
    </row>
    <row r="1292" spans="1:5" hidden="1" x14ac:dyDescent="0.3">
      <c r="A1292" t="s">
        <v>5</v>
      </c>
      <c r="B1292" s="1">
        <v>44517</v>
      </c>
      <c r="C1292">
        <v>11.6</v>
      </c>
      <c r="D1292">
        <v>15012</v>
      </c>
      <c r="E1292">
        <v>220</v>
      </c>
    </row>
    <row r="1293" spans="1:5" hidden="1" x14ac:dyDescent="0.3">
      <c r="A1293" t="s">
        <v>5</v>
      </c>
      <c r="B1293" s="1">
        <v>44518</v>
      </c>
      <c r="C1293">
        <v>13.31</v>
      </c>
      <c r="D1293">
        <v>14078</v>
      </c>
      <c r="E1293">
        <v>202</v>
      </c>
    </row>
    <row r="1294" spans="1:5" hidden="1" x14ac:dyDescent="0.3">
      <c r="A1294" t="s">
        <v>5</v>
      </c>
      <c r="B1294" s="1">
        <v>44519</v>
      </c>
      <c r="C1294">
        <v>12.89</v>
      </c>
      <c r="D1294">
        <v>14509</v>
      </c>
      <c r="E1294">
        <v>152</v>
      </c>
    </row>
    <row r="1295" spans="1:5" hidden="1" x14ac:dyDescent="0.3">
      <c r="A1295" t="s">
        <v>5</v>
      </c>
      <c r="B1295" s="1">
        <v>44520</v>
      </c>
      <c r="C1295">
        <v>8.2200000000000006</v>
      </c>
      <c r="D1295">
        <v>11718</v>
      </c>
      <c r="E1295">
        <v>113</v>
      </c>
    </row>
    <row r="1296" spans="1:5" hidden="1" x14ac:dyDescent="0.3">
      <c r="A1296" t="s">
        <v>5</v>
      </c>
      <c r="B1296" s="1">
        <v>44521</v>
      </c>
      <c r="C1296">
        <v>7.54</v>
      </c>
      <c r="D1296">
        <v>10156</v>
      </c>
      <c r="E1296">
        <v>101</v>
      </c>
    </row>
    <row r="1297" spans="1:5" hidden="1" x14ac:dyDescent="0.3">
      <c r="A1297" t="s">
        <v>5</v>
      </c>
      <c r="B1297" s="1">
        <v>44522</v>
      </c>
      <c r="C1297">
        <v>14.5</v>
      </c>
      <c r="D1297">
        <v>16168</v>
      </c>
      <c r="E1297">
        <v>166</v>
      </c>
    </row>
    <row r="1298" spans="1:5" hidden="1" x14ac:dyDescent="0.3">
      <c r="A1298" t="s">
        <v>5</v>
      </c>
      <c r="B1298" s="1">
        <v>44523</v>
      </c>
      <c r="C1298">
        <v>14.14</v>
      </c>
      <c r="D1298">
        <v>14400</v>
      </c>
      <c r="E1298">
        <v>159</v>
      </c>
    </row>
    <row r="1299" spans="1:5" hidden="1" x14ac:dyDescent="0.3">
      <c r="A1299" t="s">
        <v>5</v>
      </c>
      <c r="B1299" s="1">
        <v>44524</v>
      </c>
      <c r="C1299">
        <v>12.91</v>
      </c>
      <c r="D1299">
        <v>14087</v>
      </c>
      <c r="E1299">
        <v>155</v>
      </c>
    </row>
    <row r="1300" spans="1:5" hidden="1" x14ac:dyDescent="0.3">
      <c r="A1300" t="s">
        <v>5</v>
      </c>
      <c r="B1300" s="1">
        <v>44525</v>
      </c>
      <c r="C1300">
        <v>10.91</v>
      </c>
      <c r="D1300">
        <v>14342</v>
      </c>
      <c r="E1300">
        <v>173</v>
      </c>
    </row>
    <row r="1301" spans="1:5" hidden="1" x14ac:dyDescent="0.3">
      <c r="A1301" t="s">
        <v>5</v>
      </c>
      <c r="B1301" s="1">
        <v>44526</v>
      </c>
      <c r="C1301">
        <v>11.43</v>
      </c>
      <c r="D1301">
        <v>14720</v>
      </c>
      <c r="E1301">
        <v>171</v>
      </c>
    </row>
    <row r="1302" spans="1:5" hidden="1" x14ac:dyDescent="0.3">
      <c r="A1302" t="s">
        <v>5</v>
      </c>
      <c r="B1302" s="1">
        <v>44527</v>
      </c>
      <c r="C1302">
        <v>10.87</v>
      </c>
      <c r="D1302">
        <v>11915</v>
      </c>
      <c r="E1302">
        <v>158</v>
      </c>
    </row>
    <row r="1303" spans="1:5" hidden="1" x14ac:dyDescent="0.3">
      <c r="A1303" t="s">
        <v>5</v>
      </c>
      <c r="B1303" s="1">
        <v>44528</v>
      </c>
      <c r="C1303">
        <v>8.4600000000000009</v>
      </c>
      <c r="D1303">
        <v>9163</v>
      </c>
      <c r="E1303">
        <v>127</v>
      </c>
    </row>
    <row r="1304" spans="1:5" hidden="1" x14ac:dyDescent="0.3">
      <c r="A1304" t="s">
        <v>5</v>
      </c>
      <c r="B1304" s="1">
        <v>44529</v>
      </c>
      <c r="C1304">
        <v>10.96</v>
      </c>
      <c r="D1304">
        <v>11522</v>
      </c>
      <c r="E1304">
        <v>158</v>
      </c>
    </row>
    <row r="1305" spans="1:5" hidden="1" x14ac:dyDescent="0.3">
      <c r="A1305" t="s">
        <v>5</v>
      </c>
      <c r="B1305" s="1">
        <v>44530</v>
      </c>
      <c r="C1305">
        <v>12.87</v>
      </c>
      <c r="D1305">
        <v>17290</v>
      </c>
      <c r="E1305">
        <v>191</v>
      </c>
    </row>
    <row r="1306" spans="1:5" hidden="1" x14ac:dyDescent="0.3">
      <c r="A1306" t="s">
        <v>5</v>
      </c>
      <c r="B1306" s="1">
        <v>44531</v>
      </c>
      <c r="C1306">
        <v>13.05</v>
      </c>
      <c r="D1306">
        <v>13959</v>
      </c>
      <c r="E1306">
        <v>158</v>
      </c>
    </row>
    <row r="1307" spans="1:5" hidden="1" x14ac:dyDescent="0.3">
      <c r="A1307" t="s">
        <v>5</v>
      </c>
      <c r="B1307" s="1">
        <v>44532</v>
      </c>
      <c r="C1307">
        <v>11.03</v>
      </c>
      <c r="D1307">
        <v>14471</v>
      </c>
      <c r="E1307">
        <v>195</v>
      </c>
    </row>
    <row r="1308" spans="1:5" hidden="1" x14ac:dyDescent="0.3">
      <c r="A1308" t="s">
        <v>5</v>
      </c>
      <c r="B1308" s="1">
        <v>44533</v>
      </c>
      <c r="C1308">
        <v>13.07</v>
      </c>
      <c r="D1308">
        <v>14070</v>
      </c>
      <c r="E1308">
        <v>237</v>
      </c>
    </row>
    <row r="1309" spans="1:5" hidden="1" x14ac:dyDescent="0.3">
      <c r="A1309" t="s">
        <v>5</v>
      </c>
      <c r="B1309" s="1">
        <v>44534</v>
      </c>
      <c r="C1309">
        <v>9.76</v>
      </c>
      <c r="D1309">
        <v>11392</v>
      </c>
      <c r="E1309">
        <v>106</v>
      </c>
    </row>
    <row r="1310" spans="1:5" hidden="1" x14ac:dyDescent="0.3">
      <c r="A1310" t="s">
        <v>5</v>
      </c>
      <c r="B1310" s="1">
        <v>44535</v>
      </c>
      <c r="C1310">
        <v>8.2200000000000006</v>
      </c>
      <c r="D1310">
        <v>10314</v>
      </c>
      <c r="E1310">
        <v>134</v>
      </c>
    </row>
    <row r="1311" spans="1:5" hidden="1" x14ac:dyDescent="0.3">
      <c r="A1311" t="s">
        <v>5</v>
      </c>
      <c r="B1311" s="1">
        <v>44536</v>
      </c>
      <c r="C1311">
        <v>12.57</v>
      </c>
      <c r="D1311">
        <v>16465</v>
      </c>
      <c r="E1311">
        <v>216</v>
      </c>
    </row>
    <row r="1312" spans="1:5" hidden="1" x14ac:dyDescent="0.3">
      <c r="A1312" t="s">
        <v>5</v>
      </c>
      <c r="B1312" s="1">
        <v>44537</v>
      </c>
      <c r="C1312">
        <v>9.59</v>
      </c>
      <c r="D1312">
        <v>13980</v>
      </c>
      <c r="E1312">
        <v>161</v>
      </c>
    </row>
    <row r="1313" spans="1:5" hidden="1" x14ac:dyDescent="0.3">
      <c r="A1313" t="s">
        <v>5</v>
      </c>
      <c r="B1313" s="1">
        <v>44538</v>
      </c>
      <c r="C1313">
        <v>5.54</v>
      </c>
      <c r="D1313">
        <v>9694</v>
      </c>
      <c r="E1313">
        <v>120</v>
      </c>
    </row>
    <row r="1314" spans="1:5" hidden="1" x14ac:dyDescent="0.3">
      <c r="A1314" t="s">
        <v>5</v>
      </c>
      <c r="B1314" s="1">
        <v>44539</v>
      </c>
      <c r="C1314">
        <v>11.69</v>
      </c>
      <c r="D1314">
        <v>16934</v>
      </c>
      <c r="E1314">
        <v>258</v>
      </c>
    </row>
    <row r="1315" spans="1:5" hidden="1" x14ac:dyDescent="0.3">
      <c r="A1315" t="s">
        <v>5</v>
      </c>
      <c r="B1315" s="1">
        <v>44540</v>
      </c>
      <c r="C1315">
        <v>12.33</v>
      </c>
      <c r="D1315">
        <v>14572</v>
      </c>
      <c r="E1315">
        <v>201</v>
      </c>
    </row>
    <row r="1316" spans="1:5" hidden="1" x14ac:dyDescent="0.3">
      <c r="A1316" t="s">
        <v>5</v>
      </c>
      <c r="B1316" s="1">
        <v>44541</v>
      </c>
      <c r="C1316">
        <v>11.06</v>
      </c>
      <c r="D1316">
        <v>12459</v>
      </c>
      <c r="E1316">
        <v>196</v>
      </c>
    </row>
    <row r="1317" spans="1:5" hidden="1" x14ac:dyDescent="0.3">
      <c r="A1317" t="s">
        <v>5</v>
      </c>
      <c r="B1317" s="1">
        <v>44542</v>
      </c>
      <c r="C1317">
        <v>7.94</v>
      </c>
      <c r="D1317">
        <v>11001</v>
      </c>
      <c r="E1317">
        <v>169</v>
      </c>
    </row>
    <row r="1318" spans="1:5" hidden="1" x14ac:dyDescent="0.3">
      <c r="A1318" t="s">
        <v>5</v>
      </c>
      <c r="B1318" s="1">
        <v>44543</v>
      </c>
      <c r="C1318">
        <v>11.54</v>
      </c>
      <c r="D1318">
        <v>16583</v>
      </c>
      <c r="E1318">
        <v>203</v>
      </c>
    </row>
    <row r="1319" spans="1:5" hidden="1" x14ac:dyDescent="0.3">
      <c r="A1319" t="s">
        <v>5</v>
      </c>
      <c r="B1319" s="1">
        <v>44544</v>
      </c>
      <c r="C1319">
        <v>7.67</v>
      </c>
      <c r="D1319">
        <v>14143</v>
      </c>
      <c r="E1319">
        <v>120</v>
      </c>
    </row>
    <row r="1320" spans="1:5" hidden="1" x14ac:dyDescent="0.3">
      <c r="A1320" t="s">
        <v>5</v>
      </c>
      <c r="B1320" s="1">
        <v>44545</v>
      </c>
      <c r="C1320">
        <v>10</v>
      </c>
      <c r="D1320">
        <v>14212</v>
      </c>
      <c r="E1320">
        <v>155</v>
      </c>
    </row>
    <row r="1321" spans="1:5" hidden="1" x14ac:dyDescent="0.3">
      <c r="A1321" t="s">
        <v>5</v>
      </c>
      <c r="B1321" s="1">
        <v>44546</v>
      </c>
      <c r="C1321">
        <v>11.49</v>
      </c>
      <c r="D1321">
        <v>14778</v>
      </c>
      <c r="E1321">
        <v>222</v>
      </c>
    </row>
    <row r="1322" spans="1:5" hidden="1" x14ac:dyDescent="0.3">
      <c r="A1322" t="s">
        <v>5</v>
      </c>
      <c r="B1322" s="1">
        <v>44547</v>
      </c>
      <c r="C1322">
        <v>10.210000000000001</v>
      </c>
      <c r="D1322">
        <v>14061</v>
      </c>
      <c r="E1322">
        <v>185</v>
      </c>
    </row>
    <row r="1323" spans="1:5" hidden="1" x14ac:dyDescent="0.3">
      <c r="A1323" t="s">
        <v>5</v>
      </c>
      <c r="B1323" s="1">
        <v>44548</v>
      </c>
      <c r="C1323">
        <v>9.91</v>
      </c>
      <c r="D1323">
        <v>11601</v>
      </c>
      <c r="E1323">
        <v>198</v>
      </c>
    </row>
    <row r="1324" spans="1:5" hidden="1" x14ac:dyDescent="0.3">
      <c r="A1324" t="s">
        <v>5</v>
      </c>
      <c r="B1324" s="1">
        <v>44549</v>
      </c>
      <c r="C1324">
        <v>8.9700000000000006</v>
      </c>
      <c r="D1324">
        <v>10325</v>
      </c>
      <c r="E1324">
        <v>153</v>
      </c>
    </row>
    <row r="1325" spans="1:5" hidden="1" x14ac:dyDescent="0.3">
      <c r="A1325" t="s">
        <v>5</v>
      </c>
      <c r="B1325" s="1">
        <v>44550</v>
      </c>
      <c r="C1325">
        <v>11.01</v>
      </c>
      <c r="D1325">
        <v>15265</v>
      </c>
      <c r="E1325">
        <v>192</v>
      </c>
    </row>
    <row r="1326" spans="1:5" hidden="1" x14ac:dyDescent="0.3">
      <c r="A1326" t="s">
        <v>5</v>
      </c>
      <c r="B1326" s="1">
        <v>44551</v>
      </c>
      <c r="C1326">
        <v>8.41</v>
      </c>
      <c r="D1326">
        <v>14267</v>
      </c>
      <c r="E1326">
        <v>216</v>
      </c>
    </row>
    <row r="1327" spans="1:5" hidden="1" x14ac:dyDescent="0.3">
      <c r="A1327" t="s">
        <v>5</v>
      </c>
      <c r="B1327" s="1">
        <v>44552</v>
      </c>
      <c r="C1327">
        <v>7.88</v>
      </c>
      <c r="D1327">
        <v>13651</v>
      </c>
      <c r="E1327">
        <v>166</v>
      </c>
    </row>
    <row r="1328" spans="1:5" hidden="1" x14ac:dyDescent="0.3">
      <c r="A1328" t="s">
        <v>5</v>
      </c>
      <c r="B1328" s="1">
        <v>44553</v>
      </c>
      <c r="C1328">
        <v>10.210000000000001</v>
      </c>
      <c r="D1328">
        <v>14141</v>
      </c>
      <c r="E1328">
        <v>136</v>
      </c>
    </row>
    <row r="1329" spans="1:9" hidden="1" x14ac:dyDescent="0.3">
      <c r="A1329" t="s">
        <v>5</v>
      </c>
      <c r="B1329" s="1">
        <v>44554</v>
      </c>
      <c r="C1329">
        <v>8.56</v>
      </c>
      <c r="D1329">
        <v>10791</v>
      </c>
      <c r="E1329">
        <v>123</v>
      </c>
    </row>
    <row r="1330" spans="1:9" hidden="1" x14ac:dyDescent="0.3">
      <c r="A1330" t="s">
        <v>5</v>
      </c>
      <c r="B1330" s="1">
        <v>44555</v>
      </c>
      <c r="C1330">
        <v>4.37</v>
      </c>
      <c r="D1330">
        <v>6352</v>
      </c>
      <c r="E1330">
        <v>75</v>
      </c>
    </row>
    <row r="1331" spans="1:9" hidden="1" x14ac:dyDescent="0.3">
      <c r="A1331" t="s">
        <v>5</v>
      </c>
      <c r="B1331" s="1">
        <v>44556</v>
      </c>
      <c r="C1331">
        <v>7.59</v>
      </c>
      <c r="D1331">
        <v>10715</v>
      </c>
      <c r="E1331">
        <v>103</v>
      </c>
    </row>
    <row r="1332" spans="1:9" hidden="1" x14ac:dyDescent="0.3">
      <c r="A1332" t="s">
        <v>5</v>
      </c>
      <c r="B1332" s="1">
        <v>44557</v>
      </c>
      <c r="C1332">
        <v>10.15</v>
      </c>
      <c r="D1332">
        <v>16592</v>
      </c>
      <c r="E1332">
        <v>144</v>
      </c>
    </row>
    <row r="1333" spans="1:9" hidden="1" x14ac:dyDescent="0.3">
      <c r="A1333" t="s">
        <v>5</v>
      </c>
      <c r="B1333" s="1">
        <v>44558</v>
      </c>
      <c r="C1333">
        <v>10.57</v>
      </c>
      <c r="D1333">
        <v>14129</v>
      </c>
      <c r="E1333">
        <v>147</v>
      </c>
    </row>
    <row r="1334" spans="1:9" hidden="1" x14ac:dyDescent="0.3">
      <c r="A1334" t="s">
        <v>5</v>
      </c>
      <c r="B1334" s="1">
        <v>44559</v>
      </c>
      <c r="C1334">
        <v>8.73</v>
      </c>
      <c r="D1334">
        <v>14080</v>
      </c>
      <c r="E1334">
        <v>120</v>
      </c>
    </row>
    <row r="1335" spans="1:9" hidden="1" x14ac:dyDescent="0.3">
      <c r="A1335" t="s">
        <v>5</v>
      </c>
      <c r="B1335" s="1">
        <v>44560</v>
      </c>
      <c r="C1335">
        <v>9.11</v>
      </c>
      <c r="D1335">
        <v>14006</v>
      </c>
      <c r="E1335">
        <v>133</v>
      </c>
    </row>
    <row r="1336" spans="1:9" hidden="1" x14ac:dyDescent="0.3">
      <c r="A1336" t="s">
        <v>5</v>
      </c>
      <c r="B1336" s="1">
        <v>44561</v>
      </c>
      <c r="C1336">
        <v>5.79</v>
      </c>
      <c r="D1336">
        <v>10835</v>
      </c>
      <c r="E1336">
        <v>104</v>
      </c>
    </row>
    <row r="1337" spans="1:9" x14ac:dyDescent="0.3">
      <c r="A1337" t="s">
        <v>5</v>
      </c>
      <c r="B1337" s="1">
        <v>44562</v>
      </c>
      <c r="C1337">
        <v>3.15</v>
      </c>
      <c r="D1337">
        <v>5777</v>
      </c>
      <c r="E1337">
        <v>57</v>
      </c>
    </row>
    <row r="1338" spans="1:9" x14ac:dyDescent="0.3">
      <c r="A1338" t="s">
        <v>5</v>
      </c>
      <c r="B1338" s="1">
        <v>44563</v>
      </c>
      <c r="C1338">
        <v>4.76</v>
      </c>
      <c r="D1338">
        <v>9951</v>
      </c>
      <c r="E1338">
        <v>115</v>
      </c>
    </row>
    <row r="1339" spans="1:9" x14ac:dyDescent="0.3">
      <c r="A1339" t="s">
        <v>5</v>
      </c>
      <c r="B1339" s="1">
        <v>44564</v>
      </c>
      <c r="C1339">
        <v>9.2100000000000009</v>
      </c>
      <c r="D1339">
        <v>16075</v>
      </c>
      <c r="E1339">
        <v>166</v>
      </c>
    </row>
    <row r="1340" spans="1:9" x14ac:dyDescent="0.3">
      <c r="A1340" t="s">
        <v>5</v>
      </c>
      <c r="B1340" s="1">
        <v>44565</v>
      </c>
      <c r="C1340">
        <v>7.1</v>
      </c>
      <c r="D1340">
        <v>13679</v>
      </c>
      <c r="E1340">
        <v>113</v>
      </c>
    </row>
    <row r="1341" spans="1:9" x14ac:dyDescent="0.3">
      <c r="A1341" t="s">
        <v>5</v>
      </c>
      <c r="B1341" s="1">
        <v>44566</v>
      </c>
      <c r="C1341">
        <v>8.1199999999999992</v>
      </c>
      <c r="D1341">
        <v>13314</v>
      </c>
      <c r="E1341">
        <v>139</v>
      </c>
      <c r="I1341" s="21"/>
    </row>
    <row r="1342" spans="1:9" x14ac:dyDescent="0.3">
      <c r="A1342" t="s">
        <v>5</v>
      </c>
      <c r="B1342" s="1">
        <v>44567</v>
      </c>
      <c r="C1342">
        <v>7.5</v>
      </c>
      <c r="D1342">
        <v>12917</v>
      </c>
      <c r="E1342">
        <v>119</v>
      </c>
    </row>
    <row r="1343" spans="1:9" x14ac:dyDescent="0.3">
      <c r="A1343" t="s">
        <v>5</v>
      </c>
      <c r="B1343" s="1">
        <v>44568</v>
      </c>
      <c r="C1343">
        <v>6.68</v>
      </c>
      <c r="D1343">
        <v>13151</v>
      </c>
      <c r="E1343">
        <v>136</v>
      </c>
    </row>
    <row r="1344" spans="1:9" x14ac:dyDescent="0.3">
      <c r="A1344" t="s">
        <v>5</v>
      </c>
      <c r="B1344" s="1">
        <v>44569</v>
      </c>
      <c r="C1344">
        <v>4.88</v>
      </c>
      <c r="D1344">
        <v>10397</v>
      </c>
      <c r="E1344">
        <v>99</v>
      </c>
    </row>
    <row r="1345" spans="1:5" x14ac:dyDescent="0.3">
      <c r="A1345" t="s">
        <v>5</v>
      </c>
      <c r="B1345" s="1">
        <v>44570</v>
      </c>
      <c r="C1345">
        <v>3.34</v>
      </c>
      <c r="D1345">
        <v>8098</v>
      </c>
      <c r="E1345">
        <v>58</v>
      </c>
    </row>
    <row r="1346" spans="1:5" x14ac:dyDescent="0.3">
      <c r="A1346" t="s">
        <v>5</v>
      </c>
      <c r="B1346" s="1">
        <v>44571</v>
      </c>
      <c r="C1346">
        <v>5.61</v>
      </c>
      <c r="D1346">
        <v>10773</v>
      </c>
      <c r="E1346">
        <v>111</v>
      </c>
    </row>
    <row r="1347" spans="1:5" x14ac:dyDescent="0.3">
      <c r="A1347" t="s">
        <v>5</v>
      </c>
      <c r="B1347" s="1">
        <v>44572</v>
      </c>
      <c r="C1347">
        <v>8.84</v>
      </c>
      <c r="D1347">
        <v>15910</v>
      </c>
      <c r="E1347">
        <v>141</v>
      </c>
    </row>
    <row r="1348" spans="1:5" x14ac:dyDescent="0.3">
      <c r="A1348" t="s">
        <v>5</v>
      </c>
      <c r="B1348" s="1">
        <v>44573</v>
      </c>
      <c r="C1348">
        <v>7.91</v>
      </c>
      <c r="D1348">
        <v>13223</v>
      </c>
      <c r="E1348">
        <v>115</v>
      </c>
    </row>
    <row r="1349" spans="1:5" x14ac:dyDescent="0.3">
      <c r="A1349" t="s">
        <v>5</v>
      </c>
      <c r="B1349" s="1">
        <v>44574</v>
      </c>
      <c r="C1349">
        <v>7.09</v>
      </c>
      <c r="D1349">
        <v>13329</v>
      </c>
      <c r="E1349">
        <v>92</v>
      </c>
    </row>
    <row r="1350" spans="1:5" x14ac:dyDescent="0.3">
      <c r="A1350" t="s">
        <v>5</v>
      </c>
      <c r="B1350" s="1">
        <v>44575</v>
      </c>
      <c r="C1350">
        <v>7.5</v>
      </c>
      <c r="D1350">
        <v>13283</v>
      </c>
      <c r="E1350">
        <v>98</v>
      </c>
    </row>
    <row r="1351" spans="1:5" x14ac:dyDescent="0.3">
      <c r="A1351" t="s">
        <v>5</v>
      </c>
      <c r="B1351" s="1">
        <v>44576</v>
      </c>
      <c r="C1351">
        <v>5.19</v>
      </c>
      <c r="D1351">
        <v>10723</v>
      </c>
      <c r="E1351">
        <v>83</v>
      </c>
    </row>
    <row r="1352" spans="1:5" x14ac:dyDescent="0.3">
      <c r="A1352" t="s">
        <v>5</v>
      </c>
      <c r="B1352" s="1">
        <v>44577</v>
      </c>
      <c r="C1352">
        <v>4.75</v>
      </c>
      <c r="D1352">
        <v>9634</v>
      </c>
      <c r="E1352">
        <v>86</v>
      </c>
    </row>
    <row r="1353" spans="1:5" x14ac:dyDescent="0.3">
      <c r="A1353" t="s">
        <v>5</v>
      </c>
      <c r="B1353" s="1">
        <v>44578</v>
      </c>
      <c r="C1353">
        <v>8.2799999999999994</v>
      </c>
      <c r="D1353">
        <v>14638</v>
      </c>
      <c r="E1353">
        <v>102</v>
      </c>
    </row>
    <row r="1354" spans="1:5" x14ac:dyDescent="0.3">
      <c r="A1354" t="s">
        <v>5</v>
      </c>
      <c r="B1354" s="1">
        <v>44579</v>
      </c>
      <c r="C1354">
        <v>7.72</v>
      </c>
      <c r="D1354">
        <v>12906</v>
      </c>
      <c r="E1354">
        <v>95</v>
      </c>
    </row>
    <row r="1355" spans="1:5" x14ac:dyDescent="0.3">
      <c r="A1355" t="s">
        <v>5</v>
      </c>
      <c r="B1355" s="1">
        <v>44580</v>
      </c>
      <c r="C1355">
        <v>10.9</v>
      </c>
      <c r="D1355">
        <v>12519</v>
      </c>
      <c r="E1355">
        <v>72</v>
      </c>
    </row>
    <row r="1356" spans="1:5" x14ac:dyDescent="0.3">
      <c r="A1356" t="s">
        <v>5</v>
      </c>
      <c r="B1356" s="1">
        <v>44581</v>
      </c>
      <c r="C1356">
        <v>12.36</v>
      </c>
      <c r="D1356">
        <v>12224</v>
      </c>
      <c r="E1356">
        <v>82</v>
      </c>
    </row>
    <row r="1357" spans="1:5" x14ac:dyDescent="0.3">
      <c r="A1357" t="s">
        <v>5</v>
      </c>
      <c r="B1357" s="1">
        <v>44582</v>
      </c>
      <c r="C1357">
        <v>9.99</v>
      </c>
      <c r="D1357">
        <v>12838</v>
      </c>
      <c r="E1357">
        <v>90</v>
      </c>
    </row>
    <row r="1358" spans="1:5" x14ac:dyDescent="0.3">
      <c r="A1358" t="s">
        <v>5</v>
      </c>
      <c r="B1358" s="1">
        <v>44583</v>
      </c>
      <c r="C1358">
        <v>6.75</v>
      </c>
      <c r="D1358">
        <v>10266</v>
      </c>
      <c r="E1358">
        <v>95</v>
      </c>
    </row>
    <row r="1359" spans="1:5" x14ac:dyDescent="0.3">
      <c r="A1359" t="s">
        <v>5</v>
      </c>
      <c r="B1359" s="1">
        <v>44584</v>
      </c>
      <c r="C1359">
        <v>6.3</v>
      </c>
      <c r="D1359">
        <v>9506</v>
      </c>
      <c r="E1359">
        <v>77</v>
      </c>
    </row>
    <row r="1360" spans="1:5" x14ac:dyDescent="0.3">
      <c r="A1360" t="s">
        <v>5</v>
      </c>
      <c r="B1360" s="1">
        <v>44585</v>
      </c>
      <c r="C1360">
        <v>7.75</v>
      </c>
      <c r="D1360">
        <v>14682</v>
      </c>
      <c r="E1360">
        <v>145</v>
      </c>
    </row>
    <row r="1361" spans="1:5" x14ac:dyDescent="0.3">
      <c r="A1361" t="s">
        <v>5</v>
      </c>
      <c r="B1361" s="1">
        <v>44586</v>
      </c>
      <c r="C1361">
        <v>7.32</v>
      </c>
      <c r="D1361">
        <v>12664</v>
      </c>
      <c r="E1361">
        <v>112</v>
      </c>
    </row>
    <row r="1362" spans="1:5" x14ac:dyDescent="0.3">
      <c r="A1362" t="s">
        <v>5</v>
      </c>
      <c r="B1362" s="1">
        <v>44587</v>
      </c>
      <c r="C1362">
        <v>7.59</v>
      </c>
      <c r="D1362">
        <v>13652</v>
      </c>
      <c r="E1362">
        <v>102</v>
      </c>
    </row>
    <row r="1363" spans="1:5" x14ac:dyDescent="0.3">
      <c r="A1363" t="s">
        <v>5</v>
      </c>
      <c r="B1363" s="1">
        <v>44588</v>
      </c>
      <c r="C1363">
        <v>7.12</v>
      </c>
      <c r="D1363">
        <v>13565</v>
      </c>
      <c r="E1363">
        <v>96</v>
      </c>
    </row>
    <row r="1364" spans="1:5" x14ac:dyDescent="0.3">
      <c r="A1364" t="s">
        <v>5</v>
      </c>
      <c r="B1364" s="1">
        <v>44589</v>
      </c>
      <c r="C1364">
        <v>8.2899999999999991</v>
      </c>
      <c r="D1364">
        <v>13856</v>
      </c>
      <c r="E1364">
        <v>114</v>
      </c>
    </row>
    <row r="1365" spans="1:5" x14ac:dyDescent="0.3">
      <c r="A1365" t="s">
        <v>5</v>
      </c>
      <c r="B1365" s="1">
        <v>44590</v>
      </c>
      <c r="C1365">
        <v>6.72</v>
      </c>
      <c r="D1365">
        <v>11233</v>
      </c>
      <c r="E1365">
        <v>107</v>
      </c>
    </row>
    <row r="1366" spans="1:5" x14ac:dyDescent="0.3">
      <c r="A1366" t="s">
        <v>5</v>
      </c>
      <c r="B1366" s="1">
        <v>44591</v>
      </c>
      <c r="C1366">
        <v>4.95</v>
      </c>
      <c r="D1366">
        <v>9818</v>
      </c>
      <c r="E1366">
        <v>104</v>
      </c>
    </row>
    <row r="1367" spans="1:5" x14ac:dyDescent="0.3">
      <c r="A1367" t="s">
        <v>5</v>
      </c>
      <c r="B1367" s="1">
        <v>44592</v>
      </c>
      <c r="C1367">
        <v>9.1300000000000008</v>
      </c>
      <c r="D1367">
        <v>16649</v>
      </c>
      <c r="E1367">
        <v>157</v>
      </c>
    </row>
    <row r="1368" spans="1:5" x14ac:dyDescent="0.3">
      <c r="A1368" t="s">
        <v>5</v>
      </c>
      <c r="B1368" s="1">
        <v>44593</v>
      </c>
      <c r="C1368">
        <v>8.5299999999999994</v>
      </c>
      <c r="D1368">
        <v>14042</v>
      </c>
      <c r="E1368">
        <v>158</v>
      </c>
    </row>
    <row r="1369" spans="1:5" x14ac:dyDescent="0.3">
      <c r="A1369" t="s">
        <v>5</v>
      </c>
      <c r="B1369" s="1">
        <v>44594</v>
      </c>
      <c r="C1369">
        <v>6.91</v>
      </c>
      <c r="D1369">
        <v>13310</v>
      </c>
      <c r="E1369">
        <v>108</v>
      </c>
    </row>
    <row r="1370" spans="1:5" x14ac:dyDescent="0.3">
      <c r="A1370" t="s">
        <v>5</v>
      </c>
      <c r="B1370" s="1">
        <v>44595</v>
      </c>
      <c r="C1370">
        <v>6.47</v>
      </c>
      <c r="D1370">
        <v>13209</v>
      </c>
      <c r="E1370">
        <v>122</v>
      </c>
    </row>
    <row r="1371" spans="1:5" x14ac:dyDescent="0.3">
      <c r="A1371" t="s">
        <v>5</v>
      </c>
      <c r="B1371" s="1">
        <v>44596</v>
      </c>
      <c r="C1371">
        <v>6.29</v>
      </c>
      <c r="D1371">
        <v>12986</v>
      </c>
      <c r="E1371">
        <v>141</v>
      </c>
    </row>
    <row r="1372" spans="1:5" x14ac:dyDescent="0.3">
      <c r="A1372" t="s">
        <v>5</v>
      </c>
      <c r="B1372" s="1">
        <v>44597</v>
      </c>
      <c r="C1372">
        <v>8.69</v>
      </c>
      <c r="D1372">
        <v>11191</v>
      </c>
      <c r="E1372">
        <v>150</v>
      </c>
    </row>
    <row r="1373" spans="1:5" x14ac:dyDescent="0.3">
      <c r="A1373" t="s">
        <v>5</v>
      </c>
      <c r="B1373" s="1">
        <v>44598</v>
      </c>
      <c r="C1373">
        <v>5.95</v>
      </c>
      <c r="D1373">
        <v>10145</v>
      </c>
      <c r="E1373">
        <v>126</v>
      </c>
    </row>
    <row r="1374" spans="1:5" x14ac:dyDescent="0.3">
      <c r="A1374" t="s">
        <v>5</v>
      </c>
      <c r="B1374" s="1">
        <v>44599</v>
      </c>
      <c r="C1374">
        <v>11.04</v>
      </c>
      <c r="D1374">
        <v>17365</v>
      </c>
      <c r="E1374">
        <v>180</v>
      </c>
    </row>
    <row r="1375" spans="1:5" x14ac:dyDescent="0.3">
      <c r="A1375" t="s">
        <v>5</v>
      </c>
      <c r="B1375" s="1">
        <v>44600</v>
      </c>
      <c r="C1375">
        <v>8.4700000000000006</v>
      </c>
      <c r="D1375">
        <v>14543</v>
      </c>
      <c r="E1375">
        <v>140</v>
      </c>
    </row>
    <row r="1376" spans="1:5" x14ac:dyDescent="0.3">
      <c r="A1376" t="s">
        <v>5</v>
      </c>
      <c r="B1376" s="1">
        <v>44601</v>
      </c>
      <c r="C1376">
        <v>7.03</v>
      </c>
      <c r="D1376">
        <v>14294</v>
      </c>
      <c r="E1376">
        <v>129</v>
      </c>
    </row>
    <row r="1377" spans="1:5" x14ac:dyDescent="0.3">
      <c r="A1377" t="s">
        <v>5</v>
      </c>
      <c r="B1377" s="1">
        <v>44602</v>
      </c>
      <c r="C1377">
        <v>10.24</v>
      </c>
      <c r="D1377">
        <v>14997</v>
      </c>
      <c r="E1377">
        <v>128</v>
      </c>
    </row>
    <row r="1378" spans="1:5" x14ac:dyDescent="0.3">
      <c r="A1378" t="s">
        <v>5</v>
      </c>
      <c r="B1378" s="1">
        <v>44603</v>
      </c>
      <c r="C1378">
        <v>8.5399999999999991</v>
      </c>
      <c r="D1378">
        <v>13873</v>
      </c>
      <c r="E1378">
        <v>121</v>
      </c>
    </row>
    <row r="1379" spans="1:5" x14ac:dyDescent="0.3">
      <c r="A1379" t="s">
        <v>5</v>
      </c>
      <c r="B1379" s="1">
        <v>44604</v>
      </c>
      <c r="C1379">
        <v>6.25</v>
      </c>
      <c r="D1379">
        <v>12146</v>
      </c>
      <c r="E1379">
        <v>128</v>
      </c>
    </row>
    <row r="1380" spans="1:5" x14ac:dyDescent="0.3">
      <c r="A1380" t="s">
        <v>5</v>
      </c>
      <c r="B1380" s="1">
        <v>44605</v>
      </c>
      <c r="C1380">
        <v>6.68</v>
      </c>
      <c r="D1380">
        <v>11102</v>
      </c>
      <c r="E1380">
        <v>111</v>
      </c>
    </row>
    <row r="1381" spans="1:5" x14ac:dyDescent="0.3">
      <c r="A1381" t="s">
        <v>5</v>
      </c>
      <c r="B1381" s="1">
        <v>44606</v>
      </c>
      <c r="C1381">
        <v>9.7100000000000009</v>
      </c>
      <c r="D1381">
        <v>16487</v>
      </c>
      <c r="E1381">
        <v>127</v>
      </c>
    </row>
    <row r="1382" spans="1:5" x14ac:dyDescent="0.3">
      <c r="A1382" t="s">
        <v>5</v>
      </c>
      <c r="B1382" s="1">
        <v>44607</v>
      </c>
      <c r="C1382">
        <v>10</v>
      </c>
      <c r="D1382">
        <v>14903</v>
      </c>
      <c r="E1382">
        <v>120</v>
      </c>
    </row>
    <row r="1383" spans="1:5" x14ac:dyDescent="0.3">
      <c r="A1383" t="s">
        <v>5</v>
      </c>
      <c r="B1383" s="1">
        <v>44608</v>
      </c>
      <c r="C1383">
        <v>10.11</v>
      </c>
      <c r="D1383">
        <v>14785</v>
      </c>
      <c r="E1383">
        <v>131</v>
      </c>
    </row>
    <row r="1384" spans="1:5" x14ac:dyDescent="0.3">
      <c r="A1384" t="s">
        <v>5</v>
      </c>
      <c r="B1384" s="1">
        <v>44609</v>
      </c>
      <c r="C1384">
        <v>7.94</v>
      </c>
      <c r="D1384">
        <v>14281</v>
      </c>
      <c r="E1384">
        <v>97</v>
      </c>
    </row>
    <row r="1385" spans="1:5" x14ac:dyDescent="0.3">
      <c r="A1385" t="s">
        <v>5</v>
      </c>
      <c r="B1385" s="1">
        <v>44610</v>
      </c>
      <c r="C1385">
        <v>7.2</v>
      </c>
      <c r="D1385">
        <v>14161</v>
      </c>
      <c r="E1385">
        <v>98</v>
      </c>
    </row>
    <row r="1386" spans="1:5" x14ac:dyDescent="0.3">
      <c r="A1386" t="s">
        <v>5</v>
      </c>
      <c r="B1386" s="1">
        <v>44611</v>
      </c>
      <c r="C1386">
        <v>7.43</v>
      </c>
      <c r="D1386">
        <v>12181</v>
      </c>
      <c r="E1386">
        <v>88</v>
      </c>
    </row>
    <row r="1387" spans="1:5" x14ac:dyDescent="0.3">
      <c r="A1387" t="s">
        <v>5</v>
      </c>
      <c r="B1387" s="1">
        <v>44612</v>
      </c>
      <c r="C1387">
        <v>7.21</v>
      </c>
      <c r="D1387">
        <v>10596</v>
      </c>
      <c r="E1387">
        <v>93</v>
      </c>
    </row>
    <row r="1388" spans="1:5" x14ac:dyDescent="0.3">
      <c r="A1388" t="s">
        <v>5</v>
      </c>
      <c r="B1388" s="1">
        <v>44613</v>
      </c>
      <c r="C1388">
        <v>14.05</v>
      </c>
      <c r="D1388">
        <v>19072</v>
      </c>
      <c r="E1388">
        <v>167</v>
      </c>
    </row>
    <row r="1389" spans="1:5" x14ac:dyDescent="0.3">
      <c r="A1389" t="s">
        <v>5</v>
      </c>
      <c r="B1389" s="1">
        <v>44614</v>
      </c>
      <c r="C1389">
        <v>14.21</v>
      </c>
      <c r="D1389">
        <v>15885</v>
      </c>
      <c r="E1389">
        <v>220</v>
      </c>
    </row>
    <row r="1390" spans="1:5" x14ac:dyDescent="0.3">
      <c r="A1390" t="s">
        <v>5</v>
      </c>
      <c r="B1390" s="1">
        <v>44615</v>
      </c>
      <c r="C1390">
        <v>13.04</v>
      </c>
      <c r="D1390">
        <v>15370</v>
      </c>
      <c r="E1390">
        <v>218</v>
      </c>
    </row>
    <row r="1391" spans="1:5" x14ac:dyDescent="0.3">
      <c r="A1391" t="s">
        <v>5</v>
      </c>
      <c r="B1391" s="1">
        <v>44616</v>
      </c>
      <c r="C1391">
        <v>12.27</v>
      </c>
      <c r="D1391">
        <v>14588</v>
      </c>
      <c r="E1391">
        <v>184</v>
      </c>
    </row>
    <row r="1392" spans="1:5" x14ac:dyDescent="0.3">
      <c r="A1392" t="s">
        <v>5</v>
      </c>
      <c r="B1392" s="1">
        <v>44617</v>
      </c>
      <c r="C1392">
        <v>10.32</v>
      </c>
      <c r="D1392">
        <v>15112</v>
      </c>
      <c r="E1392">
        <v>204</v>
      </c>
    </row>
    <row r="1393" spans="1:5" x14ac:dyDescent="0.3">
      <c r="A1393" t="s">
        <v>5</v>
      </c>
      <c r="B1393" s="1">
        <v>44618</v>
      </c>
      <c r="C1393">
        <v>4.78</v>
      </c>
      <c r="D1393">
        <v>11507</v>
      </c>
      <c r="E1393">
        <v>99</v>
      </c>
    </row>
    <row r="1394" spans="1:5" x14ac:dyDescent="0.3">
      <c r="A1394" t="s">
        <v>5</v>
      </c>
      <c r="B1394" s="1">
        <v>44619</v>
      </c>
      <c r="C1394">
        <v>3.98</v>
      </c>
      <c r="D1394">
        <v>8635</v>
      </c>
      <c r="E1394">
        <v>74</v>
      </c>
    </row>
    <row r="1395" spans="1:5" x14ac:dyDescent="0.3">
      <c r="A1395" t="s">
        <v>5</v>
      </c>
      <c r="B1395" s="1">
        <v>44620</v>
      </c>
      <c r="C1395">
        <v>5.56</v>
      </c>
      <c r="D1395">
        <v>10219</v>
      </c>
      <c r="E1395">
        <v>101</v>
      </c>
    </row>
    <row r="1396" spans="1:5" x14ac:dyDescent="0.3">
      <c r="A1396" t="s">
        <v>5</v>
      </c>
      <c r="B1396" s="1">
        <v>44621</v>
      </c>
      <c r="C1396">
        <v>4.8099999999999996</v>
      </c>
      <c r="D1396">
        <v>9955</v>
      </c>
      <c r="E1396">
        <v>84</v>
      </c>
    </row>
    <row r="1397" spans="1:5" x14ac:dyDescent="0.3">
      <c r="A1397" t="s">
        <v>5</v>
      </c>
      <c r="B1397" s="1">
        <v>44622</v>
      </c>
      <c r="C1397">
        <v>9.44</v>
      </c>
      <c r="D1397">
        <v>17015</v>
      </c>
      <c r="E1397">
        <v>185</v>
      </c>
    </row>
    <row r="1398" spans="1:5" x14ac:dyDescent="0.3">
      <c r="A1398" t="s">
        <v>5</v>
      </c>
      <c r="B1398" s="1">
        <v>44623</v>
      </c>
      <c r="C1398">
        <v>10.23</v>
      </c>
      <c r="D1398">
        <v>15229</v>
      </c>
      <c r="E1398">
        <v>150</v>
      </c>
    </row>
    <row r="1399" spans="1:5" x14ac:dyDescent="0.3">
      <c r="A1399" t="s">
        <v>5</v>
      </c>
      <c r="B1399" s="1">
        <v>44624</v>
      </c>
      <c r="C1399">
        <v>9.26</v>
      </c>
      <c r="D1399">
        <v>14833</v>
      </c>
      <c r="E1399">
        <v>142</v>
      </c>
    </row>
    <row r="1400" spans="1:5" x14ac:dyDescent="0.3">
      <c r="A1400" t="s">
        <v>5</v>
      </c>
      <c r="B1400" s="1">
        <v>44625</v>
      </c>
      <c r="C1400">
        <v>11.36</v>
      </c>
      <c r="D1400">
        <v>12679</v>
      </c>
      <c r="E1400">
        <v>122</v>
      </c>
    </row>
    <row r="1401" spans="1:5" x14ac:dyDescent="0.3">
      <c r="A1401" t="s">
        <v>5</v>
      </c>
      <c r="B1401" s="1">
        <v>44626</v>
      </c>
      <c r="C1401">
        <v>8.0299999999999994</v>
      </c>
      <c r="D1401">
        <v>11840</v>
      </c>
      <c r="E1401">
        <v>106</v>
      </c>
    </row>
    <row r="1402" spans="1:5" x14ac:dyDescent="0.3">
      <c r="A1402" t="s">
        <v>5</v>
      </c>
      <c r="B1402" s="1">
        <v>44627</v>
      </c>
      <c r="C1402">
        <v>12.16</v>
      </c>
      <c r="D1402">
        <v>18090</v>
      </c>
      <c r="E1402">
        <v>169</v>
      </c>
    </row>
    <row r="1403" spans="1:5" x14ac:dyDescent="0.3">
      <c r="A1403" t="s">
        <v>5</v>
      </c>
      <c r="B1403" s="1">
        <v>44628</v>
      </c>
      <c r="C1403">
        <v>10.46</v>
      </c>
      <c r="D1403">
        <v>16595</v>
      </c>
      <c r="E1403">
        <v>137</v>
      </c>
    </row>
    <row r="1404" spans="1:5" x14ac:dyDescent="0.3">
      <c r="A1404" t="s">
        <v>5</v>
      </c>
      <c r="B1404" s="1">
        <v>44629</v>
      </c>
      <c r="C1404">
        <v>9.2799999999999994</v>
      </c>
      <c r="D1404">
        <v>17781</v>
      </c>
      <c r="E1404">
        <v>133</v>
      </c>
    </row>
    <row r="1405" spans="1:5" x14ac:dyDescent="0.3">
      <c r="A1405" t="s">
        <v>5</v>
      </c>
      <c r="B1405" s="1">
        <v>44630</v>
      </c>
      <c r="C1405">
        <v>13.59</v>
      </c>
      <c r="D1405">
        <v>16281</v>
      </c>
      <c r="E1405">
        <v>132</v>
      </c>
    </row>
    <row r="1406" spans="1:5" x14ac:dyDescent="0.3">
      <c r="A1406" t="s">
        <v>5</v>
      </c>
      <c r="B1406" s="1">
        <v>44631</v>
      </c>
      <c r="C1406">
        <v>9.07</v>
      </c>
      <c r="D1406">
        <v>16334</v>
      </c>
      <c r="E1406">
        <v>133</v>
      </c>
    </row>
    <row r="1407" spans="1:5" x14ac:dyDescent="0.3">
      <c r="A1407" t="s">
        <v>5</v>
      </c>
      <c r="B1407" s="1">
        <v>44632</v>
      </c>
      <c r="C1407">
        <v>8.25</v>
      </c>
      <c r="D1407">
        <v>14095</v>
      </c>
      <c r="E1407">
        <v>125</v>
      </c>
    </row>
    <row r="1408" spans="1:5" x14ac:dyDescent="0.3">
      <c r="A1408" t="s">
        <v>5</v>
      </c>
      <c r="B1408" s="1">
        <v>44633</v>
      </c>
      <c r="C1408">
        <v>8.41</v>
      </c>
      <c r="D1408">
        <v>12921</v>
      </c>
      <c r="E1408">
        <v>121</v>
      </c>
    </row>
    <row r="1409" spans="1:5" x14ac:dyDescent="0.3">
      <c r="A1409" t="s">
        <v>5</v>
      </c>
      <c r="B1409" s="1">
        <v>44634</v>
      </c>
      <c r="C1409">
        <v>17.11</v>
      </c>
      <c r="D1409">
        <v>22610</v>
      </c>
      <c r="E1409">
        <v>197</v>
      </c>
    </row>
    <row r="1410" spans="1:5" x14ac:dyDescent="0.3">
      <c r="A1410" t="s">
        <v>5</v>
      </c>
      <c r="B1410" s="1">
        <v>44635</v>
      </c>
      <c r="C1410">
        <v>13.01</v>
      </c>
      <c r="D1410">
        <v>19199</v>
      </c>
      <c r="E1410">
        <v>195</v>
      </c>
    </row>
    <row r="1411" spans="1:5" x14ac:dyDescent="0.3">
      <c r="A1411" t="s">
        <v>5</v>
      </c>
      <c r="B1411" s="1">
        <v>44636</v>
      </c>
      <c r="C1411">
        <v>11.14</v>
      </c>
      <c r="D1411">
        <v>17699</v>
      </c>
      <c r="E1411">
        <v>138</v>
      </c>
    </row>
    <row r="1412" spans="1:5" x14ac:dyDescent="0.3">
      <c r="A1412" t="s">
        <v>5</v>
      </c>
      <c r="B1412" s="1">
        <v>44637</v>
      </c>
      <c r="C1412">
        <v>10.55</v>
      </c>
      <c r="D1412">
        <v>16967</v>
      </c>
      <c r="E1412">
        <v>154</v>
      </c>
    </row>
    <row r="1413" spans="1:5" x14ac:dyDescent="0.3">
      <c r="A1413" t="s">
        <v>5</v>
      </c>
      <c r="B1413" s="1">
        <v>44638</v>
      </c>
      <c r="C1413">
        <v>11.71</v>
      </c>
      <c r="D1413">
        <v>16400</v>
      </c>
      <c r="E1413">
        <v>169</v>
      </c>
    </row>
    <row r="1414" spans="1:5" x14ac:dyDescent="0.3">
      <c r="A1414" t="s">
        <v>5</v>
      </c>
      <c r="B1414" s="1">
        <v>44639</v>
      </c>
      <c r="C1414">
        <v>9.44</v>
      </c>
      <c r="D1414">
        <v>13250</v>
      </c>
      <c r="E1414">
        <v>107</v>
      </c>
    </row>
    <row r="1415" spans="1:5" x14ac:dyDescent="0.3">
      <c r="A1415" t="s">
        <v>5</v>
      </c>
      <c r="B1415" s="1">
        <v>44640</v>
      </c>
      <c r="C1415">
        <v>9.67</v>
      </c>
      <c r="D1415">
        <v>13378</v>
      </c>
      <c r="E1415">
        <v>125</v>
      </c>
    </row>
    <row r="1416" spans="1:5" x14ac:dyDescent="0.3">
      <c r="A1416" t="s">
        <v>5</v>
      </c>
      <c r="B1416" s="1">
        <v>44641</v>
      </c>
      <c r="C1416">
        <v>16.510000000000002</v>
      </c>
      <c r="D1416">
        <v>21916</v>
      </c>
      <c r="E1416">
        <v>162</v>
      </c>
    </row>
    <row r="1417" spans="1:5" x14ac:dyDescent="0.3">
      <c r="A1417" t="s">
        <v>5</v>
      </c>
      <c r="B1417" s="1">
        <v>44642</v>
      </c>
      <c r="C1417">
        <v>15.46</v>
      </c>
      <c r="D1417">
        <v>19233</v>
      </c>
      <c r="E1417">
        <v>164</v>
      </c>
    </row>
    <row r="1418" spans="1:5" x14ac:dyDescent="0.3">
      <c r="A1418" t="s">
        <v>5</v>
      </c>
      <c r="B1418" s="1">
        <v>44643</v>
      </c>
      <c r="C1418">
        <v>13.75</v>
      </c>
      <c r="D1418">
        <v>19197</v>
      </c>
      <c r="E1418">
        <v>145</v>
      </c>
    </row>
    <row r="1419" spans="1:5" x14ac:dyDescent="0.3">
      <c r="A1419" t="s">
        <v>5</v>
      </c>
      <c r="B1419" s="1">
        <v>44644</v>
      </c>
      <c r="C1419">
        <v>14.7</v>
      </c>
      <c r="D1419">
        <v>19072</v>
      </c>
      <c r="E1419">
        <v>179</v>
      </c>
    </row>
    <row r="1420" spans="1:5" x14ac:dyDescent="0.3">
      <c r="A1420" t="s">
        <v>5</v>
      </c>
      <c r="B1420" s="1">
        <v>44645</v>
      </c>
      <c r="C1420">
        <v>12.81</v>
      </c>
      <c r="D1420">
        <v>18344</v>
      </c>
      <c r="E1420">
        <v>155</v>
      </c>
    </row>
    <row r="1421" spans="1:5" x14ac:dyDescent="0.3">
      <c r="A1421" t="s">
        <v>5</v>
      </c>
      <c r="B1421" s="1">
        <v>44646</v>
      </c>
      <c r="C1421">
        <v>14.76</v>
      </c>
      <c r="D1421">
        <v>25014</v>
      </c>
      <c r="E1421">
        <v>262</v>
      </c>
    </row>
    <row r="1422" spans="1:5" x14ac:dyDescent="0.3">
      <c r="A1422" t="s">
        <v>5</v>
      </c>
      <c r="B1422" s="1">
        <v>44647</v>
      </c>
      <c r="C1422">
        <v>11.66</v>
      </c>
      <c r="D1422">
        <v>16279</v>
      </c>
      <c r="E1422">
        <v>173</v>
      </c>
    </row>
    <row r="1423" spans="1:5" x14ac:dyDescent="0.3">
      <c r="A1423" t="s">
        <v>5</v>
      </c>
      <c r="B1423" s="1">
        <v>44648</v>
      </c>
      <c r="C1423">
        <v>12.55</v>
      </c>
      <c r="D1423">
        <v>20030</v>
      </c>
      <c r="E1423">
        <v>162</v>
      </c>
    </row>
    <row r="1424" spans="1:5" x14ac:dyDescent="0.3">
      <c r="A1424" t="s">
        <v>5</v>
      </c>
      <c r="B1424" s="1">
        <v>44649</v>
      </c>
      <c r="C1424">
        <v>11.5</v>
      </c>
      <c r="D1424">
        <v>20706</v>
      </c>
      <c r="E1424">
        <v>172</v>
      </c>
    </row>
    <row r="1425" spans="1:5" x14ac:dyDescent="0.3">
      <c r="A1425" t="s">
        <v>5</v>
      </c>
      <c r="B1425" s="1">
        <v>44650</v>
      </c>
      <c r="C1425">
        <v>11.57</v>
      </c>
      <c r="D1425">
        <v>18552</v>
      </c>
      <c r="E1425">
        <v>163</v>
      </c>
    </row>
    <row r="1426" spans="1:5" x14ac:dyDescent="0.3">
      <c r="A1426" t="s">
        <v>5</v>
      </c>
      <c r="B1426" s="1">
        <v>44651</v>
      </c>
      <c r="C1426">
        <v>12.23</v>
      </c>
      <c r="D1426">
        <v>18180</v>
      </c>
      <c r="E1426">
        <v>183</v>
      </c>
    </row>
    <row r="1427" spans="1:5" x14ac:dyDescent="0.3">
      <c r="A1427" t="s">
        <v>5</v>
      </c>
      <c r="B1427" s="1">
        <v>44652</v>
      </c>
      <c r="C1427">
        <v>8.48</v>
      </c>
      <c r="D1427">
        <v>16875</v>
      </c>
      <c r="E1427">
        <v>200</v>
      </c>
    </row>
    <row r="1428" spans="1:5" x14ac:dyDescent="0.3">
      <c r="A1428" t="s">
        <v>5</v>
      </c>
      <c r="B1428" s="1">
        <v>44653</v>
      </c>
      <c r="C1428">
        <v>5.62</v>
      </c>
      <c r="D1428">
        <v>13931</v>
      </c>
      <c r="E1428">
        <v>127</v>
      </c>
    </row>
    <row r="1429" spans="1:5" x14ac:dyDescent="0.3">
      <c r="A1429" t="s">
        <v>5</v>
      </c>
      <c r="B1429" s="1">
        <v>44654</v>
      </c>
      <c r="C1429">
        <v>7.55</v>
      </c>
      <c r="D1429">
        <v>13194</v>
      </c>
      <c r="E1429">
        <v>154</v>
      </c>
    </row>
    <row r="1430" spans="1:5" x14ac:dyDescent="0.3">
      <c r="A1430" t="s">
        <v>5</v>
      </c>
      <c r="B1430" s="1">
        <v>44655</v>
      </c>
      <c r="C1430">
        <v>12.85</v>
      </c>
      <c r="D1430">
        <v>21040</v>
      </c>
      <c r="E1430">
        <v>182</v>
      </c>
    </row>
    <row r="1431" spans="1:5" x14ac:dyDescent="0.3">
      <c r="A1431" t="s">
        <v>5</v>
      </c>
      <c r="B1431" s="1">
        <v>44656</v>
      </c>
      <c r="C1431">
        <v>14.03</v>
      </c>
      <c r="D1431">
        <v>20132</v>
      </c>
      <c r="E1431">
        <v>214</v>
      </c>
    </row>
    <row r="1432" spans="1:5" x14ac:dyDescent="0.3">
      <c r="A1432" t="s">
        <v>5</v>
      </c>
      <c r="B1432" s="1">
        <v>44657</v>
      </c>
      <c r="C1432">
        <v>13.83</v>
      </c>
      <c r="D1432">
        <v>18857</v>
      </c>
      <c r="E1432">
        <v>185</v>
      </c>
    </row>
    <row r="1433" spans="1:5" x14ac:dyDescent="0.3">
      <c r="A1433" t="s">
        <v>5</v>
      </c>
      <c r="B1433" s="1">
        <v>44658</v>
      </c>
      <c r="C1433">
        <v>10.029999999999999</v>
      </c>
      <c r="D1433">
        <v>18718</v>
      </c>
      <c r="E1433">
        <v>180</v>
      </c>
    </row>
    <row r="1434" spans="1:5" x14ac:dyDescent="0.3">
      <c r="A1434" t="s">
        <v>5</v>
      </c>
      <c r="B1434" s="1">
        <v>44659</v>
      </c>
      <c r="C1434">
        <v>10.01</v>
      </c>
      <c r="D1434">
        <v>18240</v>
      </c>
      <c r="E1434">
        <v>215</v>
      </c>
    </row>
    <row r="1435" spans="1:5" x14ac:dyDescent="0.3">
      <c r="A1435" t="s">
        <v>5</v>
      </c>
      <c r="B1435" s="1">
        <v>44660</v>
      </c>
      <c r="C1435">
        <v>6.67</v>
      </c>
      <c r="D1435">
        <v>14311</v>
      </c>
      <c r="E1435">
        <v>110</v>
      </c>
    </row>
    <row r="1436" spans="1:5" x14ac:dyDescent="0.3">
      <c r="A1436" t="s">
        <v>5</v>
      </c>
      <c r="B1436" s="1">
        <v>44661</v>
      </c>
      <c r="C1436">
        <v>8.34</v>
      </c>
      <c r="D1436">
        <v>13829</v>
      </c>
      <c r="E1436">
        <v>145</v>
      </c>
    </row>
    <row r="1437" spans="1:5" x14ac:dyDescent="0.3">
      <c r="A1437" t="s">
        <v>5</v>
      </c>
      <c r="B1437" s="1">
        <v>44662</v>
      </c>
      <c r="C1437">
        <v>14.33</v>
      </c>
      <c r="D1437">
        <v>22662</v>
      </c>
      <c r="E1437">
        <v>202</v>
      </c>
    </row>
    <row r="1438" spans="1:5" x14ac:dyDescent="0.3">
      <c r="A1438" t="s">
        <v>5</v>
      </c>
      <c r="B1438" s="1">
        <v>44663</v>
      </c>
      <c r="C1438">
        <v>12.69</v>
      </c>
      <c r="D1438">
        <v>19146</v>
      </c>
      <c r="E1438">
        <v>188</v>
      </c>
    </row>
    <row r="1439" spans="1:5" x14ac:dyDescent="0.3">
      <c r="A1439" t="s">
        <v>5</v>
      </c>
      <c r="B1439" s="1">
        <v>44664</v>
      </c>
      <c r="C1439">
        <v>11.85</v>
      </c>
      <c r="D1439">
        <v>18383</v>
      </c>
      <c r="E1439">
        <v>169</v>
      </c>
    </row>
    <row r="1440" spans="1:5" x14ac:dyDescent="0.3">
      <c r="A1440" t="s">
        <v>5</v>
      </c>
      <c r="B1440" s="1">
        <v>44665</v>
      </c>
      <c r="C1440">
        <v>10.19</v>
      </c>
      <c r="D1440">
        <v>14157</v>
      </c>
      <c r="E1440">
        <v>152</v>
      </c>
    </row>
    <row r="1441" spans="1:5" x14ac:dyDescent="0.3">
      <c r="A1441" t="s">
        <v>5</v>
      </c>
      <c r="B1441" s="1">
        <v>44666</v>
      </c>
      <c r="C1441">
        <v>7.24</v>
      </c>
      <c r="D1441">
        <v>8635</v>
      </c>
      <c r="E1441">
        <v>96</v>
      </c>
    </row>
    <row r="1442" spans="1:5" x14ac:dyDescent="0.3">
      <c r="A1442" t="s">
        <v>5</v>
      </c>
      <c r="B1442" s="1">
        <v>44667</v>
      </c>
      <c r="C1442">
        <v>7.28</v>
      </c>
      <c r="D1442">
        <v>11418</v>
      </c>
      <c r="E1442">
        <v>99</v>
      </c>
    </row>
    <row r="1443" spans="1:5" x14ac:dyDescent="0.3">
      <c r="A1443" t="s">
        <v>5</v>
      </c>
      <c r="B1443" s="1">
        <v>44668</v>
      </c>
      <c r="C1443">
        <v>9.92</v>
      </c>
      <c r="D1443">
        <v>14317</v>
      </c>
      <c r="E1443">
        <v>184</v>
      </c>
    </row>
    <row r="1444" spans="1:5" x14ac:dyDescent="0.3">
      <c r="A1444" t="s">
        <v>5</v>
      </c>
      <c r="B1444" s="1">
        <v>44669</v>
      </c>
      <c r="C1444">
        <v>16.190000000000001</v>
      </c>
      <c r="D1444">
        <v>23158</v>
      </c>
      <c r="E1444">
        <v>226</v>
      </c>
    </row>
    <row r="1445" spans="1:5" x14ac:dyDescent="0.3">
      <c r="A1445" t="s">
        <v>5</v>
      </c>
      <c r="B1445" s="1">
        <v>44670</v>
      </c>
      <c r="C1445">
        <v>13.83</v>
      </c>
      <c r="D1445">
        <v>18990</v>
      </c>
      <c r="E1445">
        <v>200</v>
      </c>
    </row>
    <row r="1446" spans="1:5" x14ac:dyDescent="0.3">
      <c r="A1446" t="s">
        <v>5</v>
      </c>
      <c r="B1446" s="1">
        <v>44671</v>
      </c>
      <c r="C1446">
        <v>13.4</v>
      </c>
      <c r="D1446">
        <v>18658</v>
      </c>
      <c r="E1446">
        <v>158</v>
      </c>
    </row>
    <row r="1447" spans="1:5" x14ac:dyDescent="0.3">
      <c r="A1447" t="s">
        <v>5</v>
      </c>
      <c r="B1447" s="1">
        <v>44672</v>
      </c>
      <c r="C1447">
        <v>13.4</v>
      </c>
      <c r="D1447">
        <v>18382</v>
      </c>
      <c r="E1447">
        <v>189</v>
      </c>
    </row>
    <row r="1448" spans="1:5" x14ac:dyDescent="0.3">
      <c r="A1448" t="s">
        <v>5</v>
      </c>
      <c r="B1448" s="1">
        <v>44673</v>
      </c>
      <c r="C1448">
        <v>14</v>
      </c>
      <c r="D1448">
        <v>18929</v>
      </c>
      <c r="E1448">
        <v>184</v>
      </c>
    </row>
    <row r="1449" spans="1:5" x14ac:dyDescent="0.3">
      <c r="A1449" t="s">
        <v>5</v>
      </c>
      <c r="B1449" s="1">
        <v>44674</v>
      </c>
      <c r="C1449">
        <v>10.199999999999999</v>
      </c>
      <c r="D1449">
        <v>13894</v>
      </c>
      <c r="E1449">
        <v>137</v>
      </c>
    </row>
    <row r="1450" spans="1:5" x14ac:dyDescent="0.3">
      <c r="A1450" t="s">
        <v>5</v>
      </c>
      <c r="B1450" s="1">
        <v>44675</v>
      </c>
      <c r="C1450">
        <v>10</v>
      </c>
      <c r="D1450">
        <v>13561</v>
      </c>
      <c r="E1450">
        <v>138</v>
      </c>
    </row>
    <row r="1451" spans="1:5" x14ac:dyDescent="0.3">
      <c r="A1451" t="s">
        <v>5</v>
      </c>
      <c r="B1451" s="1">
        <v>44676</v>
      </c>
      <c r="C1451">
        <v>13.82</v>
      </c>
      <c r="D1451">
        <v>22116</v>
      </c>
      <c r="E1451">
        <v>190</v>
      </c>
    </row>
    <row r="1452" spans="1:5" x14ac:dyDescent="0.3">
      <c r="A1452" t="s">
        <v>5</v>
      </c>
      <c r="B1452" s="1">
        <v>44677</v>
      </c>
      <c r="C1452">
        <v>12.79</v>
      </c>
      <c r="D1452">
        <v>18962</v>
      </c>
      <c r="E1452">
        <v>173</v>
      </c>
    </row>
    <row r="1453" spans="1:5" x14ac:dyDescent="0.3">
      <c r="A1453" t="s">
        <v>5</v>
      </c>
      <c r="B1453" s="1">
        <v>44678</v>
      </c>
      <c r="C1453">
        <v>13.06</v>
      </c>
      <c r="D1453">
        <v>18961</v>
      </c>
      <c r="E1453">
        <v>177</v>
      </c>
    </row>
    <row r="1454" spans="1:5" x14ac:dyDescent="0.3">
      <c r="A1454" t="s">
        <v>5</v>
      </c>
      <c r="B1454" s="1">
        <v>44679</v>
      </c>
      <c r="C1454">
        <v>14.25</v>
      </c>
      <c r="D1454">
        <v>18807</v>
      </c>
      <c r="E1454">
        <v>185</v>
      </c>
    </row>
    <row r="1455" spans="1:5" x14ac:dyDescent="0.3">
      <c r="A1455" t="s">
        <v>5</v>
      </c>
      <c r="B1455" s="1">
        <v>44680</v>
      </c>
      <c r="C1455">
        <v>12.16</v>
      </c>
      <c r="D1455">
        <v>18271</v>
      </c>
      <c r="E1455">
        <v>183</v>
      </c>
    </row>
    <row r="1456" spans="1:5" x14ac:dyDescent="0.3">
      <c r="A1456" t="s">
        <v>5</v>
      </c>
      <c r="B1456" s="1">
        <v>44681</v>
      </c>
      <c r="C1456">
        <v>8.3000000000000007</v>
      </c>
      <c r="D1456">
        <v>13933</v>
      </c>
      <c r="E1456">
        <v>130</v>
      </c>
    </row>
    <row r="1457" spans="1:5" x14ac:dyDescent="0.3">
      <c r="A1457" t="s">
        <v>5</v>
      </c>
      <c r="B1457" s="1">
        <v>44682</v>
      </c>
      <c r="C1457">
        <v>7</v>
      </c>
      <c r="D1457">
        <v>9896</v>
      </c>
      <c r="E1457">
        <v>109</v>
      </c>
    </row>
    <row r="1458" spans="1:5" x14ac:dyDescent="0.3">
      <c r="A1458" t="s">
        <v>5</v>
      </c>
      <c r="B1458" s="1">
        <v>44683</v>
      </c>
      <c r="C1458">
        <v>9.89</v>
      </c>
      <c r="D1458">
        <v>14380</v>
      </c>
      <c r="E1458">
        <v>125</v>
      </c>
    </row>
    <row r="1459" spans="1:5" x14ac:dyDescent="0.3">
      <c r="A1459" t="s">
        <v>5</v>
      </c>
      <c r="B1459" s="1">
        <v>44684</v>
      </c>
      <c r="C1459">
        <v>17.36</v>
      </c>
      <c r="D1459">
        <v>22650</v>
      </c>
      <c r="E1459">
        <v>182</v>
      </c>
    </row>
    <row r="1460" spans="1:5" x14ac:dyDescent="0.3">
      <c r="A1460" t="s">
        <v>5</v>
      </c>
      <c r="B1460" s="1">
        <v>44685</v>
      </c>
      <c r="C1460">
        <v>13.84</v>
      </c>
      <c r="D1460">
        <v>18653</v>
      </c>
      <c r="E1460">
        <v>159</v>
      </c>
    </row>
    <row r="1461" spans="1:5" x14ac:dyDescent="0.3">
      <c r="A1461" t="s">
        <v>5</v>
      </c>
      <c r="B1461" s="1">
        <v>44686</v>
      </c>
      <c r="C1461">
        <v>15.27</v>
      </c>
      <c r="D1461">
        <v>17849</v>
      </c>
      <c r="E1461">
        <v>199</v>
      </c>
    </row>
    <row r="1462" spans="1:5" x14ac:dyDescent="0.3">
      <c r="A1462" t="s">
        <v>5</v>
      </c>
      <c r="B1462" s="1">
        <v>44687</v>
      </c>
      <c r="C1462">
        <v>14.21</v>
      </c>
      <c r="D1462">
        <v>18019</v>
      </c>
      <c r="E1462">
        <v>160</v>
      </c>
    </row>
    <row r="1463" spans="1:5" x14ac:dyDescent="0.3">
      <c r="A1463" t="s">
        <v>5</v>
      </c>
      <c r="B1463" s="1">
        <v>44688</v>
      </c>
      <c r="C1463">
        <v>9.2200000000000006</v>
      </c>
      <c r="D1463">
        <v>14170</v>
      </c>
      <c r="E1463">
        <v>96</v>
      </c>
    </row>
    <row r="1464" spans="1:5" x14ac:dyDescent="0.3">
      <c r="A1464" t="s">
        <v>5</v>
      </c>
      <c r="B1464" s="1">
        <v>44689</v>
      </c>
      <c r="C1464">
        <v>9.26</v>
      </c>
      <c r="D1464">
        <v>13476</v>
      </c>
      <c r="E1464">
        <v>120</v>
      </c>
    </row>
    <row r="1465" spans="1:5" x14ac:dyDescent="0.3">
      <c r="A1465" t="s">
        <v>5</v>
      </c>
      <c r="B1465" s="1">
        <v>44690</v>
      </c>
      <c r="C1465">
        <v>18.239999999999998</v>
      </c>
      <c r="D1465">
        <v>22056</v>
      </c>
      <c r="E1465">
        <v>193</v>
      </c>
    </row>
    <row r="1466" spans="1:5" x14ac:dyDescent="0.3">
      <c r="A1466" t="s">
        <v>5</v>
      </c>
      <c r="B1466" s="1">
        <v>44691</v>
      </c>
      <c r="C1466">
        <v>13.78</v>
      </c>
      <c r="D1466">
        <v>18196</v>
      </c>
      <c r="E1466">
        <v>147</v>
      </c>
    </row>
    <row r="1467" spans="1:5" x14ac:dyDescent="0.3">
      <c r="A1467" t="s">
        <v>5</v>
      </c>
      <c r="B1467" s="1">
        <v>44692</v>
      </c>
      <c r="C1467">
        <v>13.63</v>
      </c>
      <c r="D1467">
        <v>18407</v>
      </c>
      <c r="E1467">
        <v>172</v>
      </c>
    </row>
    <row r="1468" spans="1:5" x14ac:dyDescent="0.3">
      <c r="A1468" t="s">
        <v>5</v>
      </c>
      <c r="B1468" s="1">
        <v>44693</v>
      </c>
      <c r="C1468">
        <v>14.3</v>
      </c>
      <c r="D1468">
        <v>18837</v>
      </c>
      <c r="E1468">
        <v>185</v>
      </c>
    </row>
    <row r="1469" spans="1:5" x14ac:dyDescent="0.3">
      <c r="A1469" t="s">
        <v>5</v>
      </c>
      <c r="B1469" s="1">
        <v>44694</v>
      </c>
      <c r="C1469">
        <v>12.85</v>
      </c>
      <c r="D1469">
        <v>18251</v>
      </c>
      <c r="E1469">
        <v>164</v>
      </c>
    </row>
    <row r="1470" spans="1:5" x14ac:dyDescent="0.3">
      <c r="A1470" t="s">
        <v>5</v>
      </c>
      <c r="B1470" s="1">
        <v>44695</v>
      </c>
      <c r="C1470">
        <v>10.11</v>
      </c>
      <c r="D1470">
        <v>14210</v>
      </c>
      <c r="E1470">
        <v>129</v>
      </c>
    </row>
    <row r="1471" spans="1:5" x14ac:dyDescent="0.3">
      <c r="A1471" t="s">
        <v>5</v>
      </c>
      <c r="B1471" s="1">
        <v>44696</v>
      </c>
      <c r="C1471">
        <v>8.2100000000000009</v>
      </c>
      <c r="D1471">
        <v>13250</v>
      </c>
      <c r="E1471">
        <v>105</v>
      </c>
    </row>
    <row r="1472" spans="1:5" x14ac:dyDescent="0.3">
      <c r="A1472" t="s">
        <v>5</v>
      </c>
      <c r="B1472" s="1">
        <v>44697</v>
      </c>
      <c r="C1472">
        <v>13.97</v>
      </c>
      <c r="D1472">
        <v>20319</v>
      </c>
      <c r="E1472">
        <v>161</v>
      </c>
    </row>
    <row r="1473" spans="1:5" x14ac:dyDescent="0.3">
      <c r="A1473" t="s">
        <v>5</v>
      </c>
      <c r="B1473" s="1">
        <v>44698</v>
      </c>
      <c r="C1473">
        <v>12.12</v>
      </c>
      <c r="D1473">
        <v>17289</v>
      </c>
      <c r="E1473">
        <v>137</v>
      </c>
    </row>
    <row r="1474" spans="1:5" x14ac:dyDescent="0.3">
      <c r="A1474" t="s">
        <v>5</v>
      </c>
      <c r="B1474" s="1">
        <v>44699</v>
      </c>
      <c r="C1474">
        <v>13.95</v>
      </c>
      <c r="D1474">
        <v>17902</v>
      </c>
      <c r="E1474">
        <v>161</v>
      </c>
    </row>
    <row r="1475" spans="1:5" x14ac:dyDescent="0.3">
      <c r="A1475" t="s">
        <v>5</v>
      </c>
      <c r="B1475" s="1">
        <v>44700</v>
      </c>
      <c r="C1475">
        <v>12.43</v>
      </c>
      <c r="D1475">
        <v>17237</v>
      </c>
      <c r="E1475">
        <v>146</v>
      </c>
    </row>
    <row r="1476" spans="1:5" x14ac:dyDescent="0.3">
      <c r="A1476" t="s">
        <v>5</v>
      </c>
      <c r="B1476" s="1">
        <v>44701</v>
      </c>
      <c r="C1476">
        <v>12.25</v>
      </c>
      <c r="D1476">
        <v>17951</v>
      </c>
      <c r="E1476">
        <v>142</v>
      </c>
    </row>
    <row r="1477" spans="1:5" x14ac:dyDescent="0.3">
      <c r="A1477" t="s">
        <v>5</v>
      </c>
      <c r="B1477" s="1">
        <v>44702</v>
      </c>
      <c r="C1477">
        <v>9.69</v>
      </c>
      <c r="D1477">
        <v>13748</v>
      </c>
      <c r="E1477">
        <v>131</v>
      </c>
    </row>
    <row r="1478" spans="1:5" x14ac:dyDescent="0.3">
      <c r="A1478" t="s">
        <v>5</v>
      </c>
      <c r="B1478" s="1">
        <v>44703</v>
      </c>
      <c r="C1478">
        <v>8.6</v>
      </c>
      <c r="D1478">
        <v>12848</v>
      </c>
      <c r="E1478">
        <v>122</v>
      </c>
    </row>
    <row r="1479" spans="1:5" x14ac:dyDescent="0.3">
      <c r="A1479" t="s">
        <v>5</v>
      </c>
      <c r="B1479" s="1">
        <v>44704</v>
      </c>
      <c r="C1479">
        <v>17.12</v>
      </c>
      <c r="D1479">
        <v>21668</v>
      </c>
      <c r="E1479">
        <v>195</v>
      </c>
    </row>
    <row r="1480" spans="1:5" x14ac:dyDescent="0.3">
      <c r="A1480" t="s">
        <v>5</v>
      </c>
      <c r="B1480" s="1">
        <v>44705</v>
      </c>
      <c r="C1480">
        <v>12.45</v>
      </c>
      <c r="D1480">
        <v>18096</v>
      </c>
      <c r="E1480">
        <v>191</v>
      </c>
    </row>
    <row r="1481" spans="1:5" x14ac:dyDescent="0.3">
      <c r="A1481" t="s">
        <v>5</v>
      </c>
      <c r="B1481" s="1">
        <v>44706</v>
      </c>
      <c r="C1481">
        <v>11.65</v>
      </c>
      <c r="D1481">
        <v>18939</v>
      </c>
      <c r="E1481">
        <v>170</v>
      </c>
    </row>
    <row r="1482" spans="1:5" x14ac:dyDescent="0.3">
      <c r="A1482" t="s">
        <v>5</v>
      </c>
      <c r="B1482" s="1">
        <v>44707</v>
      </c>
      <c r="C1482">
        <v>16.25</v>
      </c>
      <c r="D1482">
        <v>18738</v>
      </c>
      <c r="E1482">
        <v>189</v>
      </c>
    </row>
    <row r="1483" spans="1:5" x14ac:dyDescent="0.3">
      <c r="A1483" t="s">
        <v>5</v>
      </c>
      <c r="B1483" s="1">
        <v>44708</v>
      </c>
      <c r="C1483">
        <v>15.28</v>
      </c>
      <c r="D1483">
        <v>17700</v>
      </c>
      <c r="E1483">
        <v>134</v>
      </c>
    </row>
    <row r="1484" spans="1:5" x14ac:dyDescent="0.3">
      <c r="A1484" t="s">
        <v>5</v>
      </c>
      <c r="B1484" s="1">
        <v>44709</v>
      </c>
      <c r="C1484">
        <v>10.36</v>
      </c>
      <c r="D1484">
        <v>15271</v>
      </c>
      <c r="E1484">
        <v>126</v>
      </c>
    </row>
    <row r="1485" spans="1:5" x14ac:dyDescent="0.3">
      <c r="A1485" t="s">
        <v>5</v>
      </c>
      <c r="B1485" s="1">
        <v>44710</v>
      </c>
      <c r="C1485">
        <v>10.73</v>
      </c>
      <c r="D1485">
        <v>13499</v>
      </c>
      <c r="E1485">
        <v>154</v>
      </c>
    </row>
    <row r="1486" spans="1:5" x14ac:dyDescent="0.3">
      <c r="A1486" t="s">
        <v>5</v>
      </c>
      <c r="B1486" s="1">
        <v>44711</v>
      </c>
      <c r="C1486">
        <v>16.329999999999998</v>
      </c>
      <c r="D1486">
        <v>21441</v>
      </c>
      <c r="E1486">
        <v>181</v>
      </c>
    </row>
    <row r="1487" spans="1:5" x14ac:dyDescent="0.3">
      <c r="A1487" t="s">
        <v>5</v>
      </c>
      <c r="B1487" s="1">
        <v>44712</v>
      </c>
      <c r="C1487">
        <v>11.43</v>
      </c>
      <c r="D1487">
        <v>17274</v>
      </c>
      <c r="E1487">
        <v>154</v>
      </c>
    </row>
    <row r="1488" spans="1:5" x14ac:dyDescent="0.3">
      <c r="A1488" t="s">
        <v>5</v>
      </c>
      <c r="B1488" s="1">
        <v>44713</v>
      </c>
      <c r="C1488">
        <v>11.15</v>
      </c>
      <c r="D1488">
        <v>17670</v>
      </c>
      <c r="E1488">
        <v>174</v>
      </c>
    </row>
    <row r="1489" spans="1:5" x14ac:dyDescent="0.3">
      <c r="A1489" t="s">
        <v>5</v>
      </c>
      <c r="B1489" s="1">
        <v>44714</v>
      </c>
      <c r="C1489">
        <v>10.52</v>
      </c>
      <c r="D1489">
        <v>17377</v>
      </c>
      <c r="E1489">
        <v>210</v>
      </c>
    </row>
    <row r="1490" spans="1:5" x14ac:dyDescent="0.3">
      <c r="A1490" t="s">
        <v>5</v>
      </c>
      <c r="B1490" s="1">
        <v>44715</v>
      </c>
      <c r="C1490">
        <v>8.68</v>
      </c>
      <c r="D1490">
        <v>17061</v>
      </c>
      <c r="E1490">
        <v>157</v>
      </c>
    </row>
    <row r="1491" spans="1:5" x14ac:dyDescent="0.3">
      <c r="A1491" t="s">
        <v>5</v>
      </c>
      <c r="B1491" s="1">
        <v>44716</v>
      </c>
      <c r="C1491">
        <v>8.94</v>
      </c>
      <c r="D1491">
        <v>13417</v>
      </c>
      <c r="E1491">
        <v>136</v>
      </c>
    </row>
    <row r="1492" spans="1:5" x14ac:dyDescent="0.3">
      <c r="A1492" t="s">
        <v>5</v>
      </c>
      <c r="B1492" s="1">
        <v>44717</v>
      </c>
      <c r="C1492">
        <v>8.23</v>
      </c>
      <c r="D1492">
        <v>13055</v>
      </c>
      <c r="E1492">
        <v>161</v>
      </c>
    </row>
    <row r="1493" spans="1:5" x14ac:dyDescent="0.3">
      <c r="A1493" t="s">
        <v>5</v>
      </c>
      <c r="B1493" s="1">
        <v>44718</v>
      </c>
      <c r="C1493">
        <v>13.85</v>
      </c>
      <c r="D1493">
        <v>21510</v>
      </c>
      <c r="E1493">
        <v>218</v>
      </c>
    </row>
    <row r="1494" spans="1:5" x14ac:dyDescent="0.3">
      <c r="A1494" t="s">
        <v>5</v>
      </c>
      <c r="B1494" s="1">
        <v>44719</v>
      </c>
      <c r="C1494">
        <v>10.24</v>
      </c>
      <c r="D1494">
        <v>17969</v>
      </c>
      <c r="E1494">
        <v>199</v>
      </c>
    </row>
    <row r="1495" spans="1:5" x14ac:dyDescent="0.3">
      <c r="A1495" t="s">
        <v>5</v>
      </c>
      <c r="B1495" s="1">
        <v>44720</v>
      </c>
      <c r="C1495">
        <v>10.69</v>
      </c>
      <c r="D1495">
        <v>17627</v>
      </c>
      <c r="E1495">
        <v>147</v>
      </c>
    </row>
    <row r="1496" spans="1:5" x14ac:dyDescent="0.3">
      <c r="A1496" t="s">
        <v>5</v>
      </c>
      <c r="B1496" s="1">
        <v>44721</v>
      </c>
      <c r="C1496">
        <v>10.83</v>
      </c>
      <c r="D1496">
        <v>18138</v>
      </c>
      <c r="E1496">
        <v>166</v>
      </c>
    </row>
    <row r="1497" spans="1:5" x14ac:dyDescent="0.3">
      <c r="A1497" t="s">
        <v>5</v>
      </c>
      <c r="B1497" s="1">
        <v>44722</v>
      </c>
      <c r="C1497">
        <v>13.07</v>
      </c>
      <c r="D1497">
        <v>18145</v>
      </c>
      <c r="E1497">
        <v>171</v>
      </c>
    </row>
    <row r="1498" spans="1:5" x14ac:dyDescent="0.3">
      <c r="A1498" t="s">
        <v>5</v>
      </c>
      <c r="B1498" s="1">
        <v>44723</v>
      </c>
      <c r="C1498">
        <v>8.8000000000000007</v>
      </c>
      <c r="D1498">
        <v>14169</v>
      </c>
      <c r="E1498">
        <v>142</v>
      </c>
    </row>
    <row r="1499" spans="1:5" x14ac:dyDescent="0.3">
      <c r="A1499" t="s">
        <v>5</v>
      </c>
      <c r="B1499" s="1">
        <v>44724</v>
      </c>
      <c r="C1499">
        <v>8.85</v>
      </c>
      <c r="D1499">
        <v>13320</v>
      </c>
      <c r="E1499">
        <v>150</v>
      </c>
    </row>
    <row r="1500" spans="1:5" x14ac:dyDescent="0.3">
      <c r="A1500" t="s">
        <v>5</v>
      </c>
      <c r="B1500" s="1">
        <v>44725</v>
      </c>
      <c r="C1500">
        <v>14.05</v>
      </c>
      <c r="D1500">
        <v>20111</v>
      </c>
      <c r="E1500">
        <v>179</v>
      </c>
    </row>
    <row r="1501" spans="1:5" x14ac:dyDescent="0.3">
      <c r="A1501" t="s">
        <v>5</v>
      </c>
      <c r="B1501" s="1">
        <v>44726</v>
      </c>
      <c r="C1501">
        <v>10.24</v>
      </c>
      <c r="D1501">
        <v>17626</v>
      </c>
      <c r="E1501">
        <v>157</v>
      </c>
    </row>
    <row r="1502" spans="1:5" x14ac:dyDescent="0.3">
      <c r="A1502" t="s">
        <v>5</v>
      </c>
      <c r="B1502" s="1">
        <v>44727</v>
      </c>
      <c r="C1502">
        <v>10.130000000000001</v>
      </c>
      <c r="D1502">
        <v>17763</v>
      </c>
      <c r="E1502">
        <v>187</v>
      </c>
    </row>
    <row r="1503" spans="1:5" x14ac:dyDescent="0.3">
      <c r="A1503" t="s">
        <v>5</v>
      </c>
      <c r="B1503" s="1">
        <v>44728</v>
      </c>
      <c r="C1503">
        <v>10.59</v>
      </c>
      <c r="D1503">
        <v>17193</v>
      </c>
      <c r="E1503">
        <v>193</v>
      </c>
    </row>
    <row r="1504" spans="1:5" x14ac:dyDescent="0.3">
      <c r="A1504" t="s">
        <v>5</v>
      </c>
      <c r="B1504" s="1">
        <v>44729</v>
      </c>
      <c r="C1504">
        <v>9.7799999999999994</v>
      </c>
      <c r="D1504">
        <v>16775</v>
      </c>
      <c r="E1504">
        <v>177</v>
      </c>
    </row>
    <row r="1505" spans="1:5" x14ac:dyDescent="0.3">
      <c r="A1505" t="s">
        <v>5</v>
      </c>
      <c r="B1505" s="1">
        <v>44730</v>
      </c>
      <c r="C1505">
        <v>9.67</v>
      </c>
      <c r="D1505">
        <v>14662</v>
      </c>
      <c r="E1505">
        <v>172</v>
      </c>
    </row>
    <row r="1506" spans="1:5" x14ac:dyDescent="0.3">
      <c r="A1506" t="s">
        <v>5</v>
      </c>
      <c r="B1506" s="1">
        <v>44731</v>
      </c>
      <c r="C1506">
        <v>9.6</v>
      </c>
      <c r="D1506">
        <v>13236</v>
      </c>
      <c r="E1506">
        <v>145</v>
      </c>
    </row>
    <row r="1507" spans="1:5" x14ac:dyDescent="0.3">
      <c r="A1507" t="s">
        <v>5</v>
      </c>
      <c r="B1507" s="1">
        <v>44732</v>
      </c>
      <c r="C1507">
        <v>17.59</v>
      </c>
      <c r="D1507">
        <v>22362</v>
      </c>
      <c r="E1507">
        <v>239</v>
      </c>
    </row>
    <row r="1508" spans="1:5" x14ac:dyDescent="0.3">
      <c r="A1508" t="s">
        <v>5</v>
      </c>
      <c r="B1508" s="1">
        <v>44733</v>
      </c>
      <c r="C1508">
        <v>12.11</v>
      </c>
      <c r="D1508">
        <v>18552</v>
      </c>
      <c r="E1508">
        <v>172</v>
      </c>
    </row>
    <row r="1509" spans="1:5" x14ac:dyDescent="0.3">
      <c r="A1509" t="s">
        <v>5</v>
      </c>
      <c r="B1509" s="1">
        <v>44734</v>
      </c>
      <c r="C1509">
        <v>11.69</v>
      </c>
      <c r="D1509">
        <v>18152</v>
      </c>
      <c r="E1509">
        <v>153</v>
      </c>
    </row>
    <row r="1510" spans="1:5" x14ac:dyDescent="0.3">
      <c r="A1510" t="s">
        <v>5</v>
      </c>
      <c r="B1510" s="1">
        <v>44735</v>
      </c>
      <c r="C1510">
        <v>12.48</v>
      </c>
      <c r="D1510">
        <v>18312</v>
      </c>
      <c r="E1510">
        <v>162</v>
      </c>
    </row>
    <row r="1511" spans="1:5" x14ac:dyDescent="0.3">
      <c r="A1511" t="s">
        <v>5</v>
      </c>
      <c r="B1511" s="1">
        <v>44736</v>
      </c>
      <c r="C1511">
        <v>14.15</v>
      </c>
      <c r="D1511">
        <v>18016</v>
      </c>
      <c r="E1511">
        <v>176</v>
      </c>
    </row>
    <row r="1512" spans="1:5" x14ac:dyDescent="0.3">
      <c r="A1512" t="s">
        <v>5</v>
      </c>
      <c r="B1512" s="1">
        <v>44737</v>
      </c>
      <c r="C1512">
        <v>12.48</v>
      </c>
      <c r="D1512">
        <v>14702</v>
      </c>
      <c r="E1512">
        <v>148</v>
      </c>
    </row>
    <row r="1513" spans="1:5" x14ac:dyDescent="0.3">
      <c r="A1513" t="s">
        <v>5</v>
      </c>
      <c r="B1513" s="1">
        <v>44738</v>
      </c>
      <c r="C1513">
        <v>8.66</v>
      </c>
      <c r="D1513">
        <v>13822</v>
      </c>
      <c r="E1513">
        <v>153</v>
      </c>
    </row>
    <row r="1514" spans="1:5" x14ac:dyDescent="0.3">
      <c r="A1514" t="s">
        <v>5</v>
      </c>
      <c r="B1514" s="1">
        <v>44739</v>
      </c>
      <c r="C1514">
        <v>16.78</v>
      </c>
      <c r="D1514">
        <v>21689</v>
      </c>
      <c r="E1514">
        <v>222</v>
      </c>
    </row>
    <row r="1515" spans="1:5" x14ac:dyDescent="0.3">
      <c r="A1515" t="s">
        <v>5</v>
      </c>
      <c r="B1515" s="1">
        <v>44740</v>
      </c>
      <c r="C1515">
        <v>16.02</v>
      </c>
      <c r="D1515">
        <v>19130</v>
      </c>
      <c r="E1515">
        <v>180</v>
      </c>
    </row>
    <row r="1516" spans="1:5" x14ac:dyDescent="0.3">
      <c r="A1516" t="s">
        <v>5</v>
      </c>
      <c r="B1516" s="1">
        <v>44741</v>
      </c>
      <c r="C1516">
        <v>14.08</v>
      </c>
      <c r="D1516">
        <v>19820</v>
      </c>
      <c r="E1516">
        <v>198</v>
      </c>
    </row>
    <row r="1517" spans="1:5" x14ac:dyDescent="0.3">
      <c r="A1517" t="s">
        <v>5</v>
      </c>
      <c r="B1517" s="1">
        <v>44742</v>
      </c>
      <c r="C1517">
        <v>17.11</v>
      </c>
      <c r="D1517">
        <v>20069</v>
      </c>
      <c r="E1517">
        <v>241</v>
      </c>
    </row>
    <row r="1518" spans="1:5" x14ac:dyDescent="0.3">
      <c r="A1518" t="s">
        <v>5</v>
      </c>
      <c r="B1518" s="1">
        <v>44743</v>
      </c>
      <c r="C1518">
        <v>10.55</v>
      </c>
      <c r="D1518">
        <v>17732</v>
      </c>
      <c r="E1518">
        <v>176</v>
      </c>
    </row>
    <row r="1519" spans="1:5" x14ac:dyDescent="0.3">
      <c r="A1519" t="s">
        <v>5</v>
      </c>
      <c r="B1519" s="1">
        <v>44744</v>
      </c>
      <c r="C1519">
        <v>8.75</v>
      </c>
      <c r="D1519">
        <v>14464</v>
      </c>
      <c r="E1519">
        <v>139</v>
      </c>
    </row>
    <row r="1520" spans="1:5" x14ac:dyDescent="0.3">
      <c r="A1520" t="s">
        <v>5</v>
      </c>
      <c r="B1520" s="1">
        <v>44745</v>
      </c>
      <c r="C1520">
        <v>8.81</v>
      </c>
      <c r="D1520">
        <v>13660</v>
      </c>
      <c r="E1520">
        <v>190</v>
      </c>
    </row>
    <row r="1521" spans="1:5" x14ac:dyDescent="0.3">
      <c r="A1521" t="s">
        <v>5</v>
      </c>
      <c r="B1521" s="1">
        <v>44746</v>
      </c>
      <c r="C1521">
        <v>14.82</v>
      </c>
      <c r="D1521">
        <v>22136</v>
      </c>
      <c r="E1521">
        <v>249</v>
      </c>
    </row>
    <row r="1522" spans="1:5" x14ac:dyDescent="0.3">
      <c r="A1522" t="s">
        <v>5</v>
      </c>
      <c r="B1522" s="1">
        <v>44747</v>
      </c>
      <c r="C1522">
        <v>13.07</v>
      </c>
      <c r="D1522">
        <v>19524</v>
      </c>
      <c r="E1522">
        <v>237</v>
      </c>
    </row>
    <row r="1523" spans="1:5" x14ac:dyDescent="0.3">
      <c r="A1523" t="s">
        <v>5</v>
      </c>
      <c r="B1523" s="1">
        <v>44748</v>
      </c>
      <c r="C1523">
        <v>11.1</v>
      </c>
      <c r="D1523">
        <v>18427</v>
      </c>
      <c r="E1523">
        <v>172</v>
      </c>
    </row>
    <row r="1524" spans="1:5" x14ac:dyDescent="0.3">
      <c r="A1524" t="s">
        <v>5</v>
      </c>
      <c r="B1524" s="1">
        <v>44749</v>
      </c>
      <c r="C1524">
        <v>12.53</v>
      </c>
      <c r="D1524">
        <v>17804</v>
      </c>
      <c r="E1524">
        <v>186</v>
      </c>
    </row>
    <row r="1525" spans="1:5" x14ac:dyDescent="0.3">
      <c r="A1525" t="s">
        <v>5</v>
      </c>
      <c r="B1525" s="1">
        <v>44750</v>
      </c>
      <c r="C1525">
        <v>9.19</v>
      </c>
      <c r="D1525">
        <v>16656</v>
      </c>
      <c r="E1525">
        <v>144</v>
      </c>
    </row>
    <row r="1526" spans="1:5" x14ac:dyDescent="0.3">
      <c r="A1526" t="s">
        <v>5</v>
      </c>
      <c r="B1526" s="1">
        <v>44751</v>
      </c>
      <c r="C1526">
        <v>9.0299999999999994</v>
      </c>
      <c r="D1526">
        <v>14432</v>
      </c>
      <c r="E1526">
        <v>161</v>
      </c>
    </row>
    <row r="1527" spans="1:5" x14ac:dyDescent="0.3">
      <c r="A1527" t="s">
        <v>5</v>
      </c>
      <c r="B1527" s="1">
        <v>44752</v>
      </c>
      <c r="C1527">
        <v>9.15</v>
      </c>
      <c r="D1527">
        <v>13314</v>
      </c>
      <c r="E1527">
        <v>148</v>
      </c>
    </row>
    <row r="1528" spans="1:5" x14ac:dyDescent="0.3">
      <c r="A1528" t="s">
        <v>5</v>
      </c>
      <c r="B1528" s="1">
        <v>44753</v>
      </c>
      <c r="C1528">
        <v>12.21</v>
      </c>
      <c r="D1528">
        <v>19095</v>
      </c>
      <c r="E1528">
        <v>182</v>
      </c>
    </row>
    <row r="1529" spans="1:5" x14ac:dyDescent="0.3">
      <c r="A1529" t="s">
        <v>5</v>
      </c>
      <c r="B1529" s="1">
        <v>44754</v>
      </c>
      <c r="C1529">
        <v>9.75</v>
      </c>
      <c r="D1529">
        <v>16864</v>
      </c>
      <c r="E1529">
        <v>178</v>
      </c>
    </row>
    <row r="1530" spans="1:5" x14ac:dyDescent="0.3">
      <c r="A1530" t="s">
        <v>5</v>
      </c>
      <c r="B1530" s="1">
        <v>44755</v>
      </c>
      <c r="C1530">
        <v>9.15</v>
      </c>
      <c r="D1530">
        <v>15910</v>
      </c>
      <c r="E1530">
        <v>191</v>
      </c>
    </row>
    <row r="1531" spans="1:5" x14ac:dyDescent="0.3">
      <c r="A1531" t="s">
        <v>5</v>
      </c>
      <c r="B1531" s="1">
        <v>44756</v>
      </c>
      <c r="C1531">
        <v>8.91</v>
      </c>
      <c r="D1531">
        <v>15293</v>
      </c>
      <c r="E1531">
        <v>149</v>
      </c>
    </row>
    <row r="1532" spans="1:5" x14ac:dyDescent="0.3">
      <c r="A1532" t="s">
        <v>5</v>
      </c>
      <c r="B1532" s="1">
        <v>44757</v>
      </c>
      <c r="C1532">
        <v>8.34</v>
      </c>
      <c r="D1532">
        <v>15656</v>
      </c>
      <c r="E1532">
        <v>196</v>
      </c>
    </row>
    <row r="1533" spans="1:5" x14ac:dyDescent="0.3">
      <c r="A1533" t="s">
        <v>5</v>
      </c>
      <c r="B1533" s="1">
        <v>44758</v>
      </c>
      <c r="C1533">
        <v>6.89</v>
      </c>
      <c r="D1533">
        <v>13821</v>
      </c>
      <c r="E1533">
        <v>130</v>
      </c>
    </row>
    <row r="1534" spans="1:5" x14ac:dyDescent="0.3">
      <c r="A1534" t="s">
        <v>5</v>
      </c>
      <c r="B1534" s="1">
        <v>44759</v>
      </c>
      <c r="C1534">
        <v>7.23</v>
      </c>
      <c r="D1534">
        <v>11863</v>
      </c>
      <c r="E1534">
        <v>138</v>
      </c>
    </row>
    <row r="1535" spans="1:5" x14ac:dyDescent="0.3">
      <c r="A1535" t="s">
        <v>5</v>
      </c>
      <c r="B1535" s="1">
        <v>44760</v>
      </c>
      <c r="C1535">
        <v>8.68</v>
      </c>
      <c r="D1535">
        <v>15556</v>
      </c>
      <c r="E1535">
        <v>162</v>
      </c>
    </row>
    <row r="1536" spans="1:5" x14ac:dyDescent="0.3">
      <c r="A1536" t="s">
        <v>5</v>
      </c>
      <c r="B1536" s="1">
        <v>44761</v>
      </c>
      <c r="C1536">
        <v>8.36</v>
      </c>
      <c r="D1536">
        <v>14293</v>
      </c>
      <c r="E1536">
        <v>179</v>
      </c>
    </row>
    <row r="1537" spans="1:5" x14ac:dyDescent="0.3">
      <c r="A1537" t="s">
        <v>5</v>
      </c>
      <c r="B1537" s="1">
        <v>44762</v>
      </c>
      <c r="C1537">
        <v>8.83</v>
      </c>
      <c r="D1537">
        <v>14147</v>
      </c>
      <c r="E1537">
        <v>163</v>
      </c>
    </row>
    <row r="1538" spans="1:5" x14ac:dyDescent="0.3">
      <c r="A1538" t="s">
        <v>5</v>
      </c>
      <c r="B1538" s="1">
        <v>44763</v>
      </c>
      <c r="C1538">
        <v>8.11</v>
      </c>
      <c r="D1538">
        <v>15633</v>
      </c>
      <c r="E1538">
        <v>154</v>
      </c>
    </row>
    <row r="1539" spans="1:5" x14ac:dyDescent="0.3">
      <c r="A1539" t="s">
        <v>5</v>
      </c>
      <c r="B1539" s="1">
        <v>44764</v>
      </c>
      <c r="C1539">
        <v>9.26</v>
      </c>
      <c r="D1539">
        <v>14858</v>
      </c>
      <c r="E1539">
        <v>181</v>
      </c>
    </row>
    <row r="1540" spans="1:5" x14ac:dyDescent="0.3">
      <c r="A1540" t="s">
        <v>5</v>
      </c>
      <c r="B1540" s="1">
        <v>44765</v>
      </c>
      <c r="C1540">
        <v>7.63</v>
      </c>
      <c r="D1540">
        <v>12913</v>
      </c>
      <c r="E1540">
        <v>148</v>
      </c>
    </row>
    <row r="1541" spans="1:5" x14ac:dyDescent="0.3">
      <c r="A1541" t="s">
        <v>5</v>
      </c>
      <c r="B1541" s="1">
        <v>44766</v>
      </c>
      <c r="C1541">
        <v>6.01</v>
      </c>
      <c r="D1541">
        <v>11948</v>
      </c>
      <c r="E1541">
        <v>138</v>
      </c>
    </row>
    <row r="1542" spans="1:5" x14ac:dyDescent="0.3">
      <c r="A1542" t="s">
        <v>5</v>
      </c>
      <c r="B1542" s="1">
        <v>44767</v>
      </c>
      <c r="C1542">
        <v>9.83</v>
      </c>
      <c r="D1542">
        <v>21535</v>
      </c>
      <c r="E1542">
        <v>180</v>
      </c>
    </row>
    <row r="1543" spans="1:5" x14ac:dyDescent="0.3">
      <c r="A1543" t="s">
        <v>5</v>
      </c>
      <c r="B1543" s="1">
        <v>44768</v>
      </c>
      <c r="C1543">
        <v>8.02</v>
      </c>
      <c r="D1543">
        <v>16237</v>
      </c>
      <c r="E1543">
        <v>161</v>
      </c>
    </row>
    <row r="1544" spans="1:5" x14ac:dyDescent="0.3">
      <c r="A1544" t="s">
        <v>5</v>
      </c>
      <c r="B1544" s="1">
        <v>44769</v>
      </c>
      <c r="C1544">
        <v>9.36</v>
      </c>
      <c r="D1544">
        <v>17541</v>
      </c>
      <c r="E1544">
        <v>180</v>
      </c>
    </row>
    <row r="1545" spans="1:5" x14ac:dyDescent="0.3">
      <c r="A1545" t="s">
        <v>5</v>
      </c>
      <c r="B1545" s="1">
        <v>44770</v>
      </c>
      <c r="C1545">
        <v>8.75</v>
      </c>
      <c r="D1545">
        <v>16091</v>
      </c>
      <c r="E1545">
        <v>160</v>
      </c>
    </row>
    <row r="1546" spans="1:5" x14ac:dyDescent="0.3">
      <c r="A1546" t="s">
        <v>5</v>
      </c>
      <c r="B1546" s="1">
        <v>44771</v>
      </c>
      <c r="C1546">
        <v>9.49</v>
      </c>
      <c r="D1546">
        <v>16896</v>
      </c>
      <c r="E1546">
        <v>174</v>
      </c>
    </row>
    <row r="1547" spans="1:5" x14ac:dyDescent="0.3">
      <c r="A1547" t="s">
        <v>5</v>
      </c>
      <c r="B1547" s="1">
        <v>44772</v>
      </c>
      <c r="C1547">
        <v>7.78</v>
      </c>
      <c r="D1547">
        <v>14421</v>
      </c>
      <c r="E1547">
        <v>255</v>
      </c>
    </row>
    <row r="1548" spans="1:5" x14ac:dyDescent="0.3">
      <c r="A1548" t="s">
        <v>5</v>
      </c>
      <c r="B1548" s="1">
        <v>44773</v>
      </c>
      <c r="C1548">
        <v>8.61</v>
      </c>
      <c r="D1548">
        <v>12127</v>
      </c>
      <c r="E1548">
        <v>126</v>
      </c>
    </row>
    <row r="1549" spans="1:5" x14ac:dyDescent="0.3">
      <c r="A1549" t="s">
        <v>5</v>
      </c>
      <c r="B1549" s="1">
        <v>44774</v>
      </c>
      <c r="C1549">
        <v>12.74</v>
      </c>
      <c r="D1549">
        <v>20209</v>
      </c>
      <c r="E1549">
        <v>222</v>
      </c>
    </row>
    <row r="1550" spans="1:5" x14ac:dyDescent="0.3">
      <c r="A1550" t="s">
        <v>5</v>
      </c>
      <c r="B1550" s="1">
        <v>44775</v>
      </c>
      <c r="C1550">
        <v>11.72</v>
      </c>
      <c r="D1550">
        <v>18891</v>
      </c>
      <c r="E1550">
        <v>526</v>
      </c>
    </row>
    <row r="1551" spans="1:5" x14ac:dyDescent="0.3">
      <c r="A1551" t="s">
        <v>5</v>
      </c>
      <c r="B1551" s="1">
        <v>44776</v>
      </c>
      <c r="C1551">
        <v>11.96</v>
      </c>
      <c r="D1551">
        <v>18200</v>
      </c>
      <c r="E1551">
        <v>197</v>
      </c>
    </row>
    <row r="1552" spans="1:5" x14ac:dyDescent="0.3">
      <c r="A1552" t="s">
        <v>5</v>
      </c>
      <c r="B1552" s="1">
        <v>44777</v>
      </c>
      <c r="C1552">
        <v>10.44</v>
      </c>
      <c r="D1552">
        <v>18310</v>
      </c>
      <c r="E1552">
        <v>171</v>
      </c>
    </row>
    <row r="1553" spans="1:5" x14ac:dyDescent="0.3">
      <c r="A1553" t="s">
        <v>5</v>
      </c>
      <c r="B1553" s="1">
        <v>44778</v>
      </c>
      <c r="C1553">
        <v>12.02</v>
      </c>
      <c r="D1553">
        <v>17861</v>
      </c>
      <c r="E1553">
        <v>220</v>
      </c>
    </row>
    <row r="1554" spans="1:5" x14ac:dyDescent="0.3">
      <c r="A1554" t="s">
        <v>5</v>
      </c>
      <c r="B1554" s="1">
        <v>44779</v>
      </c>
      <c r="C1554">
        <v>8.61</v>
      </c>
      <c r="D1554">
        <v>13861</v>
      </c>
      <c r="E1554">
        <v>140</v>
      </c>
    </row>
    <row r="1555" spans="1:5" x14ac:dyDescent="0.3">
      <c r="A1555" t="s">
        <v>5</v>
      </c>
      <c r="B1555" s="1">
        <v>44780</v>
      </c>
      <c r="C1555">
        <v>8.44</v>
      </c>
      <c r="D1555">
        <v>13352</v>
      </c>
      <c r="E1555">
        <v>149</v>
      </c>
    </row>
    <row r="1556" spans="1:5" x14ac:dyDescent="0.3">
      <c r="A1556" t="s">
        <v>5</v>
      </c>
      <c r="B1556" s="1">
        <v>44781</v>
      </c>
      <c r="C1556">
        <v>15.35</v>
      </c>
      <c r="D1556">
        <v>23745</v>
      </c>
      <c r="E1556">
        <v>251</v>
      </c>
    </row>
    <row r="1557" spans="1:5" x14ac:dyDescent="0.3">
      <c r="A1557" t="s">
        <v>5</v>
      </c>
      <c r="B1557" s="1">
        <v>44782</v>
      </c>
      <c r="C1557">
        <v>10.87</v>
      </c>
      <c r="D1557">
        <v>19855</v>
      </c>
      <c r="E1557">
        <v>215</v>
      </c>
    </row>
    <row r="1558" spans="1:5" x14ac:dyDescent="0.3">
      <c r="A1558" t="s">
        <v>5</v>
      </c>
      <c r="B1558" s="1">
        <v>44783</v>
      </c>
      <c r="C1558">
        <v>9.4700000000000006</v>
      </c>
      <c r="D1558">
        <v>18341</v>
      </c>
      <c r="E1558">
        <v>169</v>
      </c>
    </row>
    <row r="1559" spans="1:5" x14ac:dyDescent="0.3">
      <c r="A1559" t="s">
        <v>5</v>
      </c>
      <c r="B1559" s="1">
        <v>44784</v>
      </c>
      <c r="C1559">
        <v>11.88</v>
      </c>
      <c r="D1559">
        <v>18688</v>
      </c>
      <c r="E1559">
        <v>228</v>
      </c>
    </row>
    <row r="1560" spans="1:5" x14ac:dyDescent="0.3">
      <c r="A1560" t="s">
        <v>5</v>
      </c>
      <c r="B1560" s="1">
        <v>44785</v>
      </c>
      <c r="C1560">
        <v>9.4600000000000009</v>
      </c>
      <c r="D1560">
        <v>17637</v>
      </c>
      <c r="E1560">
        <v>170</v>
      </c>
    </row>
    <row r="1561" spans="1:5" x14ac:dyDescent="0.3">
      <c r="A1561" t="s">
        <v>5</v>
      </c>
      <c r="B1561" s="1">
        <v>44786</v>
      </c>
      <c r="C1561">
        <v>9.6</v>
      </c>
      <c r="D1561">
        <v>16614</v>
      </c>
      <c r="E1561">
        <v>195</v>
      </c>
    </row>
    <row r="1562" spans="1:5" x14ac:dyDescent="0.3">
      <c r="A1562" t="s">
        <v>5</v>
      </c>
      <c r="B1562" s="1">
        <v>44787</v>
      </c>
      <c r="C1562">
        <v>5.78</v>
      </c>
      <c r="D1562">
        <v>12528</v>
      </c>
      <c r="E1562">
        <v>141</v>
      </c>
    </row>
    <row r="1563" spans="1:5" x14ac:dyDescent="0.3">
      <c r="A1563" t="s">
        <v>5</v>
      </c>
      <c r="B1563" s="1">
        <v>44788</v>
      </c>
      <c r="C1563">
        <v>8.52</v>
      </c>
      <c r="D1563">
        <v>18097</v>
      </c>
      <c r="E1563">
        <v>141</v>
      </c>
    </row>
    <row r="1564" spans="1:5" x14ac:dyDescent="0.3">
      <c r="A1564" t="s">
        <v>5</v>
      </c>
      <c r="B1564" s="1">
        <v>44789</v>
      </c>
      <c r="C1564">
        <v>10.89</v>
      </c>
      <c r="D1564">
        <v>19752</v>
      </c>
      <c r="E1564">
        <v>212</v>
      </c>
    </row>
    <row r="1565" spans="1:5" x14ac:dyDescent="0.3">
      <c r="A1565" t="s">
        <v>5</v>
      </c>
      <c r="B1565" s="1">
        <v>44790</v>
      </c>
      <c r="C1565">
        <v>8.7799999999999994</v>
      </c>
      <c r="D1565">
        <v>17800</v>
      </c>
      <c r="E1565">
        <v>154</v>
      </c>
    </row>
    <row r="1566" spans="1:5" x14ac:dyDescent="0.3">
      <c r="A1566" t="s">
        <v>5</v>
      </c>
      <c r="B1566" s="1">
        <v>44791</v>
      </c>
      <c r="C1566">
        <v>9.9700000000000006</v>
      </c>
      <c r="D1566">
        <v>17665</v>
      </c>
      <c r="E1566">
        <v>171</v>
      </c>
    </row>
    <row r="1567" spans="1:5" x14ac:dyDescent="0.3">
      <c r="A1567" t="s">
        <v>5</v>
      </c>
      <c r="B1567" s="1">
        <v>44792</v>
      </c>
      <c r="C1567">
        <v>10.31</v>
      </c>
      <c r="D1567">
        <v>17509</v>
      </c>
      <c r="E1567">
        <v>197</v>
      </c>
    </row>
    <row r="1568" spans="1:5" x14ac:dyDescent="0.3">
      <c r="A1568" t="s">
        <v>5</v>
      </c>
      <c r="B1568" s="1">
        <v>44793</v>
      </c>
      <c r="C1568">
        <v>8.56</v>
      </c>
      <c r="D1568">
        <v>13962</v>
      </c>
      <c r="E1568">
        <v>139</v>
      </c>
    </row>
    <row r="1569" spans="1:5" x14ac:dyDescent="0.3">
      <c r="A1569" t="s">
        <v>5</v>
      </c>
      <c r="B1569" s="1">
        <v>44794</v>
      </c>
      <c r="C1569">
        <v>8.02</v>
      </c>
      <c r="D1569">
        <v>13124</v>
      </c>
      <c r="E1569">
        <v>133</v>
      </c>
    </row>
    <row r="1570" spans="1:5" x14ac:dyDescent="0.3">
      <c r="A1570" t="s">
        <v>5</v>
      </c>
      <c r="B1570" s="1">
        <v>44795</v>
      </c>
      <c r="C1570">
        <v>13.27</v>
      </c>
      <c r="D1570">
        <v>20744</v>
      </c>
      <c r="E1570">
        <v>157</v>
      </c>
    </row>
    <row r="1571" spans="1:5" x14ac:dyDescent="0.3">
      <c r="A1571" t="s">
        <v>5</v>
      </c>
      <c r="B1571" s="1">
        <v>44796</v>
      </c>
      <c r="C1571">
        <v>11.27</v>
      </c>
      <c r="D1571">
        <v>17908</v>
      </c>
      <c r="E1571">
        <v>137</v>
      </c>
    </row>
    <row r="1572" spans="1:5" x14ac:dyDescent="0.3">
      <c r="A1572" t="s">
        <v>5</v>
      </c>
      <c r="B1572" s="1">
        <v>44797</v>
      </c>
      <c r="C1572">
        <v>10.029999999999999</v>
      </c>
      <c r="D1572">
        <v>18200</v>
      </c>
      <c r="E1572">
        <v>148</v>
      </c>
    </row>
    <row r="1573" spans="1:5" x14ac:dyDescent="0.3">
      <c r="A1573" t="s">
        <v>5</v>
      </c>
      <c r="B1573" s="1">
        <v>44798</v>
      </c>
      <c r="C1573">
        <v>11.67</v>
      </c>
      <c r="D1573">
        <v>18408</v>
      </c>
      <c r="E1573">
        <v>181</v>
      </c>
    </row>
    <row r="1574" spans="1:5" x14ac:dyDescent="0.3">
      <c r="A1574" t="s">
        <v>5</v>
      </c>
      <c r="B1574" s="1">
        <v>44799</v>
      </c>
      <c r="C1574">
        <v>12.97</v>
      </c>
      <c r="D1574">
        <v>19069</v>
      </c>
      <c r="E1574">
        <v>160</v>
      </c>
    </row>
    <row r="1575" spans="1:5" x14ac:dyDescent="0.3">
      <c r="A1575" t="s">
        <v>5</v>
      </c>
      <c r="B1575" s="1">
        <v>44800</v>
      </c>
      <c r="C1575">
        <v>9.27</v>
      </c>
      <c r="D1575">
        <v>15120</v>
      </c>
      <c r="E1575">
        <v>150</v>
      </c>
    </row>
    <row r="1576" spans="1:5" x14ac:dyDescent="0.3">
      <c r="A1576" t="s">
        <v>5</v>
      </c>
      <c r="B1576" s="1">
        <v>44801</v>
      </c>
      <c r="C1576">
        <v>9.26</v>
      </c>
      <c r="D1576">
        <v>14921</v>
      </c>
      <c r="E1576">
        <v>138</v>
      </c>
    </row>
    <row r="1577" spans="1:5" x14ac:dyDescent="0.3">
      <c r="A1577" t="s">
        <v>5</v>
      </c>
      <c r="B1577" s="1">
        <v>44802</v>
      </c>
      <c r="C1577">
        <v>14.8</v>
      </c>
      <c r="D1577">
        <v>23040</v>
      </c>
      <c r="E1577">
        <v>179</v>
      </c>
    </row>
    <row r="1578" spans="1:5" x14ac:dyDescent="0.3">
      <c r="A1578" t="s">
        <v>5</v>
      </c>
      <c r="B1578" s="1">
        <v>44803</v>
      </c>
      <c r="C1578">
        <v>13.65</v>
      </c>
      <c r="D1578">
        <v>20315</v>
      </c>
      <c r="E1578">
        <v>178</v>
      </c>
    </row>
    <row r="1579" spans="1:5" x14ac:dyDescent="0.3">
      <c r="A1579" t="s">
        <v>5</v>
      </c>
      <c r="B1579" s="1">
        <v>44804</v>
      </c>
      <c r="C1579">
        <v>13.09</v>
      </c>
      <c r="D1579">
        <v>19319</v>
      </c>
      <c r="E1579">
        <v>194</v>
      </c>
    </row>
    <row r="1580" spans="1:5" x14ac:dyDescent="0.3">
      <c r="A1580" t="s">
        <v>5</v>
      </c>
      <c r="B1580" s="1">
        <v>44805</v>
      </c>
      <c r="C1580">
        <v>11.72</v>
      </c>
      <c r="D1580">
        <v>17992</v>
      </c>
      <c r="E1580">
        <v>182</v>
      </c>
    </row>
    <row r="1581" spans="1:5" x14ac:dyDescent="0.3">
      <c r="A1581" t="s">
        <v>5</v>
      </c>
      <c r="B1581" s="1">
        <v>44806</v>
      </c>
      <c r="C1581">
        <v>12.43</v>
      </c>
      <c r="D1581">
        <v>17671</v>
      </c>
      <c r="E1581">
        <v>172</v>
      </c>
    </row>
    <row r="1582" spans="1:5" x14ac:dyDescent="0.3">
      <c r="A1582" t="s">
        <v>5</v>
      </c>
      <c r="B1582" s="1">
        <v>44807</v>
      </c>
      <c r="C1582">
        <v>11.35</v>
      </c>
      <c r="D1582">
        <v>14607</v>
      </c>
      <c r="E1582">
        <v>153</v>
      </c>
    </row>
    <row r="1583" spans="1:5" x14ac:dyDescent="0.3">
      <c r="A1583" t="s">
        <v>5</v>
      </c>
      <c r="B1583" s="1">
        <v>44808</v>
      </c>
      <c r="C1583">
        <v>10.119999999999999</v>
      </c>
      <c r="D1583">
        <v>13862</v>
      </c>
      <c r="E1583">
        <v>162</v>
      </c>
    </row>
    <row r="1584" spans="1:5" x14ac:dyDescent="0.3">
      <c r="A1584" t="s">
        <v>5</v>
      </c>
      <c r="B1584" s="1">
        <v>44809</v>
      </c>
      <c r="C1584">
        <v>14.83</v>
      </c>
      <c r="D1584">
        <v>21854</v>
      </c>
      <c r="E1584">
        <v>197</v>
      </c>
    </row>
    <row r="1585" spans="1:5" x14ac:dyDescent="0.3">
      <c r="A1585" t="s">
        <v>5</v>
      </c>
      <c r="B1585" s="1">
        <v>44810</v>
      </c>
      <c r="C1585">
        <v>11.7</v>
      </c>
      <c r="D1585">
        <v>19178</v>
      </c>
      <c r="E1585">
        <v>221</v>
      </c>
    </row>
    <row r="1586" spans="1:5" x14ac:dyDescent="0.3">
      <c r="A1586" t="s">
        <v>5</v>
      </c>
      <c r="B1586" s="1">
        <v>44811</v>
      </c>
      <c r="C1586">
        <v>11.98</v>
      </c>
      <c r="D1586">
        <v>18722</v>
      </c>
      <c r="E1586">
        <v>194</v>
      </c>
    </row>
    <row r="1587" spans="1:5" x14ac:dyDescent="0.3">
      <c r="A1587" t="s">
        <v>5</v>
      </c>
      <c r="B1587" s="1">
        <v>44812</v>
      </c>
      <c r="C1587">
        <v>11.82</v>
      </c>
      <c r="D1587">
        <v>20258</v>
      </c>
      <c r="E1587">
        <v>177</v>
      </c>
    </row>
    <row r="1588" spans="1:5" x14ac:dyDescent="0.3">
      <c r="A1588" t="s">
        <v>5</v>
      </c>
      <c r="B1588" s="1">
        <v>44813</v>
      </c>
      <c r="C1588">
        <v>11.31</v>
      </c>
      <c r="D1588">
        <v>18851</v>
      </c>
      <c r="E1588">
        <v>206</v>
      </c>
    </row>
    <row r="1589" spans="1:5" x14ac:dyDescent="0.3">
      <c r="A1589" t="s">
        <v>5</v>
      </c>
      <c r="B1589" s="1">
        <v>44814</v>
      </c>
      <c r="C1589">
        <v>8.34</v>
      </c>
      <c r="D1589">
        <v>14967</v>
      </c>
      <c r="E1589">
        <v>154</v>
      </c>
    </row>
    <row r="1590" spans="1:5" x14ac:dyDescent="0.3">
      <c r="A1590" t="s">
        <v>5</v>
      </c>
      <c r="B1590" s="1">
        <v>44815</v>
      </c>
      <c r="C1590">
        <v>7.08</v>
      </c>
      <c r="D1590">
        <v>13996</v>
      </c>
      <c r="E1590">
        <v>119</v>
      </c>
    </row>
    <row r="1591" spans="1:5" x14ac:dyDescent="0.3">
      <c r="A1591" t="s">
        <v>5</v>
      </c>
      <c r="B1591" s="1">
        <v>44816</v>
      </c>
      <c r="C1591">
        <v>15.25</v>
      </c>
      <c r="D1591">
        <v>24194</v>
      </c>
      <c r="E1591">
        <v>232</v>
      </c>
    </row>
    <row r="1592" spans="1:5" x14ac:dyDescent="0.3">
      <c r="A1592" t="s">
        <v>5</v>
      </c>
      <c r="B1592" s="1">
        <v>44817</v>
      </c>
      <c r="C1592">
        <v>13.17</v>
      </c>
      <c r="D1592">
        <v>20251</v>
      </c>
      <c r="E1592">
        <v>182</v>
      </c>
    </row>
    <row r="1593" spans="1:5" x14ac:dyDescent="0.3">
      <c r="A1593" t="s">
        <v>5</v>
      </c>
      <c r="B1593" s="1">
        <v>44818</v>
      </c>
      <c r="C1593">
        <v>13.83</v>
      </c>
      <c r="D1593">
        <v>19837</v>
      </c>
      <c r="E1593">
        <v>138</v>
      </c>
    </row>
    <row r="1594" spans="1:5" x14ac:dyDescent="0.3">
      <c r="A1594" t="s">
        <v>5</v>
      </c>
      <c r="B1594" s="1">
        <v>44819</v>
      </c>
      <c r="C1594">
        <v>12.34</v>
      </c>
      <c r="D1594">
        <v>19882</v>
      </c>
      <c r="E1594">
        <v>189</v>
      </c>
    </row>
    <row r="1595" spans="1:5" x14ac:dyDescent="0.3">
      <c r="A1595" t="s">
        <v>5</v>
      </c>
      <c r="B1595" s="1">
        <v>44820</v>
      </c>
      <c r="C1595">
        <v>13.91</v>
      </c>
      <c r="D1595">
        <v>19718</v>
      </c>
      <c r="E1595">
        <v>165</v>
      </c>
    </row>
    <row r="1596" spans="1:5" x14ac:dyDescent="0.3">
      <c r="A1596" t="s">
        <v>5</v>
      </c>
      <c r="B1596" s="1">
        <v>44821</v>
      </c>
      <c r="C1596">
        <v>10.62</v>
      </c>
      <c r="D1596">
        <v>15736</v>
      </c>
      <c r="E1596">
        <v>145</v>
      </c>
    </row>
    <row r="1597" spans="1:5" x14ac:dyDescent="0.3">
      <c r="A1597" t="s">
        <v>5</v>
      </c>
      <c r="B1597" s="1">
        <v>44822</v>
      </c>
      <c r="C1597">
        <v>8.65</v>
      </c>
      <c r="D1597">
        <v>14031</v>
      </c>
      <c r="E1597">
        <v>96</v>
      </c>
    </row>
    <row r="1598" spans="1:5" x14ac:dyDescent="0.3">
      <c r="A1598" t="s">
        <v>5</v>
      </c>
      <c r="B1598" s="1">
        <v>44823</v>
      </c>
      <c r="C1598">
        <v>14.4</v>
      </c>
      <c r="D1598">
        <v>21558</v>
      </c>
      <c r="E1598">
        <v>198</v>
      </c>
    </row>
    <row r="1599" spans="1:5" x14ac:dyDescent="0.3">
      <c r="A1599" t="s">
        <v>5</v>
      </c>
      <c r="B1599" s="1">
        <v>44824</v>
      </c>
      <c r="C1599">
        <v>14.93</v>
      </c>
      <c r="D1599">
        <v>19554</v>
      </c>
      <c r="E1599">
        <v>196</v>
      </c>
    </row>
    <row r="1600" spans="1:5" x14ac:dyDescent="0.3">
      <c r="A1600" t="s">
        <v>5</v>
      </c>
      <c r="B1600" s="1">
        <v>44825</v>
      </c>
      <c r="C1600">
        <v>14.15</v>
      </c>
      <c r="D1600">
        <v>19020</v>
      </c>
      <c r="E1600">
        <v>156</v>
      </c>
    </row>
    <row r="1601" spans="1:5" x14ac:dyDescent="0.3">
      <c r="A1601" t="s">
        <v>5</v>
      </c>
      <c r="B1601" s="1">
        <v>44826</v>
      </c>
      <c r="C1601">
        <v>13.79</v>
      </c>
      <c r="D1601">
        <v>19388</v>
      </c>
      <c r="E1601">
        <v>183</v>
      </c>
    </row>
    <row r="1602" spans="1:5" x14ac:dyDescent="0.3">
      <c r="A1602" t="s">
        <v>5</v>
      </c>
      <c r="B1602" s="1">
        <v>44827</v>
      </c>
      <c r="C1602">
        <v>13.77</v>
      </c>
      <c r="D1602">
        <v>17805</v>
      </c>
      <c r="E1602">
        <v>159</v>
      </c>
    </row>
    <row r="1603" spans="1:5" x14ac:dyDescent="0.3">
      <c r="A1603" t="s">
        <v>5</v>
      </c>
      <c r="B1603" s="1">
        <v>44828</v>
      </c>
      <c r="C1603">
        <v>11.69</v>
      </c>
      <c r="D1603">
        <v>14100</v>
      </c>
      <c r="E1603">
        <v>151</v>
      </c>
    </row>
    <row r="1604" spans="1:5" x14ac:dyDescent="0.3">
      <c r="A1604" t="s">
        <v>5</v>
      </c>
      <c r="B1604" s="1">
        <v>44829</v>
      </c>
      <c r="C1604">
        <v>9.6199999999999992</v>
      </c>
      <c r="D1604">
        <v>13801</v>
      </c>
      <c r="E1604">
        <v>125</v>
      </c>
    </row>
    <row r="1605" spans="1:5" x14ac:dyDescent="0.3">
      <c r="A1605" t="s">
        <v>5</v>
      </c>
      <c r="B1605" s="1">
        <v>44830</v>
      </c>
      <c r="C1605">
        <v>13.84</v>
      </c>
      <c r="D1605">
        <v>22368</v>
      </c>
      <c r="E1605">
        <v>155</v>
      </c>
    </row>
    <row r="1606" spans="1:5" x14ac:dyDescent="0.3">
      <c r="A1606" t="s">
        <v>5</v>
      </c>
      <c r="B1606" s="1">
        <v>44831</v>
      </c>
      <c r="C1606">
        <v>11.04</v>
      </c>
      <c r="D1606">
        <v>19229</v>
      </c>
      <c r="E1606">
        <v>161</v>
      </c>
    </row>
    <row r="1607" spans="1:5" x14ac:dyDescent="0.3">
      <c r="A1607" t="s">
        <v>5</v>
      </c>
      <c r="B1607" s="1">
        <v>44832</v>
      </c>
      <c r="C1607">
        <v>14.15</v>
      </c>
      <c r="D1607">
        <v>20090</v>
      </c>
      <c r="E1607">
        <v>158</v>
      </c>
    </row>
    <row r="1608" spans="1:5" x14ac:dyDescent="0.3">
      <c r="A1608" t="s">
        <v>5</v>
      </c>
      <c r="B1608" s="1">
        <v>44833</v>
      </c>
      <c r="C1608">
        <v>11.72</v>
      </c>
      <c r="D1608">
        <v>20073</v>
      </c>
      <c r="E1608">
        <v>147</v>
      </c>
    </row>
    <row r="1609" spans="1:5" x14ac:dyDescent="0.3">
      <c r="A1609" t="s">
        <v>5</v>
      </c>
      <c r="B1609" s="1">
        <v>44834</v>
      </c>
      <c r="C1609">
        <v>11.93</v>
      </c>
      <c r="D1609">
        <v>19176</v>
      </c>
      <c r="E1609">
        <v>166</v>
      </c>
    </row>
    <row r="1610" spans="1:5" x14ac:dyDescent="0.3">
      <c r="A1610" t="s">
        <v>5</v>
      </c>
      <c r="B1610" s="1">
        <v>44835</v>
      </c>
      <c r="C1610">
        <v>10.52</v>
      </c>
      <c r="D1610">
        <v>13867</v>
      </c>
      <c r="E1610">
        <v>139</v>
      </c>
    </row>
    <row r="1611" spans="1:5" x14ac:dyDescent="0.3">
      <c r="A1611" t="s">
        <v>5</v>
      </c>
      <c r="B1611" s="1">
        <v>44836</v>
      </c>
      <c r="C1611">
        <v>9.75</v>
      </c>
      <c r="D1611">
        <v>13849</v>
      </c>
      <c r="E1611">
        <v>199</v>
      </c>
    </row>
    <row r="1612" spans="1:5" x14ac:dyDescent="0.3">
      <c r="A1612" t="s">
        <v>5</v>
      </c>
      <c r="B1612" s="1">
        <v>44837</v>
      </c>
      <c r="C1612">
        <v>15.57</v>
      </c>
      <c r="D1612">
        <v>21914</v>
      </c>
      <c r="E1612">
        <v>196</v>
      </c>
    </row>
    <row r="1613" spans="1:5" x14ac:dyDescent="0.3">
      <c r="A1613" t="s">
        <v>5</v>
      </c>
      <c r="B1613" s="1">
        <v>44838</v>
      </c>
      <c r="C1613">
        <v>14.08</v>
      </c>
      <c r="D1613">
        <v>19159</v>
      </c>
      <c r="E1613">
        <v>175</v>
      </c>
    </row>
    <row r="1614" spans="1:5" x14ac:dyDescent="0.3">
      <c r="A1614" t="s">
        <v>5</v>
      </c>
      <c r="B1614" s="1">
        <v>44839</v>
      </c>
      <c r="C1614">
        <v>11.45</v>
      </c>
      <c r="D1614">
        <v>18737</v>
      </c>
      <c r="E1614">
        <v>159</v>
      </c>
    </row>
    <row r="1615" spans="1:5" x14ac:dyDescent="0.3">
      <c r="A1615" t="s">
        <v>5</v>
      </c>
      <c r="B1615" s="1">
        <v>44840</v>
      </c>
      <c r="C1615">
        <v>11.33</v>
      </c>
      <c r="D1615">
        <v>18866</v>
      </c>
      <c r="E1615">
        <v>174</v>
      </c>
    </row>
    <row r="1616" spans="1:5" x14ac:dyDescent="0.3">
      <c r="A1616" t="s">
        <v>5</v>
      </c>
      <c r="B1616" s="1">
        <v>44841</v>
      </c>
      <c r="C1616">
        <v>9.36</v>
      </c>
      <c r="D1616">
        <v>17131</v>
      </c>
      <c r="E1616">
        <v>132</v>
      </c>
    </row>
    <row r="1617" spans="1:5" x14ac:dyDescent="0.3">
      <c r="A1617" t="s">
        <v>5</v>
      </c>
      <c r="B1617" s="1">
        <v>44842</v>
      </c>
      <c r="C1617">
        <v>7.38</v>
      </c>
      <c r="D1617">
        <v>14092</v>
      </c>
      <c r="E1617">
        <v>114</v>
      </c>
    </row>
    <row r="1618" spans="1:5" x14ac:dyDescent="0.3">
      <c r="A1618" t="s">
        <v>5</v>
      </c>
      <c r="B1618" s="1">
        <v>44843</v>
      </c>
      <c r="C1618">
        <v>6.41</v>
      </c>
      <c r="D1618">
        <v>13154</v>
      </c>
      <c r="E1618">
        <v>101</v>
      </c>
    </row>
    <row r="1619" spans="1:5" x14ac:dyDescent="0.3">
      <c r="A1619" t="s">
        <v>5</v>
      </c>
      <c r="B1619" s="1">
        <v>44844</v>
      </c>
      <c r="C1619">
        <v>11</v>
      </c>
      <c r="D1619">
        <v>20961</v>
      </c>
      <c r="E1619">
        <v>162</v>
      </c>
    </row>
    <row r="1620" spans="1:5" x14ac:dyDescent="0.3">
      <c r="A1620" t="s">
        <v>5</v>
      </c>
      <c r="B1620" s="1">
        <v>44845</v>
      </c>
      <c r="C1620">
        <v>13.03</v>
      </c>
      <c r="D1620">
        <v>20352</v>
      </c>
      <c r="E1620">
        <v>227</v>
      </c>
    </row>
    <row r="1621" spans="1:5" x14ac:dyDescent="0.3">
      <c r="A1621" t="s">
        <v>5</v>
      </c>
      <c r="B1621" s="1">
        <v>44846</v>
      </c>
      <c r="C1621">
        <v>11.01</v>
      </c>
      <c r="D1621">
        <v>18933</v>
      </c>
      <c r="E1621">
        <v>170</v>
      </c>
    </row>
    <row r="1622" spans="1:5" x14ac:dyDescent="0.3">
      <c r="A1622" t="s">
        <v>5</v>
      </c>
      <c r="B1622" s="1">
        <v>44847</v>
      </c>
      <c r="C1622">
        <v>12.17</v>
      </c>
      <c r="D1622">
        <v>19365</v>
      </c>
      <c r="E1622">
        <v>164</v>
      </c>
    </row>
    <row r="1623" spans="1:5" x14ac:dyDescent="0.3">
      <c r="A1623" t="s">
        <v>5</v>
      </c>
      <c r="B1623" s="1">
        <v>44848</v>
      </c>
      <c r="C1623">
        <v>13.81</v>
      </c>
      <c r="D1623">
        <v>18923</v>
      </c>
      <c r="E1623">
        <v>176</v>
      </c>
    </row>
    <row r="1624" spans="1:5" x14ac:dyDescent="0.3">
      <c r="A1624" t="s">
        <v>5</v>
      </c>
      <c r="B1624" s="1">
        <v>44849</v>
      </c>
      <c r="C1624">
        <v>11.66</v>
      </c>
      <c r="D1624">
        <v>15573</v>
      </c>
      <c r="E1624">
        <v>155</v>
      </c>
    </row>
    <row r="1625" spans="1:5" x14ac:dyDescent="0.3">
      <c r="A1625" t="s">
        <v>5</v>
      </c>
      <c r="B1625" s="1">
        <v>44850</v>
      </c>
      <c r="C1625">
        <v>8.18</v>
      </c>
      <c r="D1625">
        <v>14237</v>
      </c>
      <c r="E1625">
        <v>106</v>
      </c>
    </row>
    <row r="1626" spans="1:5" x14ac:dyDescent="0.3">
      <c r="A1626" t="s">
        <v>5</v>
      </c>
      <c r="B1626" s="1">
        <v>44851</v>
      </c>
      <c r="C1626">
        <v>13.49</v>
      </c>
      <c r="D1626">
        <v>22343</v>
      </c>
      <c r="E1626">
        <v>171</v>
      </c>
    </row>
    <row r="1627" spans="1:5" x14ac:dyDescent="0.3">
      <c r="A1627" t="s">
        <v>5</v>
      </c>
      <c r="B1627" s="1">
        <v>44852</v>
      </c>
      <c r="C1627">
        <v>12.24</v>
      </c>
      <c r="D1627">
        <v>18718</v>
      </c>
      <c r="E1627">
        <v>186</v>
      </c>
    </row>
    <row r="1628" spans="1:5" x14ac:dyDescent="0.3">
      <c r="A1628" t="s">
        <v>5</v>
      </c>
      <c r="B1628" s="1">
        <v>44853</v>
      </c>
      <c r="C1628">
        <v>11.11</v>
      </c>
      <c r="D1628">
        <v>18574</v>
      </c>
      <c r="E1628">
        <v>182</v>
      </c>
    </row>
    <row r="1629" spans="1:5" x14ac:dyDescent="0.3">
      <c r="A1629" t="s">
        <v>5</v>
      </c>
      <c r="B1629" s="1">
        <v>44854</v>
      </c>
      <c r="C1629">
        <v>9.81</v>
      </c>
      <c r="D1629">
        <v>18568</v>
      </c>
      <c r="E1629">
        <v>161</v>
      </c>
    </row>
    <row r="1630" spans="1:5" x14ac:dyDescent="0.3">
      <c r="A1630" t="s">
        <v>5</v>
      </c>
      <c r="B1630" s="1">
        <v>44855</v>
      </c>
      <c r="C1630">
        <v>9.07</v>
      </c>
      <c r="D1630">
        <v>18015</v>
      </c>
      <c r="E1630">
        <v>178</v>
      </c>
    </row>
    <row r="1631" spans="1:5" x14ac:dyDescent="0.3">
      <c r="A1631" t="s">
        <v>5</v>
      </c>
      <c r="B1631" s="1">
        <v>44856</v>
      </c>
      <c r="C1631">
        <v>10.029999999999999</v>
      </c>
      <c r="D1631">
        <v>16841</v>
      </c>
      <c r="E1631">
        <v>177</v>
      </c>
    </row>
    <row r="1632" spans="1:5" x14ac:dyDescent="0.3">
      <c r="A1632" t="s">
        <v>5</v>
      </c>
      <c r="B1632" s="1">
        <v>44857</v>
      </c>
      <c r="C1632">
        <v>6.19</v>
      </c>
      <c r="D1632">
        <v>15461</v>
      </c>
      <c r="E1632">
        <v>134</v>
      </c>
    </row>
    <row r="1633" spans="1:5" x14ac:dyDescent="0.3">
      <c r="A1633" t="s">
        <v>5</v>
      </c>
      <c r="B1633" s="1">
        <v>44858</v>
      </c>
      <c r="C1633">
        <v>11.19</v>
      </c>
      <c r="D1633">
        <v>26841</v>
      </c>
      <c r="E1633">
        <v>262</v>
      </c>
    </row>
    <row r="1634" spans="1:5" x14ac:dyDescent="0.3">
      <c r="A1634" t="s">
        <v>5</v>
      </c>
      <c r="B1634" s="1">
        <v>44859</v>
      </c>
      <c r="C1634">
        <v>11.01</v>
      </c>
      <c r="D1634">
        <v>31331</v>
      </c>
      <c r="E1634">
        <v>300</v>
      </c>
    </row>
    <row r="1635" spans="1:5" x14ac:dyDescent="0.3">
      <c r="A1635" t="s">
        <v>5</v>
      </c>
      <c r="B1635" s="1">
        <v>44860</v>
      </c>
      <c r="C1635">
        <v>10.82</v>
      </c>
      <c r="D1635">
        <v>27644</v>
      </c>
      <c r="E1635">
        <v>270</v>
      </c>
    </row>
    <row r="1636" spans="1:5" x14ac:dyDescent="0.3">
      <c r="A1636" t="s">
        <v>5</v>
      </c>
      <c r="B1636" s="1">
        <v>44861</v>
      </c>
      <c r="C1636">
        <v>11.37</v>
      </c>
      <c r="D1636">
        <v>30360</v>
      </c>
      <c r="E1636">
        <v>271</v>
      </c>
    </row>
    <row r="1637" spans="1:5" x14ac:dyDescent="0.3">
      <c r="A1637" t="s">
        <v>5</v>
      </c>
      <c r="B1637" s="1">
        <v>44862</v>
      </c>
      <c r="C1637">
        <v>11.92</v>
      </c>
      <c r="D1637">
        <v>21855</v>
      </c>
      <c r="E1637">
        <v>201</v>
      </c>
    </row>
    <row r="1638" spans="1:5" x14ac:dyDescent="0.3">
      <c r="A1638" t="s">
        <v>5</v>
      </c>
      <c r="B1638" s="1">
        <v>44863</v>
      </c>
      <c r="C1638">
        <v>11.29</v>
      </c>
      <c r="D1638">
        <v>18217</v>
      </c>
      <c r="E1638">
        <v>155</v>
      </c>
    </row>
    <row r="1639" spans="1:5" x14ac:dyDescent="0.3">
      <c r="A1639" t="s">
        <v>5</v>
      </c>
      <c r="B1639" s="1">
        <v>44864</v>
      </c>
      <c r="C1639">
        <v>9.9499999999999993</v>
      </c>
      <c r="D1639">
        <v>16460</v>
      </c>
      <c r="E1639">
        <v>134</v>
      </c>
    </row>
    <row r="1640" spans="1:5" x14ac:dyDescent="0.3">
      <c r="A1640" t="s">
        <v>5</v>
      </c>
      <c r="B1640" s="1">
        <v>44865</v>
      </c>
      <c r="C1640">
        <v>18.3</v>
      </c>
      <c r="D1640">
        <v>31334</v>
      </c>
      <c r="E1640">
        <v>243</v>
      </c>
    </row>
    <row r="1641" spans="1:5" x14ac:dyDescent="0.3">
      <c r="A1641" t="s">
        <v>5</v>
      </c>
      <c r="B1641" s="1">
        <v>44866</v>
      </c>
      <c r="C1641">
        <v>17.600000000000001</v>
      </c>
      <c r="D1641">
        <v>22753</v>
      </c>
      <c r="E1641">
        <v>224</v>
      </c>
    </row>
    <row r="1642" spans="1:5" x14ac:dyDescent="0.3">
      <c r="A1642" t="s">
        <v>5</v>
      </c>
      <c r="B1642" s="1">
        <v>44867</v>
      </c>
      <c r="C1642">
        <v>9.6300000000000008</v>
      </c>
      <c r="D1642">
        <v>14993</v>
      </c>
      <c r="E1642">
        <v>172</v>
      </c>
    </row>
    <row r="1643" spans="1:5" x14ac:dyDescent="0.3">
      <c r="A1643" t="s">
        <v>5</v>
      </c>
      <c r="B1643" s="1">
        <v>44868</v>
      </c>
      <c r="C1643">
        <v>5.44</v>
      </c>
      <c r="D1643">
        <v>11704</v>
      </c>
      <c r="E1643">
        <v>88</v>
      </c>
    </row>
    <row r="1644" spans="1:5" x14ac:dyDescent="0.3">
      <c r="A1644" t="s">
        <v>5</v>
      </c>
      <c r="B1644" s="1">
        <v>44869</v>
      </c>
      <c r="C1644">
        <v>3.92</v>
      </c>
      <c r="D1644">
        <v>11635</v>
      </c>
      <c r="E1644">
        <v>72</v>
      </c>
    </row>
    <row r="1645" spans="1:5" x14ac:dyDescent="0.3">
      <c r="A1645" t="s">
        <v>5</v>
      </c>
      <c r="B1645" s="1">
        <v>44870</v>
      </c>
      <c r="C1645">
        <v>4.54</v>
      </c>
      <c r="D1645">
        <v>10366</v>
      </c>
      <c r="E1645">
        <v>104</v>
      </c>
    </row>
    <row r="1646" spans="1:5" x14ac:dyDescent="0.3">
      <c r="A1646" t="s">
        <v>5</v>
      </c>
      <c r="B1646" s="1">
        <v>44871</v>
      </c>
      <c r="C1646">
        <v>6.76</v>
      </c>
      <c r="D1646">
        <v>14519</v>
      </c>
      <c r="E1646">
        <v>123</v>
      </c>
    </row>
    <row r="1647" spans="1:5" x14ac:dyDescent="0.3">
      <c r="A1647" t="s">
        <v>5</v>
      </c>
      <c r="B1647" s="1">
        <v>44872</v>
      </c>
      <c r="C1647">
        <v>11.27</v>
      </c>
      <c r="D1647">
        <v>22929</v>
      </c>
      <c r="E1647">
        <v>170</v>
      </c>
    </row>
    <row r="1648" spans="1:5" x14ac:dyDescent="0.3">
      <c r="A1648" t="s">
        <v>5</v>
      </c>
      <c r="B1648" s="1">
        <v>44873</v>
      </c>
      <c r="C1648">
        <v>9.6</v>
      </c>
      <c r="D1648">
        <v>17772</v>
      </c>
      <c r="E1648">
        <v>131</v>
      </c>
    </row>
    <row r="1649" spans="1:5" x14ac:dyDescent="0.3">
      <c r="A1649" t="s">
        <v>5</v>
      </c>
      <c r="B1649" s="1">
        <v>44874</v>
      </c>
      <c r="C1649">
        <v>8.4600000000000009</v>
      </c>
      <c r="D1649">
        <v>17315</v>
      </c>
      <c r="E1649">
        <v>166</v>
      </c>
    </row>
    <row r="1650" spans="1:5" x14ac:dyDescent="0.3">
      <c r="A1650" t="s">
        <v>5</v>
      </c>
      <c r="B1650" s="1">
        <v>44875</v>
      </c>
      <c r="C1650">
        <v>5.14</v>
      </c>
      <c r="D1650">
        <v>13021</v>
      </c>
      <c r="E1650">
        <v>123</v>
      </c>
    </row>
    <row r="1651" spans="1:5" x14ac:dyDescent="0.3">
      <c r="A1651" t="s">
        <v>5</v>
      </c>
      <c r="B1651" s="1">
        <v>44876</v>
      </c>
      <c r="C1651">
        <v>8.8699999999999992</v>
      </c>
      <c r="D1651">
        <v>19148</v>
      </c>
      <c r="E1651">
        <v>133</v>
      </c>
    </row>
    <row r="1652" spans="1:5" x14ac:dyDescent="0.3">
      <c r="A1652" t="s">
        <v>5</v>
      </c>
      <c r="B1652" s="1">
        <v>44877</v>
      </c>
      <c r="C1652">
        <v>5.38</v>
      </c>
      <c r="D1652">
        <v>14447</v>
      </c>
      <c r="E1652">
        <v>99</v>
      </c>
    </row>
    <row r="1653" spans="1:5" x14ac:dyDescent="0.3">
      <c r="A1653" t="s">
        <v>5</v>
      </c>
      <c r="B1653" s="1">
        <v>44878</v>
      </c>
      <c r="C1653">
        <v>6.54</v>
      </c>
      <c r="D1653">
        <v>13646</v>
      </c>
      <c r="E1653">
        <v>146</v>
      </c>
    </row>
    <row r="1654" spans="1:5" x14ac:dyDescent="0.3">
      <c r="A1654" t="s">
        <v>5</v>
      </c>
      <c r="B1654" s="1">
        <v>44879</v>
      </c>
      <c r="C1654">
        <v>9.99</v>
      </c>
      <c r="D1654">
        <v>22755</v>
      </c>
      <c r="E1654">
        <v>184</v>
      </c>
    </row>
    <row r="1655" spans="1:5" x14ac:dyDescent="0.3">
      <c r="A1655" t="s">
        <v>5</v>
      </c>
      <c r="B1655" s="1">
        <v>44880</v>
      </c>
      <c r="C1655">
        <v>7.92</v>
      </c>
      <c r="D1655">
        <v>18477</v>
      </c>
      <c r="E1655">
        <v>129</v>
      </c>
    </row>
    <row r="1656" spans="1:5" x14ac:dyDescent="0.3">
      <c r="A1656" t="s">
        <v>5</v>
      </c>
      <c r="B1656" s="1">
        <v>44881</v>
      </c>
      <c r="C1656">
        <v>10.4</v>
      </c>
      <c r="D1656">
        <v>18167</v>
      </c>
      <c r="E1656">
        <v>134</v>
      </c>
    </row>
    <row r="1657" spans="1:5" x14ac:dyDescent="0.3">
      <c r="A1657" t="s">
        <v>5</v>
      </c>
      <c r="B1657" s="1">
        <v>44882</v>
      </c>
      <c r="C1657">
        <v>10.119999999999999</v>
      </c>
      <c r="D1657">
        <v>17229</v>
      </c>
      <c r="E1657">
        <v>150</v>
      </c>
    </row>
    <row r="1658" spans="1:5" x14ac:dyDescent="0.3">
      <c r="A1658" t="s">
        <v>5</v>
      </c>
      <c r="B1658" s="1">
        <v>44883</v>
      </c>
      <c r="C1658">
        <v>9.42</v>
      </c>
      <c r="D1658">
        <v>16754</v>
      </c>
      <c r="E1658">
        <v>118</v>
      </c>
    </row>
    <row r="1659" spans="1:5" x14ac:dyDescent="0.3">
      <c r="A1659" t="s">
        <v>5</v>
      </c>
      <c r="B1659" s="1">
        <v>44884</v>
      </c>
      <c r="C1659">
        <v>8.6</v>
      </c>
      <c r="D1659">
        <v>14024</v>
      </c>
      <c r="E1659">
        <v>98</v>
      </c>
    </row>
    <row r="1660" spans="1:5" x14ac:dyDescent="0.3">
      <c r="A1660" t="s">
        <v>5</v>
      </c>
      <c r="B1660" s="1">
        <v>44885</v>
      </c>
      <c r="C1660">
        <v>7.73</v>
      </c>
      <c r="D1660">
        <v>13033</v>
      </c>
      <c r="E1660">
        <v>108</v>
      </c>
    </row>
    <row r="1661" spans="1:5" x14ac:dyDescent="0.3">
      <c r="A1661" t="s">
        <v>5</v>
      </c>
      <c r="B1661" s="1">
        <v>44886</v>
      </c>
      <c r="C1661">
        <v>15.9</v>
      </c>
      <c r="D1661">
        <v>23694</v>
      </c>
      <c r="E1661">
        <v>170</v>
      </c>
    </row>
    <row r="1662" spans="1:5" x14ac:dyDescent="0.3">
      <c r="A1662" t="s">
        <v>5</v>
      </c>
      <c r="B1662" s="1">
        <v>44887</v>
      </c>
      <c r="C1662">
        <v>11.86</v>
      </c>
      <c r="D1662">
        <v>23543</v>
      </c>
      <c r="E1662">
        <v>178</v>
      </c>
    </row>
    <row r="1663" spans="1:5" x14ac:dyDescent="0.3">
      <c r="A1663" t="s">
        <v>5</v>
      </c>
      <c r="B1663" s="1">
        <v>44888</v>
      </c>
      <c r="C1663">
        <v>11.64</v>
      </c>
      <c r="D1663">
        <v>24783</v>
      </c>
      <c r="E1663">
        <v>157</v>
      </c>
    </row>
    <row r="1664" spans="1:5" x14ac:dyDescent="0.3">
      <c r="A1664" t="s">
        <v>5</v>
      </c>
      <c r="B1664" s="1">
        <v>44889</v>
      </c>
      <c r="C1664">
        <v>11.78</v>
      </c>
      <c r="D1664">
        <v>27781</v>
      </c>
      <c r="E1664">
        <v>181</v>
      </c>
    </row>
    <row r="1665" spans="1:5" x14ac:dyDescent="0.3">
      <c r="A1665" t="s">
        <v>5</v>
      </c>
      <c r="B1665" s="1">
        <v>44890</v>
      </c>
      <c r="C1665">
        <v>12.72</v>
      </c>
      <c r="D1665">
        <v>27739</v>
      </c>
      <c r="E1665">
        <v>166</v>
      </c>
    </row>
    <row r="1666" spans="1:5" x14ac:dyDescent="0.3">
      <c r="A1666" t="s">
        <v>5</v>
      </c>
      <c r="B1666" s="1">
        <v>44891</v>
      </c>
      <c r="C1666">
        <v>13.73</v>
      </c>
      <c r="D1666">
        <v>21898</v>
      </c>
      <c r="E1666">
        <v>156</v>
      </c>
    </row>
    <row r="1667" spans="1:5" x14ac:dyDescent="0.3">
      <c r="A1667" t="s">
        <v>5</v>
      </c>
      <c r="B1667" s="1">
        <v>44892</v>
      </c>
      <c r="C1667">
        <v>10.24</v>
      </c>
      <c r="D1667">
        <v>17413</v>
      </c>
      <c r="E1667">
        <v>139</v>
      </c>
    </row>
    <row r="1668" spans="1:5" x14ac:dyDescent="0.3">
      <c r="A1668" t="s">
        <v>5</v>
      </c>
      <c r="B1668" s="1">
        <v>44893</v>
      </c>
      <c r="C1668">
        <v>12.16</v>
      </c>
      <c r="D1668">
        <v>22727</v>
      </c>
      <c r="E1668">
        <v>126</v>
      </c>
    </row>
    <row r="1669" spans="1:5" x14ac:dyDescent="0.3">
      <c r="A1669" t="s">
        <v>5</v>
      </c>
      <c r="B1669" s="1">
        <v>44894</v>
      </c>
      <c r="C1669">
        <v>23.61</v>
      </c>
      <c r="D1669">
        <v>46252</v>
      </c>
      <c r="E1669">
        <v>279</v>
      </c>
    </row>
    <row r="1670" spans="1:5" x14ac:dyDescent="0.3">
      <c r="A1670" t="s">
        <v>5</v>
      </c>
      <c r="B1670" s="1">
        <v>44895</v>
      </c>
      <c r="C1670">
        <v>14.75</v>
      </c>
      <c r="D1670">
        <v>29347</v>
      </c>
      <c r="E1670">
        <v>158</v>
      </c>
    </row>
    <row r="1671" spans="1:5" x14ac:dyDescent="0.3">
      <c r="A1671" t="s">
        <v>5</v>
      </c>
      <c r="B1671" s="1">
        <v>44896</v>
      </c>
      <c r="C1671">
        <v>19.64</v>
      </c>
      <c r="D1671">
        <v>35006</v>
      </c>
      <c r="E1671">
        <v>197</v>
      </c>
    </row>
    <row r="1672" spans="1:5" x14ac:dyDescent="0.3">
      <c r="A1672" t="s">
        <v>5</v>
      </c>
      <c r="B1672" s="1">
        <v>44897</v>
      </c>
      <c r="C1672">
        <v>14.1</v>
      </c>
      <c r="D1672">
        <v>27445</v>
      </c>
      <c r="E1672">
        <v>165</v>
      </c>
    </row>
    <row r="1673" spans="1:5" x14ac:dyDescent="0.3">
      <c r="A1673" t="s">
        <v>5</v>
      </c>
      <c r="B1673" s="1">
        <v>44898</v>
      </c>
      <c r="C1673">
        <v>11.16</v>
      </c>
      <c r="D1673">
        <v>22013</v>
      </c>
      <c r="E1673">
        <v>122</v>
      </c>
    </row>
    <row r="1674" spans="1:5" x14ac:dyDescent="0.3">
      <c r="A1674" t="s">
        <v>5</v>
      </c>
      <c r="B1674" s="1">
        <v>44899</v>
      </c>
      <c r="C1674">
        <v>11.35</v>
      </c>
      <c r="D1674">
        <v>21360</v>
      </c>
      <c r="E1674">
        <v>125</v>
      </c>
    </row>
    <row r="1675" spans="1:5" x14ac:dyDescent="0.3">
      <c r="A1675" t="s">
        <v>5</v>
      </c>
      <c r="B1675" s="1">
        <v>44900</v>
      </c>
      <c r="C1675">
        <v>26.49</v>
      </c>
      <c r="D1675">
        <v>47100</v>
      </c>
      <c r="E1675">
        <v>280</v>
      </c>
    </row>
    <row r="1676" spans="1:5" x14ac:dyDescent="0.3">
      <c r="A1676" t="s">
        <v>5</v>
      </c>
      <c r="B1676" s="1">
        <v>44901</v>
      </c>
      <c r="C1676">
        <v>11.41</v>
      </c>
      <c r="D1676">
        <v>28754</v>
      </c>
      <c r="E1676">
        <v>175</v>
      </c>
    </row>
    <row r="1677" spans="1:5" x14ac:dyDescent="0.3">
      <c r="A1677" t="s">
        <v>5</v>
      </c>
      <c r="B1677" s="1">
        <v>44902</v>
      </c>
      <c r="C1677">
        <v>15.12</v>
      </c>
      <c r="D1677">
        <v>38380</v>
      </c>
      <c r="E1677">
        <v>252</v>
      </c>
    </row>
    <row r="1678" spans="1:5" x14ac:dyDescent="0.3">
      <c r="A1678" t="s">
        <v>5</v>
      </c>
      <c r="B1678" s="1">
        <v>44903</v>
      </c>
      <c r="C1678">
        <v>6.15</v>
      </c>
      <c r="D1678">
        <v>19320</v>
      </c>
      <c r="E1678">
        <v>135</v>
      </c>
    </row>
    <row r="1679" spans="1:5" x14ac:dyDescent="0.3">
      <c r="A1679" t="s">
        <v>5</v>
      </c>
      <c r="B1679" s="1">
        <v>44904</v>
      </c>
      <c r="C1679">
        <v>11.52</v>
      </c>
      <c r="D1679">
        <v>42630</v>
      </c>
      <c r="E1679">
        <v>240</v>
      </c>
    </row>
    <row r="1680" spans="1:5" x14ac:dyDescent="0.3">
      <c r="A1680" t="s">
        <v>5</v>
      </c>
      <c r="B1680" s="1">
        <v>44905</v>
      </c>
      <c r="C1680">
        <v>10.65</v>
      </c>
      <c r="D1680">
        <v>25357</v>
      </c>
      <c r="E1680">
        <v>142</v>
      </c>
    </row>
    <row r="1681" spans="1:5" x14ac:dyDescent="0.3">
      <c r="A1681" t="s">
        <v>5</v>
      </c>
      <c r="B1681" s="1">
        <v>44906</v>
      </c>
      <c r="C1681">
        <v>10.199999999999999</v>
      </c>
      <c r="D1681">
        <v>27040</v>
      </c>
      <c r="E1681">
        <v>196</v>
      </c>
    </row>
    <row r="1682" spans="1:5" x14ac:dyDescent="0.3">
      <c r="A1682" t="s">
        <v>5</v>
      </c>
      <c r="B1682" s="1">
        <v>44907</v>
      </c>
      <c r="C1682">
        <v>15.71</v>
      </c>
      <c r="D1682">
        <v>50924</v>
      </c>
      <c r="E1682">
        <v>196</v>
      </c>
    </row>
    <row r="1683" spans="1:5" x14ac:dyDescent="0.3">
      <c r="A1683" t="s">
        <v>5</v>
      </c>
      <c r="B1683" s="1">
        <v>44908</v>
      </c>
      <c r="C1683">
        <v>28.21</v>
      </c>
      <c r="D1683">
        <v>38060</v>
      </c>
      <c r="E1683">
        <v>269</v>
      </c>
    </row>
    <row r="1684" spans="1:5" x14ac:dyDescent="0.3">
      <c r="A1684" t="s">
        <v>5</v>
      </c>
      <c r="B1684" s="1">
        <v>44909</v>
      </c>
      <c r="C1684">
        <v>32.19</v>
      </c>
      <c r="D1684">
        <v>42793</v>
      </c>
      <c r="E1684">
        <v>270</v>
      </c>
    </row>
    <row r="1685" spans="1:5" x14ac:dyDescent="0.3">
      <c r="A1685" t="s">
        <v>5</v>
      </c>
      <c r="B1685" s="1">
        <v>44910</v>
      </c>
      <c r="C1685">
        <v>24.76</v>
      </c>
      <c r="D1685">
        <v>34191</v>
      </c>
      <c r="E1685">
        <v>212</v>
      </c>
    </row>
    <row r="1686" spans="1:5" x14ac:dyDescent="0.3">
      <c r="A1686" t="s">
        <v>5</v>
      </c>
      <c r="B1686" s="1">
        <v>44911</v>
      </c>
      <c r="C1686">
        <v>24.61</v>
      </c>
      <c r="D1686">
        <v>41369</v>
      </c>
      <c r="E1686">
        <v>275</v>
      </c>
    </row>
    <row r="1687" spans="1:5" x14ac:dyDescent="0.3">
      <c r="A1687" t="s">
        <v>5</v>
      </c>
      <c r="B1687" s="1">
        <v>44912</v>
      </c>
      <c r="C1687">
        <v>16.43</v>
      </c>
      <c r="D1687">
        <v>25339</v>
      </c>
      <c r="E1687">
        <v>181</v>
      </c>
    </row>
    <row r="1688" spans="1:5" x14ac:dyDescent="0.3">
      <c r="A1688" t="s">
        <v>5</v>
      </c>
      <c r="B1688" s="1">
        <v>44913</v>
      </c>
      <c r="C1688">
        <v>19.190000000000001</v>
      </c>
      <c r="D1688">
        <v>21223</v>
      </c>
      <c r="E1688">
        <v>190</v>
      </c>
    </row>
    <row r="1689" spans="1:5" x14ac:dyDescent="0.3">
      <c r="A1689" t="s">
        <v>5</v>
      </c>
      <c r="B1689" s="1">
        <v>44914</v>
      </c>
      <c r="C1689">
        <v>41.87</v>
      </c>
      <c r="D1689">
        <v>48806</v>
      </c>
      <c r="E1689">
        <v>421</v>
      </c>
    </row>
    <row r="1690" spans="1:5" x14ac:dyDescent="0.3">
      <c r="A1690" t="s">
        <v>5</v>
      </c>
      <c r="B1690" s="1">
        <v>44915</v>
      </c>
      <c r="C1690">
        <v>15.12</v>
      </c>
      <c r="D1690">
        <v>24308</v>
      </c>
      <c r="E1690">
        <v>206</v>
      </c>
    </row>
    <row r="1691" spans="1:5" x14ac:dyDescent="0.3">
      <c r="A1691" t="s">
        <v>5</v>
      </c>
      <c r="B1691" s="1">
        <v>44916</v>
      </c>
      <c r="C1691">
        <v>18.02</v>
      </c>
      <c r="D1691">
        <v>38630</v>
      </c>
      <c r="E1691">
        <v>228</v>
      </c>
    </row>
    <row r="1692" spans="1:5" x14ac:dyDescent="0.3">
      <c r="A1692" t="s">
        <v>5</v>
      </c>
      <c r="B1692" s="1">
        <v>44917</v>
      </c>
      <c r="C1692">
        <v>21.78</v>
      </c>
      <c r="D1692">
        <v>34974</v>
      </c>
      <c r="E1692">
        <v>217</v>
      </c>
    </row>
    <row r="1693" spans="1:5" x14ac:dyDescent="0.3">
      <c r="A1693" t="s">
        <v>5</v>
      </c>
      <c r="B1693" s="1">
        <v>44918</v>
      </c>
      <c r="C1693">
        <v>29.71</v>
      </c>
      <c r="D1693">
        <v>43162</v>
      </c>
      <c r="E1693">
        <v>293</v>
      </c>
    </row>
    <row r="1694" spans="1:5" x14ac:dyDescent="0.3">
      <c r="A1694" t="s">
        <v>5</v>
      </c>
      <c r="B1694" s="1">
        <v>44919</v>
      </c>
      <c r="C1694">
        <v>15.7</v>
      </c>
      <c r="D1694">
        <v>21083</v>
      </c>
      <c r="E1694">
        <v>154</v>
      </c>
    </row>
    <row r="1695" spans="1:5" x14ac:dyDescent="0.3">
      <c r="A1695" t="s">
        <v>5</v>
      </c>
      <c r="B1695" s="1">
        <v>44920</v>
      </c>
      <c r="C1695">
        <v>20.65</v>
      </c>
      <c r="D1695">
        <v>22489</v>
      </c>
      <c r="E1695">
        <v>208</v>
      </c>
    </row>
    <row r="1696" spans="1:5" x14ac:dyDescent="0.3">
      <c r="A1696" t="s">
        <v>5</v>
      </c>
      <c r="B1696" s="1">
        <v>44921</v>
      </c>
      <c r="C1696">
        <v>9.25</v>
      </c>
      <c r="D1696">
        <v>23133</v>
      </c>
      <c r="E1696">
        <v>123</v>
      </c>
    </row>
    <row r="1697" spans="1:5" x14ac:dyDescent="0.3">
      <c r="A1697" t="s">
        <v>5</v>
      </c>
      <c r="B1697" s="1">
        <v>44922</v>
      </c>
      <c r="C1697">
        <v>18.309999999999999</v>
      </c>
      <c r="D1697">
        <v>44121</v>
      </c>
      <c r="E1697">
        <v>272</v>
      </c>
    </row>
    <row r="1698" spans="1:5" x14ac:dyDescent="0.3">
      <c r="A1698" t="s">
        <v>5</v>
      </c>
      <c r="B1698" s="1">
        <v>44923</v>
      </c>
      <c r="C1698">
        <v>13.29</v>
      </c>
      <c r="D1698">
        <v>35375</v>
      </c>
      <c r="E1698">
        <v>209</v>
      </c>
    </row>
    <row r="1699" spans="1:5" x14ac:dyDescent="0.3">
      <c r="A1699" t="s">
        <v>5</v>
      </c>
      <c r="B1699" s="1">
        <v>44924</v>
      </c>
      <c r="C1699">
        <v>6.34</v>
      </c>
      <c r="D1699">
        <v>29681</v>
      </c>
      <c r="E1699">
        <v>146</v>
      </c>
    </row>
    <row r="1700" spans="1:5" x14ac:dyDescent="0.3">
      <c r="A1700" t="s">
        <v>5</v>
      </c>
      <c r="B1700" s="1">
        <v>44925</v>
      </c>
      <c r="C1700">
        <v>9.34</v>
      </c>
      <c r="D1700">
        <v>37442</v>
      </c>
      <c r="E1700">
        <v>236</v>
      </c>
    </row>
    <row r="1701" spans="1:5" x14ac:dyDescent="0.3">
      <c r="A1701" t="s">
        <v>5</v>
      </c>
      <c r="B1701" s="1">
        <v>44926</v>
      </c>
      <c r="C1701">
        <v>7.12</v>
      </c>
      <c r="D1701">
        <v>21098</v>
      </c>
      <c r="E1701">
        <v>174</v>
      </c>
    </row>
    <row r="1702" spans="1:5" x14ac:dyDescent="0.3">
      <c r="A1702" t="s">
        <v>5</v>
      </c>
      <c r="B1702" s="1">
        <v>44927</v>
      </c>
      <c r="C1702">
        <v>7.08</v>
      </c>
      <c r="D1702">
        <v>17893</v>
      </c>
      <c r="E1702">
        <v>158</v>
      </c>
    </row>
    <row r="1703" spans="1:5" x14ac:dyDescent="0.3">
      <c r="A1703" t="s">
        <v>5</v>
      </c>
      <c r="B1703" s="1">
        <v>44928</v>
      </c>
      <c r="C1703">
        <v>5.85</v>
      </c>
      <c r="D1703">
        <v>22375</v>
      </c>
      <c r="E1703">
        <v>139</v>
      </c>
    </row>
    <row r="1704" spans="1:5" x14ac:dyDescent="0.3">
      <c r="A1704" t="s">
        <v>5</v>
      </c>
      <c r="B1704" s="1">
        <v>44929</v>
      </c>
      <c r="C1704">
        <v>15.22</v>
      </c>
      <c r="D1704">
        <v>45695</v>
      </c>
      <c r="E1704">
        <v>321</v>
      </c>
    </row>
    <row r="1705" spans="1:5" x14ac:dyDescent="0.3">
      <c r="A1705" t="s">
        <v>5</v>
      </c>
      <c r="B1705" s="1">
        <v>44930</v>
      </c>
      <c r="C1705">
        <v>7.68</v>
      </c>
      <c r="D1705">
        <v>30792</v>
      </c>
      <c r="E1705">
        <v>212</v>
      </c>
    </row>
    <row r="1706" spans="1:5" x14ac:dyDescent="0.3">
      <c r="A1706" t="s">
        <v>5</v>
      </c>
      <c r="B1706" s="1">
        <v>44931</v>
      </c>
      <c r="C1706">
        <v>8.49</v>
      </c>
      <c r="D1706">
        <v>34783</v>
      </c>
      <c r="E1706">
        <v>261</v>
      </c>
    </row>
    <row r="1707" spans="1:5" x14ac:dyDescent="0.3">
      <c r="A1707" t="s">
        <v>5</v>
      </c>
      <c r="B1707" s="1">
        <v>44932</v>
      </c>
      <c r="C1707">
        <v>4.75</v>
      </c>
      <c r="D1707">
        <v>28821</v>
      </c>
      <c r="E1707">
        <v>186</v>
      </c>
    </row>
    <row r="1708" spans="1:5" x14ac:dyDescent="0.3">
      <c r="A1708" t="s">
        <v>5</v>
      </c>
      <c r="B1708" s="1">
        <v>44933</v>
      </c>
      <c r="C1708">
        <v>3.69</v>
      </c>
      <c r="D1708">
        <v>23611</v>
      </c>
      <c r="E1708">
        <v>158</v>
      </c>
    </row>
    <row r="1709" spans="1:5" x14ac:dyDescent="0.3">
      <c r="A1709" t="s">
        <v>5</v>
      </c>
      <c r="B1709" s="1">
        <v>44934</v>
      </c>
      <c r="C1709">
        <v>3.69</v>
      </c>
      <c r="D1709">
        <v>18987</v>
      </c>
      <c r="E1709">
        <v>149</v>
      </c>
    </row>
    <row r="1710" spans="1:5" x14ac:dyDescent="0.3">
      <c r="A1710" t="s">
        <v>5</v>
      </c>
      <c r="B1710" s="1">
        <v>44935</v>
      </c>
      <c r="C1710">
        <v>3.53</v>
      </c>
      <c r="D1710">
        <v>24484</v>
      </c>
      <c r="E1710">
        <v>176</v>
      </c>
    </row>
    <row r="1711" spans="1:5" x14ac:dyDescent="0.3">
      <c r="A1711" t="s">
        <v>5</v>
      </c>
      <c r="B1711" s="1">
        <v>44936</v>
      </c>
      <c r="C1711">
        <v>11.37</v>
      </c>
      <c r="D1711">
        <v>44189</v>
      </c>
      <c r="E1711">
        <v>266</v>
      </c>
    </row>
    <row r="1712" spans="1:5" x14ac:dyDescent="0.3">
      <c r="A1712" t="s">
        <v>5</v>
      </c>
      <c r="B1712" s="1">
        <v>44937</v>
      </c>
      <c r="C1712">
        <v>8.57</v>
      </c>
      <c r="D1712">
        <v>31612</v>
      </c>
      <c r="E1712">
        <v>208</v>
      </c>
    </row>
    <row r="1713" spans="1:5" x14ac:dyDescent="0.3">
      <c r="A1713" t="s">
        <v>5</v>
      </c>
      <c r="B1713" s="1">
        <v>44938</v>
      </c>
      <c r="C1713">
        <v>18.66</v>
      </c>
      <c r="D1713">
        <v>43522</v>
      </c>
      <c r="E1713">
        <v>293</v>
      </c>
    </row>
    <row r="1714" spans="1:5" x14ac:dyDescent="0.3">
      <c r="A1714" t="s">
        <v>5</v>
      </c>
      <c r="B1714" s="1">
        <v>44939</v>
      </c>
      <c r="C1714">
        <v>14.32</v>
      </c>
      <c r="D1714">
        <v>41152</v>
      </c>
      <c r="E1714">
        <v>264</v>
      </c>
    </row>
    <row r="1715" spans="1:5" x14ac:dyDescent="0.3">
      <c r="A1715" t="s">
        <v>5</v>
      </c>
      <c r="B1715" s="1">
        <v>44940</v>
      </c>
      <c r="C1715">
        <v>9.19</v>
      </c>
      <c r="D1715">
        <v>25420</v>
      </c>
      <c r="E1715">
        <v>236</v>
      </c>
    </row>
    <row r="1716" spans="1:5" x14ac:dyDescent="0.3">
      <c r="A1716" t="s">
        <v>5</v>
      </c>
      <c r="B1716" s="1">
        <v>44941</v>
      </c>
      <c r="C1716">
        <v>9.16</v>
      </c>
      <c r="D1716">
        <v>24209</v>
      </c>
      <c r="E1716">
        <v>128</v>
      </c>
    </row>
    <row r="1717" spans="1:5" x14ac:dyDescent="0.3">
      <c r="A1717" t="s">
        <v>5</v>
      </c>
      <c r="B1717" s="1">
        <v>44942</v>
      </c>
      <c r="C1717">
        <v>21.47</v>
      </c>
      <c r="D1717">
        <v>48277</v>
      </c>
      <c r="E1717">
        <v>237</v>
      </c>
    </row>
    <row r="1718" spans="1:5" x14ac:dyDescent="0.3">
      <c r="A1718" t="s">
        <v>5</v>
      </c>
      <c r="B1718" s="1">
        <v>44943</v>
      </c>
      <c r="C1718">
        <v>16.23</v>
      </c>
      <c r="D1718">
        <v>33460</v>
      </c>
      <c r="E1718">
        <v>206</v>
      </c>
    </row>
    <row r="1719" spans="1:5" x14ac:dyDescent="0.3">
      <c r="A1719" t="s">
        <v>5</v>
      </c>
      <c r="B1719" s="1">
        <v>44944</v>
      </c>
      <c r="C1719">
        <v>19.91</v>
      </c>
      <c r="D1719">
        <v>41661</v>
      </c>
      <c r="E1719">
        <v>256</v>
      </c>
    </row>
    <row r="1720" spans="1:5" x14ac:dyDescent="0.3">
      <c r="A1720" t="s">
        <v>5</v>
      </c>
      <c r="B1720" s="1">
        <v>44945</v>
      </c>
      <c r="C1720">
        <v>10.3</v>
      </c>
      <c r="D1720">
        <v>31806</v>
      </c>
      <c r="E1720">
        <v>178</v>
      </c>
    </row>
    <row r="1721" spans="1:5" x14ac:dyDescent="0.3">
      <c r="A1721" t="s">
        <v>5</v>
      </c>
      <c r="B1721" s="1">
        <v>44946</v>
      </c>
      <c r="C1721">
        <v>10.33</v>
      </c>
      <c r="D1721">
        <v>39321</v>
      </c>
      <c r="E1721">
        <v>163</v>
      </c>
    </row>
    <row r="1722" spans="1:5" x14ac:dyDescent="0.3">
      <c r="A1722" t="s">
        <v>5</v>
      </c>
      <c r="B1722" s="1">
        <v>44947</v>
      </c>
      <c r="C1722">
        <v>15.74</v>
      </c>
      <c r="D1722">
        <v>44315</v>
      </c>
      <c r="E1722">
        <v>313</v>
      </c>
    </row>
    <row r="1723" spans="1:5" x14ac:dyDescent="0.3">
      <c r="A1723" t="s">
        <v>5</v>
      </c>
      <c r="B1723" s="1">
        <v>44948</v>
      </c>
      <c r="C1723">
        <v>7.07</v>
      </c>
      <c r="D1723">
        <v>23823</v>
      </c>
      <c r="E1723">
        <v>150</v>
      </c>
    </row>
    <row r="1724" spans="1:5" x14ac:dyDescent="0.3">
      <c r="A1724" t="s">
        <v>5</v>
      </c>
      <c r="B1724" s="1">
        <v>44949</v>
      </c>
      <c r="C1724">
        <v>15.54</v>
      </c>
      <c r="D1724">
        <v>49966</v>
      </c>
      <c r="E1724">
        <v>320</v>
      </c>
    </row>
    <row r="1725" spans="1:5" x14ac:dyDescent="0.3">
      <c r="A1725" t="s">
        <v>5</v>
      </c>
      <c r="B1725" s="1">
        <v>44950</v>
      </c>
      <c r="C1725">
        <v>17.75</v>
      </c>
      <c r="D1725">
        <v>56787</v>
      </c>
      <c r="E1725">
        <v>315</v>
      </c>
    </row>
    <row r="1726" spans="1:5" x14ac:dyDescent="0.3">
      <c r="A1726" t="s">
        <v>5</v>
      </c>
      <c r="B1726" s="1">
        <v>44951</v>
      </c>
      <c r="C1726">
        <v>11.78</v>
      </c>
      <c r="D1726">
        <v>43865</v>
      </c>
      <c r="E1726">
        <v>295</v>
      </c>
    </row>
    <row r="1727" spans="1:5" x14ac:dyDescent="0.3">
      <c r="A1727" t="s">
        <v>5</v>
      </c>
      <c r="B1727" s="1">
        <v>44952</v>
      </c>
      <c r="C1727">
        <v>9.0399999999999991</v>
      </c>
      <c r="D1727">
        <v>33691</v>
      </c>
      <c r="E1727">
        <v>184</v>
      </c>
    </row>
    <row r="1728" spans="1:5" x14ac:dyDescent="0.3">
      <c r="A1728" t="s">
        <v>5</v>
      </c>
      <c r="B1728" s="1">
        <v>44953</v>
      </c>
      <c r="C1728">
        <v>10.49</v>
      </c>
      <c r="D1728">
        <v>37849</v>
      </c>
      <c r="E1728">
        <v>190</v>
      </c>
    </row>
    <row r="1729" spans="1:5" x14ac:dyDescent="0.3">
      <c r="A1729" t="s">
        <v>5</v>
      </c>
      <c r="B1729" s="1">
        <v>44954</v>
      </c>
      <c r="C1729">
        <v>11.41</v>
      </c>
      <c r="D1729">
        <v>34112</v>
      </c>
      <c r="E1729">
        <v>195</v>
      </c>
    </row>
    <row r="1730" spans="1:5" x14ac:dyDescent="0.3">
      <c r="A1730" t="s">
        <v>5</v>
      </c>
      <c r="B1730" s="1">
        <v>44955</v>
      </c>
      <c r="C1730">
        <v>7.61</v>
      </c>
      <c r="D1730">
        <v>23929</v>
      </c>
      <c r="E1730">
        <v>124</v>
      </c>
    </row>
    <row r="1731" spans="1:5" x14ac:dyDescent="0.3">
      <c r="A1731" t="s">
        <v>5</v>
      </c>
      <c r="B1731" s="1">
        <v>44956</v>
      </c>
      <c r="C1731">
        <v>12.65</v>
      </c>
      <c r="D1731">
        <v>46320</v>
      </c>
      <c r="E1731">
        <v>236</v>
      </c>
    </row>
    <row r="1732" spans="1:5" x14ac:dyDescent="0.3">
      <c r="A1732" t="s">
        <v>5</v>
      </c>
      <c r="B1732" s="1">
        <v>44957</v>
      </c>
      <c r="C1732">
        <v>12.26</v>
      </c>
      <c r="D1732">
        <v>41952</v>
      </c>
      <c r="E1732">
        <v>220</v>
      </c>
    </row>
    <row r="1733" spans="1:5" x14ac:dyDescent="0.3">
      <c r="A1733" t="s">
        <v>5</v>
      </c>
      <c r="B1733" s="1">
        <v>44958</v>
      </c>
      <c r="C1733">
        <v>8.91</v>
      </c>
      <c r="D1733">
        <v>31792</v>
      </c>
      <c r="E1733">
        <v>160</v>
      </c>
    </row>
    <row r="1734" spans="1:5" x14ac:dyDescent="0.3">
      <c r="A1734" t="s">
        <v>5</v>
      </c>
      <c r="B1734" s="1">
        <v>44959</v>
      </c>
      <c r="C1734">
        <v>10.69</v>
      </c>
      <c r="D1734">
        <v>30846</v>
      </c>
      <c r="E1734">
        <v>176</v>
      </c>
    </row>
    <row r="1735" spans="1:5" x14ac:dyDescent="0.3">
      <c r="A1735" t="s">
        <v>5</v>
      </c>
      <c r="B1735" s="1">
        <v>44960</v>
      </c>
      <c r="C1735">
        <v>12.47</v>
      </c>
      <c r="D1735">
        <v>40277</v>
      </c>
      <c r="E1735">
        <v>219</v>
      </c>
    </row>
    <row r="1736" spans="1:5" x14ac:dyDescent="0.3">
      <c r="A1736" t="s">
        <v>5</v>
      </c>
      <c r="B1736" s="1">
        <v>44961</v>
      </c>
      <c r="C1736">
        <v>8.8699999999999992</v>
      </c>
      <c r="D1736">
        <v>26168</v>
      </c>
      <c r="E1736">
        <v>138</v>
      </c>
    </row>
    <row r="1737" spans="1:5" x14ac:dyDescent="0.3">
      <c r="A1737" t="s">
        <v>5</v>
      </c>
      <c r="B1737" s="1">
        <v>44962</v>
      </c>
      <c r="C1737">
        <v>8.31</v>
      </c>
      <c r="D1737">
        <v>22947</v>
      </c>
      <c r="E1737">
        <v>155</v>
      </c>
    </row>
    <row r="1738" spans="1:5" x14ac:dyDescent="0.3">
      <c r="A1738" t="s">
        <v>5</v>
      </c>
      <c r="B1738" s="1">
        <v>44963</v>
      </c>
      <c r="C1738">
        <v>14.78</v>
      </c>
      <c r="D1738">
        <v>41444</v>
      </c>
      <c r="E1738">
        <v>253</v>
      </c>
    </row>
    <row r="1739" spans="1:5" x14ac:dyDescent="0.3">
      <c r="A1739" t="s">
        <v>5</v>
      </c>
      <c r="B1739" s="1">
        <v>44964</v>
      </c>
      <c r="C1739">
        <v>12.98</v>
      </c>
      <c r="D1739">
        <v>31808</v>
      </c>
      <c r="E1739">
        <v>180</v>
      </c>
    </row>
    <row r="1740" spans="1:5" x14ac:dyDescent="0.3">
      <c r="A1740" t="s">
        <v>5</v>
      </c>
      <c r="B1740" s="1">
        <v>44965</v>
      </c>
      <c r="C1740">
        <v>12.76</v>
      </c>
      <c r="D1740">
        <v>41176</v>
      </c>
      <c r="E1740">
        <v>245</v>
      </c>
    </row>
    <row r="1741" spans="1:5" x14ac:dyDescent="0.3">
      <c r="A1741" t="s">
        <v>5</v>
      </c>
      <c r="B1741" s="1">
        <v>44966</v>
      </c>
      <c r="C1741">
        <v>13.47</v>
      </c>
      <c r="D1741">
        <v>32749</v>
      </c>
      <c r="E1741">
        <v>204</v>
      </c>
    </row>
    <row r="1742" spans="1:5" x14ac:dyDescent="0.3">
      <c r="A1742" t="s">
        <v>5</v>
      </c>
      <c r="B1742" s="1">
        <v>44967</v>
      </c>
      <c r="C1742">
        <v>10.89</v>
      </c>
      <c r="D1742">
        <v>31948</v>
      </c>
      <c r="E1742">
        <v>158</v>
      </c>
    </row>
    <row r="1743" spans="1:5" x14ac:dyDescent="0.3">
      <c r="A1743" t="s">
        <v>5</v>
      </c>
      <c r="B1743" s="1">
        <v>44968</v>
      </c>
      <c r="C1743">
        <v>9.52</v>
      </c>
      <c r="D1743">
        <v>26355</v>
      </c>
      <c r="E1743">
        <v>200</v>
      </c>
    </row>
    <row r="1744" spans="1:5" x14ac:dyDescent="0.3">
      <c r="A1744" t="s">
        <v>5</v>
      </c>
      <c r="B1744" s="1">
        <v>44969</v>
      </c>
      <c r="C1744">
        <v>8.8699999999999992</v>
      </c>
      <c r="D1744">
        <v>24512</v>
      </c>
      <c r="E1744">
        <v>196</v>
      </c>
    </row>
    <row r="1745" spans="1:5" x14ac:dyDescent="0.3">
      <c r="A1745" t="s">
        <v>5</v>
      </c>
      <c r="B1745" s="1">
        <v>44970</v>
      </c>
      <c r="C1745">
        <v>18.309999999999999</v>
      </c>
      <c r="D1745">
        <v>49331</v>
      </c>
      <c r="E1745">
        <v>402</v>
      </c>
    </row>
    <row r="1746" spans="1:5" x14ac:dyDescent="0.3">
      <c r="A1746" t="s">
        <v>5</v>
      </c>
      <c r="B1746" s="1">
        <v>44971</v>
      </c>
      <c r="C1746">
        <v>9.89</v>
      </c>
      <c r="D1746">
        <v>33104</v>
      </c>
      <c r="E1746">
        <v>256</v>
      </c>
    </row>
    <row r="1747" spans="1:5" x14ac:dyDescent="0.3">
      <c r="A1747" t="s">
        <v>5</v>
      </c>
      <c r="B1747" s="1">
        <v>44972</v>
      </c>
      <c r="C1747">
        <v>13.1</v>
      </c>
      <c r="D1747">
        <v>38643</v>
      </c>
      <c r="E1747">
        <v>365</v>
      </c>
    </row>
    <row r="1748" spans="1:5" x14ac:dyDescent="0.3">
      <c r="A1748" t="s">
        <v>5</v>
      </c>
      <c r="B1748" s="1">
        <v>44973</v>
      </c>
      <c r="C1748">
        <v>10.050000000000001</v>
      </c>
      <c r="D1748">
        <v>32899</v>
      </c>
      <c r="E1748">
        <v>251</v>
      </c>
    </row>
    <row r="1749" spans="1:5" x14ac:dyDescent="0.3">
      <c r="A1749" t="s">
        <v>5</v>
      </c>
      <c r="B1749" s="1">
        <v>44974</v>
      </c>
      <c r="C1749">
        <v>8.14</v>
      </c>
      <c r="D1749">
        <v>29465</v>
      </c>
      <c r="E1749">
        <v>169</v>
      </c>
    </row>
    <row r="1750" spans="1:5" x14ac:dyDescent="0.3">
      <c r="A1750" t="s">
        <v>5</v>
      </c>
      <c r="B1750" s="1">
        <v>44975</v>
      </c>
      <c r="C1750">
        <v>6.35</v>
      </c>
      <c r="D1750">
        <v>21580</v>
      </c>
      <c r="E1750">
        <v>134</v>
      </c>
    </row>
    <row r="1751" spans="1:5" x14ac:dyDescent="0.3">
      <c r="A1751" t="s">
        <v>5</v>
      </c>
      <c r="B1751" s="1">
        <v>44976</v>
      </c>
      <c r="C1751">
        <v>6.04</v>
      </c>
      <c r="D1751">
        <v>16743</v>
      </c>
      <c r="E1751">
        <v>137</v>
      </c>
    </row>
    <row r="1752" spans="1:5" x14ac:dyDescent="0.3">
      <c r="A1752" t="s">
        <v>5</v>
      </c>
      <c r="B1752" s="1">
        <v>44977</v>
      </c>
      <c r="C1752">
        <v>8.5299999999999994</v>
      </c>
      <c r="D1752">
        <v>19251</v>
      </c>
      <c r="E1752">
        <v>155</v>
      </c>
    </row>
    <row r="1753" spans="1:5" x14ac:dyDescent="0.3">
      <c r="A1753" t="s">
        <v>5</v>
      </c>
      <c r="B1753" s="1">
        <v>44978</v>
      </c>
      <c r="C1753">
        <v>8.14</v>
      </c>
      <c r="D1753">
        <v>18793</v>
      </c>
      <c r="E1753">
        <v>158</v>
      </c>
    </row>
    <row r="1754" spans="1:5" x14ac:dyDescent="0.3">
      <c r="A1754" t="s">
        <v>5</v>
      </c>
      <c r="B1754" s="1">
        <v>44979</v>
      </c>
      <c r="C1754">
        <v>18.2</v>
      </c>
      <c r="D1754">
        <v>44670</v>
      </c>
      <c r="E1754">
        <v>405</v>
      </c>
    </row>
    <row r="1755" spans="1:5" x14ac:dyDescent="0.3">
      <c r="A1755" t="s">
        <v>5</v>
      </c>
      <c r="B1755" s="1">
        <v>44980</v>
      </c>
      <c r="C1755">
        <v>13.54</v>
      </c>
      <c r="D1755">
        <v>34858</v>
      </c>
      <c r="E1755">
        <v>249</v>
      </c>
    </row>
    <row r="1756" spans="1:5" x14ac:dyDescent="0.3">
      <c r="A1756" t="s">
        <v>5</v>
      </c>
      <c r="B1756" s="1">
        <v>44981</v>
      </c>
      <c r="C1756">
        <v>11.62</v>
      </c>
      <c r="D1756">
        <v>31960</v>
      </c>
      <c r="E1756">
        <v>238</v>
      </c>
    </row>
    <row r="1757" spans="1:5" x14ac:dyDescent="0.3">
      <c r="A1757" t="s">
        <v>5</v>
      </c>
      <c r="B1757" s="1">
        <v>44982</v>
      </c>
      <c r="C1757">
        <v>10.029999999999999</v>
      </c>
      <c r="D1757">
        <v>26680</v>
      </c>
      <c r="E1757">
        <v>189</v>
      </c>
    </row>
    <row r="1758" spans="1:5" x14ac:dyDescent="0.3">
      <c r="A1758" t="s">
        <v>5</v>
      </c>
      <c r="B1758" s="1">
        <v>44983</v>
      </c>
      <c r="C1758">
        <v>13.23</v>
      </c>
      <c r="D1758">
        <v>27889</v>
      </c>
      <c r="E1758">
        <v>205</v>
      </c>
    </row>
    <row r="1759" spans="1:5" x14ac:dyDescent="0.3">
      <c r="A1759" t="s">
        <v>5</v>
      </c>
      <c r="B1759" s="1">
        <v>44984</v>
      </c>
      <c r="C1759">
        <v>21.99</v>
      </c>
      <c r="D1759">
        <v>59884</v>
      </c>
      <c r="E1759">
        <v>405</v>
      </c>
    </row>
    <row r="1760" spans="1:5" x14ac:dyDescent="0.3">
      <c r="A1760" t="s">
        <v>5</v>
      </c>
      <c r="B1760" s="1">
        <v>44985</v>
      </c>
      <c r="C1760">
        <v>20.04</v>
      </c>
      <c r="D1760">
        <v>40945</v>
      </c>
      <c r="E1760">
        <v>242</v>
      </c>
    </row>
    <row r="1761" spans="1:5" x14ac:dyDescent="0.3">
      <c r="A1761" t="s">
        <v>5</v>
      </c>
      <c r="B1761" s="1">
        <v>44986</v>
      </c>
      <c r="C1761">
        <v>17.579999999999998</v>
      </c>
      <c r="D1761">
        <v>48299</v>
      </c>
      <c r="E1761">
        <v>335</v>
      </c>
    </row>
    <row r="1762" spans="1:5" x14ac:dyDescent="0.3">
      <c r="A1762" t="s">
        <v>5</v>
      </c>
      <c r="B1762" s="1">
        <v>44987</v>
      </c>
      <c r="C1762">
        <v>19.98</v>
      </c>
      <c r="D1762">
        <v>37251</v>
      </c>
      <c r="E1762">
        <v>269</v>
      </c>
    </row>
    <row r="1763" spans="1:5" x14ac:dyDescent="0.3">
      <c r="A1763" t="s">
        <v>5</v>
      </c>
      <c r="B1763" s="1">
        <v>44988</v>
      </c>
      <c r="C1763">
        <v>16.97</v>
      </c>
      <c r="D1763">
        <v>44437</v>
      </c>
      <c r="E1763">
        <v>225</v>
      </c>
    </row>
    <row r="1764" spans="1:5" x14ac:dyDescent="0.3">
      <c r="A1764" t="s">
        <v>5</v>
      </c>
      <c r="B1764" s="1">
        <v>44989</v>
      </c>
      <c r="C1764">
        <v>13.5</v>
      </c>
      <c r="D1764">
        <v>30444</v>
      </c>
      <c r="E1764">
        <v>238</v>
      </c>
    </row>
    <row r="1765" spans="1:5" x14ac:dyDescent="0.3">
      <c r="A1765" t="s">
        <v>5</v>
      </c>
      <c r="B1765" s="1">
        <v>44990</v>
      </c>
      <c r="C1765">
        <v>10.18</v>
      </c>
      <c r="D1765">
        <v>28478</v>
      </c>
      <c r="E1765">
        <v>173</v>
      </c>
    </row>
    <row r="1766" spans="1:5" x14ac:dyDescent="0.3">
      <c r="A1766" t="s">
        <v>5</v>
      </c>
      <c r="B1766" s="1">
        <v>44991</v>
      </c>
      <c r="C1766">
        <v>20.7</v>
      </c>
      <c r="D1766">
        <v>53361</v>
      </c>
      <c r="E1766">
        <v>311</v>
      </c>
    </row>
    <row r="1767" spans="1:5" x14ac:dyDescent="0.3">
      <c r="A1767" t="s">
        <v>5</v>
      </c>
      <c r="B1767" s="1">
        <v>44992</v>
      </c>
      <c r="C1767">
        <v>13.87</v>
      </c>
      <c r="D1767">
        <v>39301</v>
      </c>
      <c r="E1767">
        <v>225</v>
      </c>
    </row>
    <row r="1768" spans="1:5" x14ac:dyDescent="0.3">
      <c r="A1768" t="s">
        <v>5</v>
      </c>
      <c r="B1768" s="1">
        <v>44993</v>
      </c>
      <c r="C1768">
        <v>16.649999999999999</v>
      </c>
      <c r="D1768">
        <v>39464</v>
      </c>
      <c r="E1768">
        <v>238</v>
      </c>
    </row>
    <row r="1769" spans="1:5" x14ac:dyDescent="0.3">
      <c r="A1769" t="s">
        <v>5</v>
      </c>
      <c r="B1769" s="1">
        <v>44994</v>
      </c>
      <c r="C1769">
        <v>16.809999999999999</v>
      </c>
      <c r="D1769">
        <v>43622</v>
      </c>
      <c r="E1769">
        <v>255</v>
      </c>
    </row>
    <row r="1770" spans="1:5" x14ac:dyDescent="0.3">
      <c r="A1770" t="s">
        <v>5</v>
      </c>
      <c r="B1770" s="1">
        <v>44995</v>
      </c>
      <c r="C1770">
        <v>18.39</v>
      </c>
      <c r="D1770">
        <v>48677</v>
      </c>
      <c r="E1770">
        <v>268</v>
      </c>
    </row>
    <row r="1771" spans="1:5" x14ac:dyDescent="0.3">
      <c r="A1771" t="s">
        <v>5</v>
      </c>
      <c r="B1771" s="1">
        <v>44996</v>
      </c>
      <c r="C1771">
        <v>15.16</v>
      </c>
      <c r="D1771">
        <v>29670</v>
      </c>
      <c r="E1771">
        <v>194</v>
      </c>
    </row>
    <row r="1772" spans="1:5" x14ac:dyDescent="0.3">
      <c r="A1772" t="s">
        <v>5</v>
      </c>
      <c r="B1772" s="1">
        <v>44997</v>
      </c>
      <c r="C1772">
        <v>10.7</v>
      </c>
      <c r="D1772">
        <v>29077</v>
      </c>
      <c r="E1772">
        <v>142</v>
      </c>
    </row>
    <row r="1773" spans="1:5" x14ac:dyDescent="0.3">
      <c r="A1773" t="s">
        <v>5</v>
      </c>
      <c r="B1773" s="1">
        <v>44998</v>
      </c>
      <c r="C1773">
        <v>23.36</v>
      </c>
      <c r="D1773">
        <v>58716</v>
      </c>
      <c r="E1773">
        <v>310</v>
      </c>
    </row>
    <row r="1774" spans="1:5" x14ac:dyDescent="0.3">
      <c r="A1774" t="s">
        <v>5</v>
      </c>
      <c r="B1774" s="1">
        <v>44999</v>
      </c>
      <c r="C1774">
        <v>18.41</v>
      </c>
      <c r="D1774">
        <v>39091</v>
      </c>
      <c r="E1774">
        <v>237</v>
      </c>
    </row>
    <row r="1775" spans="1:5" x14ac:dyDescent="0.3">
      <c r="A1775" t="s">
        <v>5</v>
      </c>
      <c r="B1775" s="1">
        <v>45000</v>
      </c>
      <c r="C1775">
        <v>17.170000000000002</v>
      </c>
      <c r="D1775">
        <v>50623</v>
      </c>
      <c r="E1775">
        <v>262</v>
      </c>
    </row>
    <row r="1776" spans="1:5" x14ac:dyDescent="0.3">
      <c r="A1776" t="s">
        <v>5</v>
      </c>
      <c r="B1776" s="1">
        <v>45001</v>
      </c>
      <c r="C1776">
        <v>16.510000000000002</v>
      </c>
      <c r="D1776">
        <v>38067</v>
      </c>
      <c r="E1776">
        <v>226</v>
      </c>
    </row>
    <row r="1777" spans="1:5" x14ac:dyDescent="0.3">
      <c r="A1777" t="s">
        <v>5</v>
      </c>
      <c r="B1777" s="1">
        <v>45002</v>
      </c>
      <c r="C1777">
        <v>21.31</v>
      </c>
      <c r="D1777">
        <v>50641</v>
      </c>
      <c r="E1777">
        <v>293</v>
      </c>
    </row>
    <row r="1778" spans="1:5" x14ac:dyDescent="0.3">
      <c r="A1778" t="s">
        <v>5</v>
      </c>
      <c r="B1778" s="1">
        <v>45003</v>
      </c>
      <c r="C1778">
        <v>13.43</v>
      </c>
      <c r="D1778">
        <v>28858</v>
      </c>
      <c r="E1778">
        <v>183</v>
      </c>
    </row>
    <row r="1779" spans="1:5" x14ac:dyDescent="0.3">
      <c r="A1779" t="s">
        <v>5</v>
      </c>
      <c r="B1779" s="1">
        <v>45004</v>
      </c>
      <c r="C1779">
        <v>13.51</v>
      </c>
      <c r="D1779">
        <v>26558</v>
      </c>
      <c r="E1779">
        <v>171</v>
      </c>
    </row>
    <row r="1780" spans="1:5" x14ac:dyDescent="0.3">
      <c r="A1780" t="s">
        <v>5</v>
      </c>
      <c r="B1780" s="1">
        <v>45005</v>
      </c>
      <c r="C1780">
        <v>31.22</v>
      </c>
      <c r="D1780">
        <v>58177</v>
      </c>
      <c r="E1780">
        <v>260</v>
      </c>
    </row>
    <row r="1781" spans="1:5" x14ac:dyDescent="0.3">
      <c r="A1781" t="s">
        <v>5</v>
      </c>
      <c r="B1781" s="1">
        <v>45006</v>
      </c>
      <c r="C1781">
        <v>20.29</v>
      </c>
      <c r="D1781">
        <v>37660</v>
      </c>
      <c r="E1781">
        <v>221</v>
      </c>
    </row>
    <row r="1782" spans="1:5" x14ac:dyDescent="0.3">
      <c r="A1782" t="s">
        <v>5</v>
      </c>
      <c r="B1782" s="1">
        <v>45007</v>
      </c>
      <c r="C1782">
        <v>26.1</v>
      </c>
      <c r="D1782">
        <v>48260</v>
      </c>
      <c r="E1782">
        <v>246</v>
      </c>
    </row>
    <row r="1783" spans="1:5" x14ac:dyDescent="0.3">
      <c r="A1783" t="s">
        <v>5</v>
      </c>
      <c r="B1783" s="1">
        <v>45008</v>
      </c>
      <c r="C1783">
        <v>23.3</v>
      </c>
      <c r="D1783">
        <v>42971</v>
      </c>
      <c r="E1783">
        <v>202</v>
      </c>
    </row>
    <row r="1784" spans="1:5" x14ac:dyDescent="0.3">
      <c r="A1784" t="s">
        <v>5</v>
      </c>
      <c r="B1784" s="1">
        <v>45009</v>
      </c>
      <c r="C1784">
        <v>17.850000000000001</v>
      </c>
      <c r="D1784">
        <v>37162</v>
      </c>
      <c r="E1784">
        <v>181</v>
      </c>
    </row>
    <row r="1785" spans="1:5" x14ac:dyDescent="0.3">
      <c r="A1785" t="s">
        <v>5</v>
      </c>
      <c r="B1785" s="1">
        <v>45010</v>
      </c>
      <c r="C1785">
        <v>15.38</v>
      </c>
      <c r="D1785">
        <v>29513</v>
      </c>
      <c r="E1785">
        <v>150</v>
      </c>
    </row>
    <row r="1786" spans="1:5" x14ac:dyDescent="0.3">
      <c r="A1786" t="s">
        <v>5</v>
      </c>
      <c r="B1786" s="1">
        <v>45011</v>
      </c>
      <c r="C1786">
        <v>14.19</v>
      </c>
      <c r="D1786">
        <v>29490</v>
      </c>
      <c r="E1786">
        <v>179</v>
      </c>
    </row>
    <row r="1787" spans="1:5" x14ac:dyDescent="0.3">
      <c r="A1787" t="s">
        <v>5</v>
      </c>
      <c r="B1787" s="1">
        <v>45012</v>
      </c>
      <c r="C1787">
        <v>24.48</v>
      </c>
      <c r="D1787">
        <v>63518</v>
      </c>
      <c r="E1787">
        <v>323</v>
      </c>
    </row>
    <row r="1788" spans="1:5" x14ac:dyDescent="0.3">
      <c r="A1788" t="s">
        <v>5</v>
      </c>
      <c r="B1788" s="1">
        <v>45013</v>
      </c>
      <c r="C1788">
        <v>17.350000000000001</v>
      </c>
      <c r="D1788">
        <v>41121</v>
      </c>
      <c r="E1788">
        <v>237</v>
      </c>
    </row>
    <row r="1789" spans="1:5" x14ac:dyDescent="0.3">
      <c r="A1789" t="s">
        <v>5</v>
      </c>
      <c r="B1789" s="1">
        <v>45014</v>
      </c>
      <c r="C1789">
        <v>25.59</v>
      </c>
      <c r="D1789">
        <v>50732</v>
      </c>
      <c r="E1789">
        <v>267</v>
      </c>
    </row>
    <row r="1790" spans="1:5" x14ac:dyDescent="0.3">
      <c r="A1790" t="s">
        <v>5</v>
      </c>
      <c r="B1790" s="1">
        <v>45015</v>
      </c>
      <c r="C1790">
        <v>23.17</v>
      </c>
      <c r="D1790">
        <v>40275</v>
      </c>
      <c r="E1790">
        <v>200</v>
      </c>
    </row>
    <row r="1791" spans="1:5" x14ac:dyDescent="0.3">
      <c r="A1791" t="s">
        <v>5</v>
      </c>
      <c r="B1791" s="1">
        <v>45016</v>
      </c>
      <c r="C1791">
        <v>20.48</v>
      </c>
      <c r="D1791">
        <v>46600</v>
      </c>
      <c r="E1791">
        <v>235</v>
      </c>
    </row>
    <row r="1792" spans="1:5" x14ac:dyDescent="0.3">
      <c r="A1792" t="s">
        <v>5</v>
      </c>
      <c r="B1792" s="1">
        <v>45017</v>
      </c>
      <c r="C1792">
        <v>18.39</v>
      </c>
      <c r="D1792">
        <v>30053</v>
      </c>
      <c r="E1792">
        <v>160</v>
      </c>
    </row>
    <row r="1793" spans="1:5" x14ac:dyDescent="0.3">
      <c r="A1793" t="s">
        <v>5</v>
      </c>
      <c r="B1793" s="1">
        <v>45018</v>
      </c>
      <c r="C1793">
        <v>15.3</v>
      </c>
      <c r="D1793">
        <v>28061</v>
      </c>
      <c r="E1793">
        <v>166</v>
      </c>
    </row>
    <row r="1794" spans="1:5" x14ac:dyDescent="0.3">
      <c r="A1794" t="s">
        <v>5</v>
      </c>
      <c r="B1794" s="1">
        <v>45019</v>
      </c>
      <c r="C1794">
        <v>25.91</v>
      </c>
      <c r="D1794">
        <v>58213</v>
      </c>
      <c r="E1794">
        <v>321</v>
      </c>
    </row>
    <row r="1795" spans="1:5" x14ac:dyDescent="0.3">
      <c r="A1795" t="s">
        <v>5</v>
      </c>
      <c r="B1795" s="1">
        <v>45020</v>
      </c>
      <c r="C1795">
        <v>23.3</v>
      </c>
      <c r="D1795">
        <v>53509</v>
      </c>
      <c r="E1795">
        <v>284</v>
      </c>
    </row>
    <row r="1796" spans="1:5" x14ac:dyDescent="0.3">
      <c r="A1796" t="s">
        <v>5</v>
      </c>
      <c r="B1796" s="1">
        <v>45021</v>
      </c>
      <c r="C1796">
        <v>19.03</v>
      </c>
      <c r="D1796">
        <v>47582</v>
      </c>
      <c r="E1796">
        <v>251</v>
      </c>
    </row>
    <row r="1797" spans="1:5" x14ac:dyDescent="0.3">
      <c r="A1797" t="s">
        <v>5</v>
      </c>
      <c r="B1797" s="1">
        <v>45022</v>
      </c>
      <c r="C1797">
        <v>11.67</v>
      </c>
      <c r="D1797">
        <v>29490</v>
      </c>
      <c r="E1797">
        <v>143</v>
      </c>
    </row>
    <row r="1798" spans="1:5" x14ac:dyDescent="0.3">
      <c r="A1798" t="s">
        <v>5</v>
      </c>
      <c r="B1798" s="1">
        <v>45023</v>
      </c>
      <c r="C1798">
        <v>5.97</v>
      </c>
      <c r="D1798">
        <v>17797</v>
      </c>
      <c r="E1798">
        <v>91</v>
      </c>
    </row>
    <row r="1799" spans="1:5" x14ac:dyDescent="0.3">
      <c r="A1799" t="s">
        <v>5</v>
      </c>
      <c r="B1799" s="1">
        <v>45024</v>
      </c>
      <c r="C1799">
        <v>11.28</v>
      </c>
      <c r="D1799">
        <v>25697</v>
      </c>
      <c r="E1799">
        <v>163</v>
      </c>
    </row>
    <row r="1800" spans="1:5" x14ac:dyDescent="0.3">
      <c r="A1800" t="s">
        <v>5</v>
      </c>
      <c r="B1800" s="1">
        <v>45025</v>
      </c>
      <c r="C1800">
        <v>10.31</v>
      </c>
      <c r="D1800">
        <v>29715</v>
      </c>
      <c r="E1800">
        <v>151</v>
      </c>
    </row>
    <row r="1801" spans="1:5" x14ac:dyDescent="0.3">
      <c r="A1801" t="s">
        <v>5</v>
      </c>
      <c r="B1801" s="1">
        <v>45026</v>
      </c>
      <c r="C1801">
        <v>35.54</v>
      </c>
      <c r="D1801">
        <v>67821</v>
      </c>
      <c r="E1801">
        <v>368</v>
      </c>
    </row>
    <row r="1802" spans="1:5" x14ac:dyDescent="0.3">
      <c r="A1802" t="s">
        <v>5</v>
      </c>
      <c r="B1802" s="1">
        <v>45027</v>
      </c>
      <c r="C1802">
        <v>28.27</v>
      </c>
      <c r="D1802">
        <v>48524</v>
      </c>
      <c r="E1802">
        <v>270</v>
      </c>
    </row>
    <row r="1803" spans="1:5" x14ac:dyDescent="0.3">
      <c r="A1803" t="s">
        <v>5</v>
      </c>
      <c r="B1803" s="1">
        <v>45028</v>
      </c>
      <c r="C1803">
        <v>32.590000000000003</v>
      </c>
      <c r="D1803">
        <v>49826</v>
      </c>
      <c r="E1803">
        <v>290</v>
      </c>
    </row>
    <row r="1804" spans="1:5" x14ac:dyDescent="0.3">
      <c r="A1804" t="s">
        <v>5</v>
      </c>
      <c r="B1804" s="1">
        <v>45029</v>
      </c>
      <c r="C1804">
        <v>23.14</v>
      </c>
      <c r="D1804">
        <v>42762</v>
      </c>
      <c r="E1804">
        <v>206</v>
      </c>
    </row>
    <row r="1805" spans="1:5" x14ac:dyDescent="0.3">
      <c r="A1805" t="s">
        <v>5</v>
      </c>
      <c r="B1805" s="1">
        <v>45030</v>
      </c>
      <c r="C1805">
        <v>24.72</v>
      </c>
      <c r="D1805">
        <v>50503</v>
      </c>
      <c r="E1805">
        <v>501</v>
      </c>
    </row>
    <row r="1806" spans="1:5" x14ac:dyDescent="0.3">
      <c r="A1806" t="s">
        <v>5</v>
      </c>
      <c r="B1806" s="1">
        <v>45031</v>
      </c>
      <c r="C1806">
        <v>18.77</v>
      </c>
      <c r="D1806">
        <v>32222</v>
      </c>
      <c r="E1806">
        <v>168</v>
      </c>
    </row>
    <row r="1807" spans="1:5" x14ac:dyDescent="0.3">
      <c r="A1807" t="s">
        <v>5</v>
      </c>
      <c r="B1807" s="1">
        <v>45032</v>
      </c>
      <c r="C1807">
        <v>16.23</v>
      </c>
      <c r="D1807">
        <v>29013</v>
      </c>
      <c r="E1807">
        <v>159</v>
      </c>
    </row>
    <row r="1808" spans="1:5" x14ac:dyDescent="0.3">
      <c r="A1808" t="s">
        <v>5</v>
      </c>
      <c r="B1808" s="1">
        <v>45033</v>
      </c>
      <c r="C1808">
        <v>27.33</v>
      </c>
      <c r="D1808">
        <v>53354</v>
      </c>
      <c r="E1808">
        <v>253</v>
      </c>
    </row>
    <row r="1809" spans="1:5" x14ac:dyDescent="0.3">
      <c r="A1809" t="s">
        <v>5</v>
      </c>
      <c r="B1809" s="1">
        <v>45034</v>
      </c>
      <c r="C1809">
        <v>24.01</v>
      </c>
      <c r="D1809">
        <v>38986</v>
      </c>
      <c r="E1809">
        <v>202</v>
      </c>
    </row>
    <row r="1810" spans="1:5" x14ac:dyDescent="0.3">
      <c r="A1810" t="s">
        <v>5</v>
      </c>
      <c r="B1810" s="1">
        <v>45035</v>
      </c>
      <c r="C1810">
        <v>31.55</v>
      </c>
      <c r="D1810">
        <v>49126</v>
      </c>
      <c r="E1810">
        <v>255</v>
      </c>
    </row>
    <row r="1811" spans="1:5" x14ac:dyDescent="0.3">
      <c r="A1811" t="s">
        <v>5</v>
      </c>
      <c r="B1811" s="1">
        <v>45036</v>
      </c>
      <c r="C1811">
        <v>22.79</v>
      </c>
      <c r="D1811">
        <v>45279</v>
      </c>
      <c r="E1811">
        <v>249</v>
      </c>
    </row>
    <row r="1812" spans="1:5" x14ac:dyDescent="0.3">
      <c r="A1812" t="s">
        <v>5</v>
      </c>
      <c r="B1812" s="1">
        <v>45037</v>
      </c>
      <c r="C1812">
        <v>21.44</v>
      </c>
      <c r="D1812">
        <v>39515</v>
      </c>
      <c r="E1812">
        <v>222</v>
      </c>
    </row>
    <row r="1813" spans="1:5" x14ac:dyDescent="0.3">
      <c r="A1813" t="s">
        <v>5</v>
      </c>
      <c r="B1813" s="1">
        <v>45038</v>
      </c>
      <c r="C1813">
        <v>15.29</v>
      </c>
      <c r="D1813">
        <v>29451</v>
      </c>
      <c r="E1813">
        <v>154</v>
      </c>
    </row>
    <row r="1814" spans="1:5" x14ac:dyDescent="0.3">
      <c r="A1814" t="s">
        <v>5</v>
      </c>
      <c r="B1814" s="1">
        <v>45039</v>
      </c>
      <c r="C1814">
        <v>13.22</v>
      </c>
      <c r="D1814">
        <v>28044</v>
      </c>
      <c r="E1814">
        <v>173</v>
      </c>
    </row>
    <row r="1815" spans="1:5" x14ac:dyDescent="0.3">
      <c r="A1815" t="s">
        <v>5</v>
      </c>
      <c r="B1815" s="1">
        <v>45040</v>
      </c>
      <c r="C1815">
        <v>28.5</v>
      </c>
      <c r="D1815">
        <v>52402</v>
      </c>
      <c r="E1815">
        <v>293</v>
      </c>
    </row>
    <row r="1816" spans="1:5" x14ac:dyDescent="0.3">
      <c r="A1816" t="s">
        <v>5</v>
      </c>
      <c r="B1816" s="1">
        <v>45041</v>
      </c>
      <c r="C1816">
        <v>19.7</v>
      </c>
      <c r="D1816">
        <v>38770</v>
      </c>
      <c r="E1816">
        <v>208</v>
      </c>
    </row>
    <row r="1817" spans="1:5" x14ac:dyDescent="0.3">
      <c r="A1817" t="s">
        <v>5</v>
      </c>
      <c r="B1817" s="1">
        <v>45042</v>
      </c>
      <c r="C1817">
        <v>22.49</v>
      </c>
      <c r="D1817">
        <v>45076</v>
      </c>
      <c r="E1817">
        <v>226</v>
      </c>
    </row>
    <row r="1818" spans="1:5" x14ac:dyDescent="0.3">
      <c r="A1818" t="s">
        <v>5</v>
      </c>
      <c r="B1818" s="1">
        <v>45043</v>
      </c>
      <c r="C1818">
        <v>21.37</v>
      </c>
      <c r="D1818">
        <v>39933</v>
      </c>
      <c r="E1818">
        <v>212</v>
      </c>
    </row>
    <row r="1819" spans="1:5" x14ac:dyDescent="0.3">
      <c r="A1819" t="s">
        <v>5</v>
      </c>
      <c r="B1819" s="1">
        <v>45044</v>
      </c>
      <c r="C1819">
        <v>26.15</v>
      </c>
      <c r="D1819">
        <v>44630</v>
      </c>
      <c r="E1819">
        <v>247</v>
      </c>
    </row>
    <row r="1820" spans="1:5" x14ac:dyDescent="0.3">
      <c r="A1820" t="s">
        <v>5</v>
      </c>
      <c r="B1820" s="1">
        <v>45045</v>
      </c>
      <c r="C1820">
        <v>24.62</v>
      </c>
      <c r="D1820">
        <v>35602</v>
      </c>
      <c r="E1820">
        <v>244</v>
      </c>
    </row>
    <row r="1821" spans="1:5" x14ac:dyDescent="0.3">
      <c r="A1821" t="s">
        <v>5</v>
      </c>
      <c r="B1821" s="1">
        <v>45046</v>
      </c>
      <c r="C1821">
        <v>16.149999999999999</v>
      </c>
      <c r="D1821">
        <v>21502</v>
      </c>
      <c r="E1821">
        <v>124</v>
      </c>
    </row>
    <row r="1822" spans="1:5" x14ac:dyDescent="0.3">
      <c r="A1822" t="s">
        <v>5</v>
      </c>
      <c r="B1822" s="1">
        <v>45047</v>
      </c>
      <c r="C1822">
        <v>16.66</v>
      </c>
      <c r="D1822">
        <v>28806</v>
      </c>
      <c r="E1822">
        <v>169</v>
      </c>
    </row>
    <row r="1823" spans="1:5" x14ac:dyDescent="0.3">
      <c r="A1823" t="s">
        <v>5</v>
      </c>
      <c r="B1823" s="1">
        <v>45048</v>
      </c>
      <c r="C1823">
        <v>30.94</v>
      </c>
      <c r="D1823">
        <v>57142</v>
      </c>
      <c r="E1823">
        <v>298</v>
      </c>
    </row>
    <row r="1824" spans="1:5" x14ac:dyDescent="0.3">
      <c r="A1824" t="s">
        <v>5</v>
      </c>
      <c r="B1824" s="1">
        <v>45049</v>
      </c>
      <c r="C1824">
        <v>21.71</v>
      </c>
      <c r="D1824">
        <v>38660</v>
      </c>
      <c r="E1824">
        <v>199</v>
      </c>
    </row>
    <row r="1825" spans="1:5" x14ac:dyDescent="0.3">
      <c r="A1825" t="s">
        <v>5</v>
      </c>
      <c r="B1825" s="1">
        <v>45050</v>
      </c>
      <c r="C1825">
        <v>21.3</v>
      </c>
      <c r="D1825">
        <v>37410</v>
      </c>
      <c r="E1825">
        <v>232</v>
      </c>
    </row>
    <row r="1826" spans="1:5" x14ac:dyDescent="0.3">
      <c r="A1826" t="s">
        <v>5</v>
      </c>
      <c r="B1826" s="1">
        <v>45051</v>
      </c>
      <c r="C1826">
        <v>26.19</v>
      </c>
      <c r="D1826">
        <v>44558</v>
      </c>
      <c r="E1826">
        <v>269</v>
      </c>
    </row>
    <row r="1827" spans="1:5" x14ac:dyDescent="0.3">
      <c r="A1827" t="s">
        <v>5</v>
      </c>
      <c r="B1827" s="1">
        <v>45052</v>
      </c>
      <c r="C1827">
        <v>15.28</v>
      </c>
      <c r="D1827">
        <v>28805</v>
      </c>
      <c r="E1827">
        <v>154</v>
      </c>
    </row>
    <row r="1828" spans="1:5" x14ac:dyDescent="0.3">
      <c r="A1828" t="s">
        <v>5</v>
      </c>
      <c r="B1828" s="1">
        <v>45053</v>
      </c>
      <c r="C1828">
        <v>12.43</v>
      </c>
      <c r="D1828">
        <v>27884</v>
      </c>
      <c r="E1828">
        <v>153</v>
      </c>
    </row>
    <row r="1829" spans="1:5" x14ac:dyDescent="0.3">
      <c r="A1829" t="s">
        <v>5</v>
      </c>
      <c r="B1829" s="1">
        <v>45054</v>
      </c>
      <c r="C1829">
        <v>23.82</v>
      </c>
      <c r="D1829">
        <v>53366</v>
      </c>
      <c r="E1829">
        <v>258</v>
      </c>
    </row>
    <row r="1830" spans="1:5" x14ac:dyDescent="0.3">
      <c r="A1830" t="s">
        <v>5</v>
      </c>
      <c r="B1830" s="1">
        <v>45055</v>
      </c>
      <c r="C1830">
        <v>17.739999999999998</v>
      </c>
      <c r="D1830">
        <v>39220</v>
      </c>
      <c r="E1830">
        <v>230</v>
      </c>
    </row>
    <row r="1831" spans="1:5" x14ac:dyDescent="0.3">
      <c r="A1831" t="s">
        <v>5</v>
      </c>
      <c r="B1831" s="1">
        <v>45056</v>
      </c>
      <c r="C1831">
        <v>17.350000000000001</v>
      </c>
      <c r="D1831">
        <v>38167</v>
      </c>
      <c r="E1831">
        <v>188</v>
      </c>
    </row>
    <row r="1832" spans="1:5" x14ac:dyDescent="0.3">
      <c r="A1832" t="s">
        <v>5</v>
      </c>
      <c r="B1832" s="1">
        <v>45057</v>
      </c>
      <c r="C1832">
        <v>25.19</v>
      </c>
      <c r="D1832">
        <v>47724</v>
      </c>
      <c r="E1832">
        <v>358</v>
      </c>
    </row>
    <row r="1833" spans="1:5" x14ac:dyDescent="0.3">
      <c r="A1833" t="s">
        <v>5</v>
      </c>
      <c r="B1833" s="1">
        <v>45058</v>
      </c>
      <c r="C1833">
        <v>19.28</v>
      </c>
      <c r="D1833">
        <v>39313</v>
      </c>
      <c r="E1833">
        <v>230</v>
      </c>
    </row>
    <row r="1834" spans="1:5" x14ac:dyDescent="0.3">
      <c r="A1834" t="s">
        <v>5</v>
      </c>
      <c r="B1834" s="1">
        <v>45059</v>
      </c>
      <c r="C1834">
        <v>15.55</v>
      </c>
      <c r="D1834">
        <v>29637</v>
      </c>
      <c r="E1834">
        <v>189</v>
      </c>
    </row>
    <row r="1835" spans="1:5" x14ac:dyDescent="0.3">
      <c r="A1835" t="s">
        <v>5</v>
      </c>
      <c r="B1835" s="1">
        <v>45060</v>
      </c>
      <c r="C1835">
        <v>14.79</v>
      </c>
      <c r="D1835">
        <v>27027</v>
      </c>
      <c r="E1835">
        <v>147</v>
      </c>
    </row>
    <row r="1836" spans="1:5" x14ac:dyDescent="0.3">
      <c r="A1836" t="s">
        <v>5</v>
      </c>
      <c r="B1836" s="1">
        <v>45061</v>
      </c>
      <c r="C1836">
        <v>28.68</v>
      </c>
      <c r="D1836">
        <v>52406</v>
      </c>
      <c r="E1836">
        <v>306</v>
      </c>
    </row>
    <row r="1837" spans="1:5" x14ac:dyDescent="0.3">
      <c r="A1837" t="s">
        <v>5</v>
      </c>
      <c r="B1837" s="1">
        <v>45062</v>
      </c>
      <c r="C1837">
        <v>25.07</v>
      </c>
      <c r="D1837">
        <v>37982</v>
      </c>
      <c r="E1837">
        <v>197</v>
      </c>
    </row>
    <row r="1838" spans="1:5" x14ac:dyDescent="0.3">
      <c r="A1838" t="s">
        <v>5</v>
      </c>
      <c r="B1838" s="1">
        <v>45063</v>
      </c>
      <c r="C1838">
        <v>23.18</v>
      </c>
      <c r="D1838">
        <v>37114</v>
      </c>
      <c r="E1838">
        <v>245</v>
      </c>
    </row>
    <row r="1839" spans="1:5" x14ac:dyDescent="0.3">
      <c r="A1839" t="s">
        <v>5</v>
      </c>
      <c r="B1839" s="1">
        <v>45064</v>
      </c>
      <c r="C1839">
        <v>22.47</v>
      </c>
      <c r="D1839">
        <v>39418</v>
      </c>
      <c r="E1839">
        <v>215</v>
      </c>
    </row>
    <row r="1840" spans="1:5" x14ac:dyDescent="0.3">
      <c r="A1840" t="s">
        <v>5</v>
      </c>
      <c r="B1840" s="1">
        <v>45065</v>
      </c>
      <c r="C1840">
        <v>19.2</v>
      </c>
      <c r="D1840">
        <v>38343</v>
      </c>
      <c r="E1840">
        <v>222</v>
      </c>
    </row>
    <row r="1841" spans="1:5" x14ac:dyDescent="0.3">
      <c r="A1841" t="s">
        <v>5</v>
      </c>
      <c r="B1841" s="1">
        <v>45066</v>
      </c>
      <c r="C1841">
        <v>17.41</v>
      </c>
      <c r="D1841">
        <v>29388</v>
      </c>
      <c r="E1841">
        <v>195</v>
      </c>
    </row>
    <row r="1842" spans="1:5" x14ac:dyDescent="0.3">
      <c r="A1842" t="s">
        <v>5</v>
      </c>
      <c r="B1842" s="1">
        <v>45067</v>
      </c>
      <c r="C1842">
        <v>15.7</v>
      </c>
      <c r="D1842">
        <v>27140</v>
      </c>
      <c r="E1842">
        <v>152</v>
      </c>
    </row>
    <row r="1843" spans="1:5" x14ac:dyDescent="0.3">
      <c r="A1843" t="s">
        <v>5</v>
      </c>
      <c r="B1843" s="1">
        <v>45068</v>
      </c>
      <c r="C1843">
        <v>32.380000000000003</v>
      </c>
      <c r="D1843">
        <v>63852</v>
      </c>
      <c r="E1843">
        <v>324</v>
      </c>
    </row>
    <row r="1844" spans="1:5" x14ac:dyDescent="0.3">
      <c r="A1844" t="s">
        <v>5</v>
      </c>
      <c r="B1844" s="1">
        <v>45069</v>
      </c>
      <c r="C1844">
        <v>24.09</v>
      </c>
      <c r="D1844">
        <v>39071</v>
      </c>
      <c r="E1844">
        <v>210</v>
      </c>
    </row>
    <row r="1845" spans="1:5" x14ac:dyDescent="0.3">
      <c r="A1845" t="s">
        <v>5</v>
      </c>
      <c r="B1845" s="1">
        <v>45070</v>
      </c>
      <c r="C1845">
        <v>25.18</v>
      </c>
      <c r="D1845">
        <v>44942</v>
      </c>
      <c r="E1845">
        <v>251</v>
      </c>
    </row>
    <row r="1846" spans="1:5" x14ac:dyDescent="0.3">
      <c r="A1846" t="s">
        <v>5</v>
      </c>
      <c r="B1846" s="1">
        <v>45071</v>
      </c>
      <c r="C1846">
        <v>23.92</v>
      </c>
      <c r="D1846">
        <v>40221</v>
      </c>
      <c r="E1846">
        <v>199</v>
      </c>
    </row>
    <row r="1847" spans="1:5" x14ac:dyDescent="0.3">
      <c r="A1847" t="s">
        <v>5</v>
      </c>
      <c r="B1847" s="1">
        <v>45072</v>
      </c>
      <c r="C1847">
        <v>24.43</v>
      </c>
      <c r="D1847">
        <v>44901</v>
      </c>
      <c r="E1847">
        <v>237</v>
      </c>
    </row>
    <row r="1848" spans="1:5" x14ac:dyDescent="0.3">
      <c r="A1848" t="s">
        <v>5</v>
      </c>
      <c r="B1848" s="1">
        <v>45073</v>
      </c>
      <c r="C1848">
        <v>20.6</v>
      </c>
      <c r="D1848">
        <v>31012</v>
      </c>
      <c r="E1848">
        <v>206</v>
      </c>
    </row>
    <row r="1849" spans="1:5" x14ac:dyDescent="0.3">
      <c r="A1849" t="s">
        <v>5</v>
      </c>
      <c r="B1849" s="1">
        <v>45074</v>
      </c>
      <c r="C1849">
        <v>17.579999999999998</v>
      </c>
      <c r="D1849">
        <v>28776</v>
      </c>
      <c r="E1849">
        <v>160</v>
      </c>
    </row>
    <row r="1850" spans="1:5" x14ac:dyDescent="0.3">
      <c r="A1850" t="s">
        <v>5</v>
      </c>
      <c r="B1850" s="1">
        <v>45075</v>
      </c>
      <c r="C1850">
        <v>33.04</v>
      </c>
      <c r="D1850">
        <v>63202</v>
      </c>
      <c r="E1850">
        <v>293</v>
      </c>
    </row>
    <row r="1851" spans="1:5" x14ac:dyDescent="0.3">
      <c r="A1851" t="s">
        <v>5</v>
      </c>
      <c r="B1851" s="1">
        <v>45076</v>
      </c>
      <c r="C1851">
        <v>22.18</v>
      </c>
      <c r="D1851">
        <v>38872</v>
      </c>
      <c r="E1851">
        <v>209</v>
      </c>
    </row>
    <row r="1852" spans="1:5" x14ac:dyDescent="0.3">
      <c r="A1852" t="s">
        <v>5</v>
      </c>
      <c r="B1852" s="1">
        <v>45077</v>
      </c>
      <c r="C1852">
        <v>36.03</v>
      </c>
      <c r="D1852">
        <v>48245</v>
      </c>
      <c r="E1852">
        <v>243</v>
      </c>
    </row>
    <row r="1853" spans="1:5" x14ac:dyDescent="0.3">
      <c r="A1853" t="s">
        <v>5</v>
      </c>
      <c r="B1853" s="1">
        <v>45078</v>
      </c>
      <c r="C1853">
        <v>14.98</v>
      </c>
      <c r="D1853">
        <v>35323</v>
      </c>
      <c r="E1853">
        <v>197</v>
      </c>
    </row>
    <row r="1854" spans="1:5" x14ac:dyDescent="0.3">
      <c r="A1854" t="s">
        <v>5</v>
      </c>
      <c r="B1854" s="1">
        <v>45079</v>
      </c>
      <c r="C1854">
        <v>17.420000000000002</v>
      </c>
      <c r="D1854">
        <v>35714</v>
      </c>
      <c r="E1854">
        <v>217</v>
      </c>
    </row>
    <row r="1855" spans="1:5" x14ac:dyDescent="0.3">
      <c r="A1855" t="s">
        <v>5</v>
      </c>
      <c r="B1855" s="1">
        <v>45080</v>
      </c>
      <c r="C1855">
        <v>13.53</v>
      </c>
      <c r="D1855">
        <v>28599</v>
      </c>
      <c r="E1855">
        <v>180</v>
      </c>
    </row>
    <row r="1856" spans="1:5" x14ac:dyDescent="0.3">
      <c r="A1856" t="s">
        <v>5</v>
      </c>
      <c r="B1856" s="1">
        <v>45081</v>
      </c>
      <c r="C1856">
        <v>10.85</v>
      </c>
      <c r="D1856">
        <v>24239</v>
      </c>
      <c r="E1856">
        <v>174</v>
      </c>
    </row>
    <row r="1857" spans="1:5" x14ac:dyDescent="0.3">
      <c r="A1857" t="s">
        <v>5</v>
      </c>
      <c r="B1857" s="1">
        <v>45082</v>
      </c>
      <c r="C1857">
        <v>22.72</v>
      </c>
      <c r="D1857">
        <v>46897</v>
      </c>
      <c r="E1857">
        <v>373</v>
      </c>
    </row>
    <row r="1858" spans="1:5" x14ac:dyDescent="0.3">
      <c r="A1858" t="s">
        <v>5</v>
      </c>
      <c r="B1858" s="1">
        <v>45083</v>
      </c>
      <c r="C1858">
        <v>15.69</v>
      </c>
      <c r="D1858">
        <v>34065</v>
      </c>
      <c r="E1858">
        <v>239</v>
      </c>
    </row>
    <row r="1859" spans="1:5" x14ac:dyDescent="0.3">
      <c r="A1859" t="s">
        <v>5</v>
      </c>
      <c r="B1859" s="1">
        <v>45084</v>
      </c>
      <c r="C1859">
        <v>14.14</v>
      </c>
      <c r="D1859">
        <v>40242</v>
      </c>
      <c r="E1859">
        <v>207</v>
      </c>
    </row>
    <row r="1860" spans="1:5" x14ac:dyDescent="0.3">
      <c r="A1860" t="s">
        <v>5</v>
      </c>
      <c r="B1860" s="1">
        <v>45085</v>
      </c>
      <c r="C1860">
        <v>17.89</v>
      </c>
      <c r="D1860">
        <v>34280</v>
      </c>
      <c r="E1860">
        <v>196</v>
      </c>
    </row>
    <row r="1861" spans="1:5" x14ac:dyDescent="0.3">
      <c r="A1861" t="s">
        <v>5</v>
      </c>
      <c r="B1861" s="1">
        <v>45086</v>
      </c>
      <c r="C1861">
        <v>17.45</v>
      </c>
      <c r="D1861">
        <v>34860</v>
      </c>
      <c r="E1861">
        <v>212</v>
      </c>
    </row>
    <row r="1862" spans="1:5" x14ac:dyDescent="0.3">
      <c r="A1862" t="s">
        <v>5</v>
      </c>
      <c r="B1862" s="1">
        <v>45087</v>
      </c>
      <c r="C1862">
        <v>10.95</v>
      </c>
      <c r="D1862">
        <v>27651</v>
      </c>
      <c r="E1862">
        <v>213</v>
      </c>
    </row>
    <row r="1863" spans="1:5" x14ac:dyDescent="0.3">
      <c r="A1863" t="s">
        <v>5</v>
      </c>
      <c r="B1863" s="1">
        <v>45088</v>
      </c>
      <c r="C1863">
        <v>13.23</v>
      </c>
      <c r="D1863">
        <v>28670</v>
      </c>
      <c r="E1863">
        <v>163</v>
      </c>
    </row>
    <row r="1864" spans="1:5" x14ac:dyDescent="0.3">
      <c r="A1864" t="s">
        <v>5</v>
      </c>
      <c r="B1864" s="1">
        <v>45089</v>
      </c>
      <c r="C1864">
        <v>29.64</v>
      </c>
      <c r="D1864">
        <v>57973</v>
      </c>
      <c r="E1864">
        <v>394</v>
      </c>
    </row>
    <row r="1865" spans="1:5" x14ac:dyDescent="0.3">
      <c r="A1865" t="s">
        <v>5</v>
      </c>
      <c r="B1865" s="1">
        <v>45090</v>
      </c>
      <c r="C1865">
        <v>22.9</v>
      </c>
      <c r="D1865">
        <v>39771</v>
      </c>
      <c r="E1865">
        <v>314</v>
      </c>
    </row>
    <row r="1866" spans="1:5" x14ac:dyDescent="0.3">
      <c r="A1866" t="s">
        <v>5</v>
      </c>
      <c r="B1866" s="1">
        <v>45091</v>
      </c>
      <c r="C1866">
        <v>24.24</v>
      </c>
      <c r="D1866">
        <v>43424</v>
      </c>
      <c r="E1866">
        <v>294</v>
      </c>
    </row>
    <row r="1867" spans="1:5" x14ac:dyDescent="0.3">
      <c r="A1867" t="s">
        <v>5</v>
      </c>
      <c r="B1867" s="1">
        <v>45092</v>
      </c>
      <c r="C1867">
        <v>22.32</v>
      </c>
      <c r="D1867">
        <v>36348</v>
      </c>
      <c r="E1867">
        <v>222</v>
      </c>
    </row>
    <row r="1868" spans="1:5" x14ac:dyDescent="0.3">
      <c r="A1868" t="s">
        <v>5</v>
      </c>
      <c r="B1868" s="1">
        <v>45093</v>
      </c>
      <c r="C1868">
        <v>21.06</v>
      </c>
      <c r="D1868">
        <v>35724</v>
      </c>
      <c r="E1868">
        <v>203</v>
      </c>
    </row>
    <row r="1869" spans="1:5" x14ac:dyDescent="0.3">
      <c r="A1869" t="s">
        <v>5</v>
      </c>
      <c r="B1869" s="1">
        <v>45094</v>
      </c>
      <c r="C1869">
        <v>31.55</v>
      </c>
      <c r="D1869">
        <v>29009</v>
      </c>
      <c r="E1869">
        <v>152</v>
      </c>
    </row>
    <row r="1870" spans="1:5" x14ac:dyDescent="0.3">
      <c r="A1870" t="s">
        <v>5</v>
      </c>
      <c r="B1870" s="1">
        <v>45095</v>
      </c>
      <c r="C1870">
        <v>28.97</v>
      </c>
      <c r="D1870">
        <v>24674</v>
      </c>
      <c r="E1870">
        <v>170</v>
      </c>
    </row>
    <row r="1871" spans="1:5" x14ac:dyDescent="0.3">
      <c r="A1871" t="s">
        <v>5</v>
      </c>
      <c r="B1871" s="1">
        <v>45096</v>
      </c>
      <c r="C1871">
        <v>66.89</v>
      </c>
      <c r="D1871">
        <v>56542</v>
      </c>
      <c r="E1871">
        <v>362</v>
      </c>
    </row>
    <row r="1872" spans="1:5" x14ac:dyDescent="0.3">
      <c r="A1872" t="s">
        <v>5</v>
      </c>
      <c r="B1872" s="1">
        <v>45097</v>
      </c>
      <c r="C1872">
        <v>45.24</v>
      </c>
      <c r="D1872">
        <v>37515</v>
      </c>
      <c r="E1872">
        <v>243</v>
      </c>
    </row>
    <row r="1873" spans="1:5" x14ac:dyDescent="0.3">
      <c r="A1873" t="s">
        <v>5</v>
      </c>
      <c r="B1873" s="1">
        <v>45098</v>
      </c>
      <c r="C1873">
        <v>31.65</v>
      </c>
      <c r="D1873">
        <v>44871</v>
      </c>
      <c r="E1873">
        <v>275</v>
      </c>
    </row>
    <row r="1874" spans="1:5" x14ac:dyDescent="0.3">
      <c r="A1874" t="s">
        <v>5</v>
      </c>
      <c r="B1874" s="1">
        <v>45099</v>
      </c>
      <c r="C1874">
        <v>25.71</v>
      </c>
      <c r="D1874">
        <v>34152</v>
      </c>
      <c r="E1874">
        <v>146</v>
      </c>
    </row>
    <row r="1875" spans="1:5" x14ac:dyDescent="0.3">
      <c r="A1875" t="s">
        <v>5</v>
      </c>
      <c r="B1875" s="1">
        <v>45100</v>
      </c>
      <c r="C1875">
        <v>29.56</v>
      </c>
      <c r="D1875">
        <v>34384</v>
      </c>
      <c r="E1875">
        <v>157</v>
      </c>
    </row>
    <row r="1876" spans="1:5" x14ac:dyDescent="0.3">
      <c r="A1876" t="s">
        <v>5</v>
      </c>
      <c r="B1876" s="1">
        <v>45101</v>
      </c>
      <c r="C1876">
        <v>20.5</v>
      </c>
      <c r="D1876">
        <v>27157</v>
      </c>
      <c r="E1876">
        <v>102</v>
      </c>
    </row>
    <row r="1877" spans="1:5" x14ac:dyDescent="0.3">
      <c r="A1877" t="s">
        <v>5</v>
      </c>
      <c r="B1877" s="1">
        <v>45102</v>
      </c>
      <c r="C1877">
        <v>14.11</v>
      </c>
      <c r="D1877">
        <v>25285</v>
      </c>
      <c r="E1877">
        <v>92</v>
      </c>
    </row>
    <row r="1878" spans="1:5" x14ac:dyDescent="0.3">
      <c r="A1878" t="s">
        <v>5</v>
      </c>
      <c r="B1878" s="1">
        <v>45103</v>
      </c>
      <c r="C1878">
        <v>24.61</v>
      </c>
      <c r="D1878">
        <v>47117</v>
      </c>
      <c r="E1878">
        <v>193</v>
      </c>
    </row>
    <row r="1879" spans="1:5" x14ac:dyDescent="0.3">
      <c r="A1879" t="s">
        <v>5</v>
      </c>
      <c r="B1879" s="1">
        <v>45104</v>
      </c>
      <c r="C1879">
        <v>12.14</v>
      </c>
      <c r="D1879">
        <v>39484</v>
      </c>
      <c r="E1879">
        <v>232</v>
      </c>
    </row>
    <row r="1880" spans="1:5" x14ac:dyDescent="0.3">
      <c r="A1880" t="s">
        <v>5</v>
      </c>
      <c r="B1880" s="1">
        <v>45105</v>
      </c>
      <c r="C1880">
        <v>14.48</v>
      </c>
      <c r="D1880">
        <v>35644</v>
      </c>
      <c r="E1880">
        <v>96</v>
      </c>
    </row>
    <row r="1881" spans="1:5" x14ac:dyDescent="0.3">
      <c r="A1881" t="s">
        <v>5</v>
      </c>
      <c r="B1881" s="1">
        <v>45106</v>
      </c>
      <c r="C1881">
        <v>18.66</v>
      </c>
      <c r="D1881">
        <v>35063</v>
      </c>
      <c r="E1881">
        <v>74</v>
      </c>
    </row>
    <row r="1882" spans="1:5" x14ac:dyDescent="0.3">
      <c r="A1882" t="s">
        <v>5</v>
      </c>
      <c r="B1882" s="1">
        <v>45107</v>
      </c>
      <c r="C1882">
        <v>15.35</v>
      </c>
      <c r="D1882">
        <v>37669</v>
      </c>
      <c r="E1882">
        <v>115</v>
      </c>
    </row>
    <row r="1883" spans="1:5" x14ac:dyDescent="0.3">
      <c r="A1883" t="s">
        <v>5</v>
      </c>
      <c r="B1883" s="1">
        <v>45108</v>
      </c>
      <c r="C1883">
        <v>11.67</v>
      </c>
      <c r="D1883">
        <v>27138</v>
      </c>
      <c r="E1883">
        <v>110</v>
      </c>
    </row>
    <row r="1884" spans="1:5" x14ac:dyDescent="0.3">
      <c r="A1884" t="s">
        <v>5</v>
      </c>
      <c r="B1884" s="1">
        <v>45109</v>
      </c>
      <c r="C1884">
        <v>9.6</v>
      </c>
      <c r="D1884">
        <v>24762</v>
      </c>
      <c r="E1884">
        <v>124</v>
      </c>
    </row>
    <row r="1885" spans="1:5" x14ac:dyDescent="0.3">
      <c r="A1885" t="s">
        <v>5</v>
      </c>
      <c r="B1885" s="1">
        <v>45110</v>
      </c>
      <c r="C1885">
        <v>18</v>
      </c>
      <c r="D1885">
        <v>41280</v>
      </c>
      <c r="E1885">
        <v>167</v>
      </c>
    </row>
    <row r="1886" spans="1:5" x14ac:dyDescent="0.3">
      <c r="A1886" t="s">
        <v>5</v>
      </c>
      <c r="B1886" s="1">
        <v>45111</v>
      </c>
      <c r="C1886">
        <v>12.51</v>
      </c>
      <c r="D1886">
        <v>35786</v>
      </c>
      <c r="E1886">
        <v>178</v>
      </c>
    </row>
    <row r="1887" spans="1:5" x14ac:dyDescent="0.3">
      <c r="A1887" t="s">
        <v>5</v>
      </c>
      <c r="B1887" s="1">
        <v>45112</v>
      </c>
      <c r="C1887">
        <v>16.7</v>
      </c>
      <c r="D1887">
        <v>34182</v>
      </c>
      <c r="E1887">
        <v>137</v>
      </c>
    </row>
    <row r="1888" spans="1:5" x14ac:dyDescent="0.3">
      <c r="A1888" t="s">
        <v>5</v>
      </c>
      <c r="B1888" s="1">
        <v>45113</v>
      </c>
      <c r="C1888">
        <v>13.09</v>
      </c>
      <c r="D1888">
        <v>35148</v>
      </c>
      <c r="E1888">
        <v>126</v>
      </c>
    </row>
    <row r="1889" spans="1:5" x14ac:dyDescent="0.3">
      <c r="A1889" t="s">
        <v>5</v>
      </c>
      <c r="B1889" s="1">
        <v>45114</v>
      </c>
      <c r="C1889">
        <v>13.21</v>
      </c>
      <c r="D1889">
        <v>38773</v>
      </c>
      <c r="E1889">
        <v>116</v>
      </c>
    </row>
    <row r="1890" spans="1:5" x14ac:dyDescent="0.3">
      <c r="A1890" t="s">
        <v>5</v>
      </c>
      <c r="B1890" s="1">
        <v>45115</v>
      </c>
      <c r="C1890">
        <v>8.59</v>
      </c>
      <c r="D1890">
        <v>26035</v>
      </c>
      <c r="E1890">
        <v>80</v>
      </c>
    </row>
    <row r="1891" spans="1:5" x14ac:dyDescent="0.3">
      <c r="A1891" t="s">
        <v>5</v>
      </c>
      <c r="B1891" s="1">
        <v>45116</v>
      </c>
      <c r="C1891">
        <v>7.61</v>
      </c>
      <c r="D1891">
        <v>23549</v>
      </c>
      <c r="E1891">
        <v>115</v>
      </c>
    </row>
    <row r="1892" spans="1:5" x14ac:dyDescent="0.3">
      <c r="A1892" t="s">
        <v>5</v>
      </c>
      <c r="B1892" s="1">
        <v>45117</v>
      </c>
      <c r="C1892">
        <v>15.06</v>
      </c>
      <c r="D1892">
        <v>49921</v>
      </c>
      <c r="E1892">
        <v>175</v>
      </c>
    </row>
    <row r="1893" spans="1:5" x14ac:dyDescent="0.3">
      <c r="A1893" t="s">
        <v>5</v>
      </c>
      <c r="B1893" s="1">
        <v>45118</v>
      </c>
      <c r="C1893">
        <v>9.51</v>
      </c>
      <c r="D1893">
        <v>34663</v>
      </c>
      <c r="E1893">
        <v>202</v>
      </c>
    </row>
    <row r="1894" spans="1:5" x14ac:dyDescent="0.3">
      <c r="A1894" t="s">
        <v>5</v>
      </c>
      <c r="B1894" s="1">
        <v>45119</v>
      </c>
      <c r="C1894">
        <v>7.24</v>
      </c>
      <c r="D1894">
        <v>38346</v>
      </c>
      <c r="E1894">
        <v>254</v>
      </c>
    </row>
    <row r="1895" spans="1:5" x14ac:dyDescent="0.3">
      <c r="A1895" t="s">
        <v>5</v>
      </c>
      <c r="B1895" s="1">
        <v>45120</v>
      </c>
      <c r="C1895">
        <v>10.74</v>
      </c>
      <c r="D1895">
        <v>39491</v>
      </c>
      <c r="E1895">
        <v>202</v>
      </c>
    </row>
    <row r="1896" spans="1:5" x14ac:dyDescent="0.3">
      <c r="A1896" t="s">
        <v>5</v>
      </c>
      <c r="B1896" s="1">
        <v>45121</v>
      </c>
      <c r="C1896">
        <v>14.96</v>
      </c>
      <c r="D1896">
        <v>49955</v>
      </c>
      <c r="E1896">
        <v>272</v>
      </c>
    </row>
    <row r="1897" spans="1:5" x14ac:dyDescent="0.3">
      <c r="A1897" t="s">
        <v>5</v>
      </c>
      <c r="B1897" s="1">
        <v>45122</v>
      </c>
      <c r="C1897">
        <v>13.63</v>
      </c>
      <c r="D1897">
        <v>31802</v>
      </c>
      <c r="E1897">
        <v>196</v>
      </c>
    </row>
    <row r="1898" spans="1:5" x14ac:dyDescent="0.3">
      <c r="A1898" t="s">
        <v>5</v>
      </c>
      <c r="B1898" s="1">
        <v>45123</v>
      </c>
      <c r="C1898">
        <v>13.07</v>
      </c>
      <c r="D1898">
        <v>26751</v>
      </c>
      <c r="E1898">
        <v>214</v>
      </c>
    </row>
    <row r="1899" spans="1:5" x14ac:dyDescent="0.3">
      <c r="A1899" t="s">
        <v>5</v>
      </c>
      <c r="B1899" s="1">
        <v>45124</v>
      </c>
      <c r="C1899">
        <v>29.03</v>
      </c>
      <c r="D1899">
        <v>56388</v>
      </c>
      <c r="E1899">
        <v>338</v>
      </c>
    </row>
    <row r="1900" spans="1:5" x14ac:dyDescent="0.3">
      <c r="A1900" t="s">
        <v>5</v>
      </c>
      <c r="B1900" s="1">
        <v>45125</v>
      </c>
      <c r="C1900">
        <v>26.67</v>
      </c>
      <c r="D1900">
        <v>39267</v>
      </c>
      <c r="E1900">
        <v>241</v>
      </c>
    </row>
    <row r="1901" spans="1:5" x14ac:dyDescent="0.3">
      <c r="A1901" t="s">
        <v>5</v>
      </c>
      <c r="B1901" s="1">
        <v>45126</v>
      </c>
      <c r="C1901">
        <v>29.49</v>
      </c>
      <c r="D1901">
        <v>39762</v>
      </c>
      <c r="E1901">
        <v>259</v>
      </c>
    </row>
    <row r="1902" spans="1:5" x14ac:dyDescent="0.3">
      <c r="A1902" t="s">
        <v>5</v>
      </c>
      <c r="B1902" s="1">
        <v>45127</v>
      </c>
      <c r="C1902">
        <v>29.34</v>
      </c>
      <c r="D1902">
        <v>37705</v>
      </c>
      <c r="E1902">
        <v>257</v>
      </c>
    </row>
    <row r="1903" spans="1:5" x14ac:dyDescent="0.3">
      <c r="A1903" t="s">
        <v>5</v>
      </c>
      <c r="B1903" s="1">
        <v>45128</v>
      </c>
      <c r="C1903">
        <v>38.67</v>
      </c>
      <c r="D1903">
        <v>47539</v>
      </c>
      <c r="E1903">
        <v>362</v>
      </c>
    </row>
    <row r="1904" spans="1:5" x14ac:dyDescent="0.3">
      <c r="A1904" t="s">
        <v>5</v>
      </c>
      <c r="B1904" s="1">
        <v>45129</v>
      </c>
      <c r="C1904">
        <v>17.93</v>
      </c>
      <c r="D1904">
        <v>26700</v>
      </c>
      <c r="E1904">
        <v>115</v>
      </c>
    </row>
    <row r="1905" spans="1:5" x14ac:dyDescent="0.3">
      <c r="A1905" t="s">
        <v>5</v>
      </c>
      <c r="B1905" s="1">
        <v>45130</v>
      </c>
      <c r="C1905">
        <v>11.16</v>
      </c>
      <c r="D1905">
        <v>24985</v>
      </c>
      <c r="E1905">
        <v>129</v>
      </c>
    </row>
    <row r="1906" spans="1:5" x14ac:dyDescent="0.3">
      <c r="A1906" t="s">
        <v>5</v>
      </c>
      <c r="B1906" s="1">
        <v>45131</v>
      </c>
      <c r="C1906">
        <v>20.420000000000002</v>
      </c>
      <c r="D1906">
        <v>40468</v>
      </c>
      <c r="E1906">
        <v>189</v>
      </c>
    </row>
    <row r="1907" spans="1:5" x14ac:dyDescent="0.3">
      <c r="A1907" t="s">
        <v>5</v>
      </c>
      <c r="B1907" s="1">
        <v>45132</v>
      </c>
      <c r="C1907">
        <v>16.95</v>
      </c>
      <c r="D1907">
        <v>34659</v>
      </c>
      <c r="E1907">
        <v>180</v>
      </c>
    </row>
    <row r="1908" spans="1:5" x14ac:dyDescent="0.3">
      <c r="A1908" t="s">
        <v>5</v>
      </c>
      <c r="B1908" s="1">
        <v>45133</v>
      </c>
      <c r="C1908">
        <v>19.23</v>
      </c>
      <c r="D1908">
        <v>37006</v>
      </c>
      <c r="E1908">
        <v>216</v>
      </c>
    </row>
    <row r="1909" spans="1:5" x14ac:dyDescent="0.3">
      <c r="A1909" t="s">
        <v>5</v>
      </c>
      <c r="B1909" s="1">
        <v>45134</v>
      </c>
      <c r="C1909">
        <v>17.38</v>
      </c>
      <c r="D1909">
        <v>35644</v>
      </c>
      <c r="E1909">
        <v>180</v>
      </c>
    </row>
    <row r="1910" spans="1:5" x14ac:dyDescent="0.3">
      <c r="A1910" t="s">
        <v>5</v>
      </c>
      <c r="B1910" s="1">
        <v>45135</v>
      </c>
      <c r="C1910">
        <v>19.190000000000001</v>
      </c>
      <c r="D1910">
        <v>36487</v>
      </c>
      <c r="E1910">
        <v>233</v>
      </c>
    </row>
    <row r="1911" spans="1:5" x14ac:dyDescent="0.3">
      <c r="A1911" t="s">
        <v>5</v>
      </c>
      <c r="B1911" s="1">
        <v>45136</v>
      </c>
      <c r="C1911">
        <v>18.350000000000001</v>
      </c>
      <c r="D1911">
        <v>34597</v>
      </c>
      <c r="E1911">
        <v>208</v>
      </c>
    </row>
    <row r="1912" spans="1:5" x14ac:dyDescent="0.3">
      <c r="A1912" t="s">
        <v>5</v>
      </c>
      <c r="B1912" s="1">
        <v>45137</v>
      </c>
      <c r="C1912">
        <v>12.46</v>
      </c>
      <c r="D1912">
        <v>25109</v>
      </c>
      <c r="E1912">
        <v>133</v>
      </c>
    </row>
    <row r="1913" spans="1:5" x14ac:dyDescent="0.3">
      <c r="A1913" t="s">
        <v>5</v>
      </c>
      <c r="B1913" s="1">
        <v>45138</v>
      </c>
      <c r="C1913">
        <v>26.94</v>
      </c>
      <c r="D1913">
        <v>46668</v>
      </c>
      <c r="E1913">
        <v>233</v>
      </c>
    </row>
    <row r="1914" spans="1:5" x14ac:dyDescent="0.3">
      <c r="A1914" t="s">
        <v>5</v>
      </c>
      <c r="B1914" s="1">
        <v>45139</v>
      </c>
      <c r="C1914">
        <v>18.46</v>
      </c>
      <c r="D1914">
        <v>33544</v>
      </c>
      <c r="E1914">
        <v>142</v>
      </c>
    </row>
    <row r="1915" spans="1:5" x14ac:dyDescent="0.3">
      <c r="A1915" t="s">
        <v>5</v>
      </c>
      <c r="B1915" s="1">
        <v>45140</v>
      </c>
      <c r="C1915">
        <v>15.89</v>
      </c>
      <c r="D1915">
        <v>32948</v>
      </c>
      <c r="E1915">
        <v>171</v>
      </c>
    </row>
    <row r="1916" spans="1:5" x14ac:dyDescent="0.3">
      <c r="A1916" t="s">
        <v>5</v>
      </c>
      <c r="B1916" s="1">
        <v>45141</v>
      </c>
      <c r="C1916">
        <v>16.12</v>
      </c>
      <c r="D1916">
        <v>33759</v>
      </c>
      <c r="E1916">
        <v>149</v>
      </c>
    </row>
    <row r="1917" spans="1:5" x14ac:dyDescent="0.3">
      <c r="A1917" t="s">
        <v>5</v>
      </c>
      <c r="B1917" s="1">
        <v>45142</v>
      </c>
      <c r="C1917">
        <v>17.3</v>
      </c>
      <c r="D1917">
        <v>34612</v>
      </c>
      <c r="E1917">
        <v>174</v>
      </c>
    </row>
    <row r="1918" spans="1:5" x14ac:dyDescent="0.3">
      <c r="A1918" t="s">
        <v>5</v>
      </c>
      <c r="B1918" s="1">
        <v>45143</v>
      </c>
      <c r="C1918">
        <v>11.92</v>
      </c>
      <c r="D1918">
        <v>26734</v>
      </c>
      <c r="E1918">
        <v>118</v>
      </c>
    </row>
    <row r="1919" spans="1:5" x14ac:dyDescent="0.3">
      <c r="A1919" t="s">
        <v>5</v>
      </c>
      <c r="B1919" s="1">
        <v>45144</v>
      </c>
      <c r="C1919">
        <v>8.89</v>
      </c>
      <c r="D1919">
        <v>24268</v>
      </c>
      <c r="E1919">
        <v>113</v>
      </c>
    </row>
    <row r="1920" spans="1:5" x14ac:dyDescent="0.3">
      <c r="A1920" t="s">
        <v>5</v>
      </c>
      <c r="B1920" s="1">
        <v>45145</v>
      </c>
      <c r="C1920">
        <v>18.87</v>
      </c>
      <c r="D1920">
        <v>46606</v>
      </c>
      <c r="E1920">
        <v>203</v>
      </c>
    </row>
    <row r="1921" spans="1:5" x14ac:dyDescent="0.3">
      <c r="A1921" t="s">
        <v>5</v>
      </c>
      <c r="B1921" s="1">
        <v>45146</v>
      </c>
      <c r="C1921">
        <v>13.87</v>
      </c>
      <c r="D1921">
        <v>36049</v>
      </c>
      <c r="E1921">
        <v>162</v>
      </c>
    </row>
    <row r="1922" spans="1:5" x14ac:dyDescent="0.3">
      <c r="A1922" t="s">
        <v>5</v>
      </c>
      <c r="B1922" s="1">
        <v>45147</v>
      </c>
      <c r="C1922">
        <v>14.2</v>
      </c>
      <c r="D1922">
        <v>35368</v>
      </c>
      <c r="E1922">
        <v>169</v>
      </c>
    </row>
    <row r="1923" spans="1:5" x14ac:dyDescent="0.3">
      <c r="A1923" t="s">
        <v>5</v>
      </c>
      <c r="B1923" s="1">
        <v>45148</v>
      </c>
      <c r="C1923">
        <v>16.440000000000001</v>
      </c>
      <c r="D1923">
        <v>35276</v>
      </c>
      <c r="E1923">
        <v>169</v>
      </c>
    </row>
    <row r="1924" spans="1:5" x14ac:dyDescent="0.3">
      <c r="A1924" t="s">
        <v>5</v>
      </c>
      <c r="B1924" s="1">
        <v>45149</v>
      </c>
      <c r="C1924">
        <v>15.06</v>
      </c>
      <c r="D1924">
        <v>34645</v>
      </c>
      <c r="E1924">
        <v>155</v>
      </c>
    </row>
    <row r="1925" spans="1:5" x14ac:dyDescent="0.3">
      <c r="A1925" t="s">
        <v>5</v>
      </c>
      <c r="B1925" s="1">
        <v>45150</v>
      </c>
      <c r="C1925">
        <v>11.54</v>
      </c>
      <c r="D1925">
        <v>27232</v>
      </c>
      <c r="E1925">
        <v>128</v>
      </c>
    </row>
    <row r="1926" spans="1:5" x14ac:dyDescent="0.3">
      <c r="A1926" t="s">
        <v>5</v>
      </c>
      <c r="B1926" s="1">
        <v>45151</v>
      </c>
      <c r="C1926">
        <v>9.7100000000000009</v>
      </c>
      <c r="D1926">
        <v>23815</v>
      </c>
      <c r="E1926">
        <v>112</v>
      </c>
    </row>
    <row r="1927" spans="1:5" x14ac:dyDescent="0.3">
      <c r="A1927" t="s">
        <v>5</v>
      </c>
      <c r="B1927" s="1">
        <v>45152</v>
      </c>
      <c r="C1927">
        <v>22.26</v>
      </c>
      <c r="D1927">
        <v>47219</v>
      </c>
      <c r="E1927">
        <v>239</v>
      </c>
    </row>
    <row r="1928" spans="1:5" x14ac:dyDescent="0.3">
      <c r="A1928" t="s">
        <v>5</v>
      </c>
      <c r="B1928" s="1">
        <v>45153</v>
      </c>
      <c r="C1928">
        <v>13.91</v>
      </c>
      <c r="D1928">
        <v>32198</v>
      </c>
      <c r="E1928">
        <v>160</v>
      </c>
    </row>
    <row r="1929" spans="1:5" x14ac:dyDescent="0.3">
      <c r="A1929" t="s">
        <v>5</v>
      </c>
      <c r="B1929" s="1">
        <v>45154</v>
      </c>
      <c r="C1929">
        <v>15.51</v>
      </c>
      <c r="D1929">
        <v>35813</v>
      </c>
      <c r="E1929">
        <v>167</v>
      </c>
    </row>
    <row r="1930" spans="1:5" x14ac:dyDescent="0.3">
      <c r="A1930" t="s">
        <v>5</v>
      </c>
      <c r="B1930" s="1">
        <v>45155</v>
      </c>
      <c r="C1930">
        <v>14.97</v>
      </c>
      <c r="D1930">
        <v>34484</v>
      </c>
      <c r="E1930">
        <v>204</v>
      </c>
    </row>
    <row r="1931" spans="1:5" x14ac:dyDescent="0.3">
      <c r="A1931" t="s">
        <v>5</v>
      </c>
      <c r="B1931" s="1">
        <v>45156</v>
      </c>
      <c r="C1931">
        <v>17.510000000000002</v>
      </c>
      <c r="D1931">
        <v>34055</v>
      </c>
      <c r="E1931">
        <v>183</v>
      </c>
    </row>
    <row r="1932" spans="1:5" x14ac:dyDescent="0.3">
      <c r="A1932" t="s">
        <v>5</v>
      </c>
      <c r="B1932" s="1">
        <v>45157</v>
      </c>
      <c r="C1932">
        <v>20.07</v>
      </c>
      <c r="D1932">
        <v>34544</v>
      </c>
      <c r="E1932">
        <v>181</v>
      </c>
    </row>
    <row r="1933" spans="1:5" x14ac:dyDescent="0.3">
      <c r="A1933" t="s">
        <v>5</v>
      </c>
      <c r="B1933" s="1">
        <v>45158</v>
      </c>
      <c r="C1933">
        <v>15.65</v>
      </c>
      <c r="D1933">
        <v>25831</v>
      </c>
      <c r="E1933">
        <v>116</v>
      </c>
    </row>
    <row r="1934" spans="1:5" x14ac:dyDescent="0.3">
      <c r="A1934" t="s">
        <v>5</v>
      </c>
      <c r="B1934" s="1">
        <v>45159</v>
      </c>
      <c r="C1934">
        <v>28.36</v>
      </c>
      <c r="D1934">
        <v>47543</v>
      </c>
      <c r="E1934">
        <v>228</v>
      </c>
    </row>
    <row r="1935" spans="1:5" x14ac:dyDescent="0.3">
      <c r="A1935" t="s">
        <v>5</v>
      </c>
      <c r="B1935" s="1">
        <v>45160</v>
      </c>
      <c r="C1935">
        <v>18.579999999999998</v>
      </c>
      <c r="D1935">
        <v>31980</v>
      </c>
      <c r="E1935">
        <v>133</v>
      </c>
    </row>
    <row r="1936" spans="1:5" x14ac:dyDescent="0.3">
      <c r="A1936" t="s">
        <v>5</v>
      </c>
      <c r="B1936" s="1">
        <v>45161</v>
      </c>
      <c r="C1936">
        <v>21.34</v>
      </c>
      <c r="D1936">
        <v>38995</v>
      </c>
      <c r="E1936">
        <v>200</v>
      </c>
    </row>
    <row r="1937" spans="1:5" x14ac:dyDescent="0.3">
      <c r="A1937" t="s">
        <v>5</v>
      </c>
      <c r="B1937" s="1">
        <v>45162</v>
      </c>
      <c r="C1937">
        <v>23</v>
      </c>
      <c r="D1937">
        <v>35953</v>
      </c>
      <c r="E1937">
        <v>182</v>
      </c>
    </row>
    <row r="1938" spans="1:5" x14ac:dyDescent="0.3">
      <c r="A1938" t="s">
        <v>5</v>
      </c>
      <c r="B1938" s="1">
        <v>45163</v>
      </c>
      <c r="C1938">
        <v>25.92</v>
      </c>
      <c r="D1938">
        <v>35675</v>
      </c>
      <c r="E1938">
        <v>198</v>
      </c>
    </row>
    <row r="1939" spans="1:5" x14ac:dyDescent="0.3">
      <c r="A1939" t="s">
        <v>5</v>
      </c>
      <c r="B1939" s="1">
        <v>45164</v>
      </c>
      <c r="C1939">
        <v>20.14</v>
      </c>
      <c r="D1939">
        <v>28522</v>
      </c>
      <c r="E1939">
        <v>162</v>
      </c>
    </row>
    <row r="1940" spans="1:5" x14ac:dyDescent="0.3">
      <c r="A1940" t="s">
        <v>5</v>
      </c>
      <c r="B1940" s="1">
        <v>45165</v>
      </c>
      <c r="C1940">
        <v>18.21</v>
      </c>
      <c r="D1940">
        <v>25925</v>
      </c>
      <c r="E1940">
        <v>144</v>
      </c>
    </row>
    <row r="1941" spans="1:5" x14ac:dyDescent="0.3">
      <c r="A1941" t="s">
        <v>5</v>
      </c>
      <c r="B1941" s="1">
        <v>45166</v>
      </c>
      <c r="C1941">
        <v>34.25</v>
      </c>
      <c r="D1941">
        <v>50925</v>
      </c>
      <c r="E1941">
        <v>209</v>
      </c>
    </row>
    <row r="1942" spans="1:5" x14ac:dyDescent="0.3">
      <c r="A1942" t="s">
        <v>5</v>
      </c>
      <c r="B1942" s="1">
        <v>45167</v>
      </c>
      <c r="C1942">
        <v>21.68</v>
      </c>
      <c r="D1942">
        <v>35663</v>
      </c>
      <c r="E1942">
        <v>168</v>
      </c>
    </row>
    <row r="1943" spans="1:5" x14ac:dyDescent="0.3">
      <c r="A1943" t="s">
        <v>5</v>
      </c>
      <c r="B1943" s="1">
        <v>45168</v>
      </c>
      <c r="C1943">
        <v>17.72</v>
      </c>
      <c r="D1943">
        <v>35283</v>
      </c>
      <c r="E1943">
        <v>142</v>
      </c>
    </row>
    <row r="1944" spans="1:5" x14ac:dyDescent="0.3">
      <c r="A1944" t="s">
        <v>5</v>
      </c>
      <c r="B1944" s="1">
        <v>45169</v>
      </c>
      <c r="C1944">
        <v>17.59</v>
      </c>
      <c r="D1944">
        <v>34936</v>
      </c>
      <c r="E1944">
        <v>164</v>
      </c>
    </row>
    <row r="1945" spans="1:5" x14ac:dyDescent="0.3">
      <c r="A1945" t="s">
        <v>5</v>
      </c>
      <c r="B1945" s="1">
        <v>45170</v>
      </c>
      <c r="C1945">
        <v>21.26</v>
      </c>
      <c r="D1945">
        <v>41581</v>
      </c>
      <c r="E1945">
        <v>164</v>
      </c>
    </row>
    <row r="1946" spans="1:5" x14ac:dyDescent="0.3">
      <c r="A1946" t="s">
        <v>5</v>
      </c>
      <c r="B1946" s="1">
        <v>45171</v>
      </c>
      <c r="C1946">
        <v>13.8</v>
      </c>
      <c r="D1946">
        <v>26283</v>
      </c>
      <c r="E1946">
        <v>137</v>
      </c>
    </row>
    <row r="1947" spans="1:5" x14ac:dyDescent="0.3">
      <c r="A1947" t="s">
        <v>5</v>
      </c>
      <c r="B1947" s="1">
        <v>45172</v>
      </c>
      <c r="C1947">
        <v>13.77</v>
      </c>
      <c r="D1947">
        <v>24276</v>
      </c>
      <c r="E1947">
        <v>126</v>
      </c>
    </row>
    <row r="1948" spans="1:5" x14ac:dyDescent="0.3">
      <c r="A1948" t="s">
        <v>5</v>
      </c>
      <c r="B1948" s="1">
        <v>45173</v>
      </c>
      <c r="C1948">
        <v>22.42</v>
      </c>
      <c r="D1948">
        <v>46631</v>
      </c>
      <c r="E1948">
        <v>241</v>
      </c>
    </row>
    <row r="1949" spans="1:5" x14ac:dyDescent="0.3">
      <c r="A1949" t="s">
        <v>5</v>
      </c>
      <c r="B1949" s="1">
        <v>45174</v>
      </c>
      <c r="C1949">
        <v>15.65</v>
      </c>
      <c r="D1949">
        <v>34895</v>
      </c>
      <c r="E1949">
        <v>167</v>
      </c>
    </row>
    <row r="1950" spans="1:5" x14ac:dyDescent="0.3">
      <c r="A1950" t="s">
        <v>5</v>
      </c>
      <c r="B1950" s="1">
        <v>45175</v>
      </c>
      <c r="C1950">
        <v>16.43</v>
      </c>
      <c r="D1950">
        <v>34488</v>
      </c>
      <c r="E1950">
        <v>158</v>
      </c>
    </row>
    <row r="1951" spans="1:5" x14ac:dyDescent="0.3">
      <c r="A1951" t="s">
        <v>5</v>
      </c>
      <c r="B1951" s="1">
        <v>45176</v>
      </c>
      <c r="C1951">
        <v>12.18</v>
      </c>
      <c r="D1951">
        <v>33740</v>
      </c>
      <c r="E1951">
        <v>146</v>
      </c>
    </row>
    <row r="1952" spans="1:5" x14ac:dyDescent="0.3">
      <c r="A1952" t="s">
        <v>5</v>
      </c>
      <c r="B1952" s="1">
        <v>45177</v>
      </c>
      <c r="C1952">
        <v>15.95</v>
      </c>
      <c r="D1952">
        <v>39882</v>
      </c>
      <c r="E1952">
        <v>215</v>
      </c>
    </row>
    <row r="1953" spans="1:5" x14ac:dyDescent="0.3">
      <c r="A1953" t="s">
        <v>5</v>
      </c>
      <c r="B1953" s="1">
        <v>45178</v>
      </c>
      <c r="C1953">
        <v>11.61</v>
      </c>
      <c r="D1953">
        <v>25648</v>
      </c>
      <c r="E1953">
        <v>151</v>
      </c>
    </row>
    <row r="1954" spans="1:5" x14ac:dyDescent="0.3">
      <c r="A1954" t="s">
        <v>5</v>
      </c>
      <c r="B1954" s="1">
        <v>45179</v>
      </c>
      <c r="C1954">
        <v>13.39</v>
      </c>
      <c r="D1954">
        <v>25360</v>
      </c>
      <c r="E1954">
        <v>154</v>
      </c>
    </row>
    <row r="1955" spans="1:5" x14ac:dyDescent="0.3">
      <c r="A1955" t="s">
        <v>5</v>
      </c>
      <c r="B1955" s="1">
        <v>45180</v>
      </c>
      <c r="C1955">
        <v>17.05</v>
      </c>
      <c r="D1955">
        <v>45188</v>
      </c>
      <c r="E1955">
        <v>243</v>
      </c>
    </row>
    <row r="1956" spans="1:5" x14ac:dyDescent="0.3">
      <c r="A1956" t="s">
        <v>5</v>
      </c>
      <c r="B1956" s="1">
        <v>45181</v>
      </c>
      <c r="C1956">
        <v>12.93</v>
      </c>
      <c r="D1956">
        <v>34436</v>
      </c>
      <c r="E1956">
        <v>174</v>
      </c>
    </row>
    <row r="1957" spans="1:5" x14ac:dyDescent="0.3">
      <c r="A1957" t="s">
        <v>5</v>
      </c>
      <c r="B1957" s="1">
        <v>45182</v>
      </c>
      <c r="C1957">
        <v>12.81</v>
      </c>
      <c r="D1957">
        <v>33103</v>
      </c>
      <c r="E1957">
        <v>145</v>
      </c>
    </row>
    <row r="1958" spans="1:5" x14ac:dyDescent="0.3">
      <c r="A1958" t="s">
        <v>5</v>
      </c>
      <c r="B1958" s="1">
        <v>45183</v>
      </c>
      <c r="C1958">
        <v>15.03</v>
      </c>
      <c r="D1958">
        <v>33905</v>
      </c>
      <c r="E1958">
        <v>187</v>
      </c>
    </row>
    <row r="1959" spans="1:5" x14ac:dyDescent="0.3">
      <c r="A1959" t="s">
        <v>5</v>
      </c>
      <c r="B1959" s="1">
        <v>45184</v>
      </c>
      <c r="C1959">
        <v>15.24</v>
      </c>
      <c r="D1959">
        <v>32547</v>
      </c>
      <c r="E1959">
        <v>166</v>
      </c>
    </row>
    <row r="1960" spans="1:5" x14ac:dyDescent="0.3">
      <c r="A1960" t="s">
        <v>5</v>
      </c>
      <c r="B1960" s="1">
        <v>45185</v>
      </c>
      <c r="C1960">
        <v>13.1</v>
      </c>
      <c r="D1960">
        <v>27204</v>
      </c>
      <c r="E1960">
        <v>135</v>
      </c>
    </row>
    <row r="1961" spans="1:5" x14ac:dyDescent="0.3">
      <c r="A1961" t="s">
        <v>5</v>
      </c>
      <c r="B1961" s="1">
        <v>45186</v>
      </c>
      <c r="C1961">
        <v>10.84</v>
      </c>
      <c r="D1961">
        <v>25821</v>
      </c>
      <c r="E1961">
        <v>132</v>
      </c>
    </row>
    <row r="1962" spans="1:5" x14ac:dyDescent="0.3">
      <c r="A1962" t="s">
        <v>5</v>
      </c>
      <c r="B1962" s="1">
        <v>45187</v>
      </c>
      <c r="C1962">
        <v>20.260000000000002</v>
      </c>
      <c r="D1962">
        <v>51388</v>
      </c>
      <c r="E1962">
        <v>228</v>
      </c>
    </row>
    <row r="1963" spans="1:5" x14ac:dyDescent="0.3">
      <c r="A1963" t="s">
        <v>5</v>
      </c>
      <c r="B1963" s="1">
        <v>45188</v>
      </c>
      <c r="C1963">
        <v>15.35</v>
      </c>
      <c r="D1963">
        <v>35671</v>
      </c>
      <c r="E1963">
        <v>168</v>
      </c>
    </row>
    <row r="1964" spans="1:5" x14ac:dyDescent="0.3">
      <c r="A1964" t="s">
        <v>5</v>
      </c>
      <c r="B1964" s="1">
        <v>45189</v>
      </c>
      <c r="C1964">
        <v>14.45</v>
      </c>
      <c r="D1964">
        <v>35123</v>
      </c>
      <c r="E1964">
        <v>196</v>
      </c>
    </row>
    <row r="1965" spans="1:5" x14ac:dyDescent="0.3">
      <c r="A1965" t="s">
        <v>5</v>
      </c>
      <c r="B1965" s="1">
        <v>45190</v>
      </c>
      <c r="C1965">
        <v>16.77</v>
      </c>
      <c r="D1965">
        <v>35944</v>
      </c>
      <c r="E1965">
        <v>184</v>
      </c>
    </row>
    <row r="1966" spans="1:5" x14ac:dyDescent="0.3">
      <c r="A1966" t="s">
        <v>5</v>
      </c>
      <c r="B1966" s="1">
        <v>45191</v>
      </c>
      <c r="C1966">
        <v>18.86</v>
      </c>
      <c r="D1966">
        <v>34297</v>
      </c>
      <c r="E1966">
        <v>202</v>
      </c>
    </row>
    <row r="1967" spans="1:5" x14ac:dyDescent="0.3">
      <c r="A1967" t="s">
        <v>5</v>
      </c>
      <c r="B1967" s="1">
        <v>45192</v>
      </c>
      <c r="C1967">
        <v>19.32</v>
      </c>
      <c r="D1967">
        <v>34749</v>
      </c>
      <c r="E1967">
        <v>164</v>
      </c>
    </row>
    <row r="1968" spans="1:5" x14ac:dyDescent="0.3">
      <c r="A1968" t="s">
        <v>5</v>
      </c>
      <c r="B1968" s="1">
        <v>45193</v>
      </c>
      <c r="C1968">
        <v>10.88</v>
      </c>
      <c r="D1968">
        <v>24862</v>
      </c>
      <c r="E1968">
        <v>113</v>
      </c>
    </row>
    <row r="1969" spans="1:5" x14ac:dyDescent="0.3">
      <c r="A1969" t="s">
        <v>5</v>
      </c>
      <c r="B1969" s="1">
        <v>45194</v>
      </c>
      <c r="C1969">
        <v>24.48</v>
      </c>
      <c r="D1969">
        <v>50261</v>
      </c>
      <c r="E1969">
        <v>272</v>
      </c>
    </row>
    <row r="1970" spans="1:5" x14ac:dyDescent="0.3">
      <c r="A1970" t="s">
        <v>5</v>
      </c>
      <c r="B1970" s="1">
        <v>45195</v>
      </c>
      <c r="C1970">
        <v>18.89</v>
      </c>
      <c r="D1970">
        <v>37386</v>
      </c>
      <c r="E1970">
        <v>169</v>
      </c>
    </row>
    <row r="1971" spans="1:5" x14ac:dyDescent="0.3">
      <c r="A1971" t="s">
        <v>5</v>
      </c>
      <c r="B1971" s="1">
        <v>45196</v>
      </c>
      <c r="C1971">
        <v>19.5</v>
      </c>
      <c r="D1971">
        <v>42921</v>
      </c>
      <c r="E1971">
        <v>197</v>
      </c>
    </row>
    <row r="1972" spans="1:5" x14ac:dyDescent="0.3">
      <c r="A1972" t="s">
        <v>5</v>
      </c>
      <c r="B1972" s="1">
        <v>45197</v>
      </c>
      <c r="C1972">
        <v>17.37</v>
      </c>
      <c r="D1972">
        <v>38216</v>
      </c>
      <c r="E1972">
        <v>167</v>
      </c>
    </row>
    <row r="1973" spans="1:5" x14ac:dyDescent="0.3">
      <c r="A1973" t="s">
        <v>5</v>
      </c>
      <c r="B1973" s="1">
        <v>45198</v>
      </c>
      <c r="C1973">
        <v>17.739999999999998</v>
      </c>
      <c r="D1973">
        <v>39087</v>
      </c>
      <c r="E1973">
        <v>178</v>
      </c>
    </row>
    <row r="1974" spans="1:5" x14ac:dyDescent="0.3">
      <c r="A1974" t="s">
        <v>5</v>
      </c>
      <c r="B1974" s="1">
        <v>45199</v>
      </c>
      <c r="C1974">
        <v>15.81</v>
      </c>
      <c r="D1974">
        <v>35329</v>
      </c>
      <c r="E1974">
        <v>177</v>
      </c>
    </row>
    <row r="1975" spans="1:5" x14ac:dyDescent="0.3">
      <c r="A1975" t="s">
        <v>5</v>
      </c>
      <c r="B1975" s="1">
        <v>45200</v>
      </c>
      <c r="C1975">
        <v>10.19</v>
      </c>
      <c r="D1975">
        <v>26096</v>
      </c>
      <c r="E1975">
        <v>135</v>
      </c>
    </row>
    <row r="1976" spans="1:5" x14ac:dyDescent="0.3">
      <c r="A1976" t="s">
        <v>5</v>
      </c>
      <c r="B1976" s="1">
        <v>45201</v>
      </c>
      <c r="C1976">
        <v>16.37</v>
      </c>
      <c r="D1976">
        <v>42870</v>
      </c>
      <c r="E1976">
        <v>172</v>
      </c>
    </row>
    <row r="1977" spans="1:5" x14ac:dyDescent="0.3">
      <c r="A1977" t="s">
        <v>5</v>
      </c>
      <c r="B1977" s="1">
        <v>45202</v>
      </c>
      <c r="C1977">
        <v>12.57</v>
      </c>
      <c r="D1977">
        <v>35140</v>
      </c>
      <c r="E1977">
        <v>158</v>
      </c>
    </row>
    <row r="1978" spans="1:5" x14ac:dyDescent="0.3">
      <c r="A1978" t="s">
        <v>5</v>
      </c>
      <c r="B1978" s="1">
        <v>45203</v>
      </c>
      <c r="C1978">
        <v>11.43</v>
      </c>
      <c r="D1978">
        <v>36532</v>
      </c>
      <c r="E1978">
        <v>156</v>
      </c>
    </row>
    <row r="1979" spans="1:5" x14ac:dyDescent="0.3">
      <c r="A1979" t="s">
        <v>5</v>
      </c>
      <c r="B1979" s="1">
        <v>45204</v>
      </c>
      <c r="C1979">
        <v>11.4</v>
      </c>
      <c r="D1979">
        <v>36189</v>
      </c>
      <c r="E1979">
        <v>141</v>
      </c>
    </row>
    <row r="1980" spans="1:5" x14ac:dyDescent="0.3">
      <c r="A1980" t="s">
        <v>5</v>
      </c>
      <c r="B1980" s="1">
        <v>45205</v>
      </c>
      <c r="C1980">
        <v>10.85</v>
      </c>
      <c r="D1980">
        <v>35818</v>
      </c>
      <c r="E1980">
        <v>156</v>
      </c>
    </row>
    <row r="1981" spans="1:5" x14ac:dyDescent="0.3">
      <c r="A1981" t="s">
        <v>5</v>
      </c>
      <c r="B1981" s="1">
        <v>45206</v>
      </c>
      <c r="C1981">
        <v>9.2200000000000006</v>
      </c>
      <c r="D1981">
        <v>28754</v>
      </c>
      <c r="E1981">
        <v>144</v>
      </c>
    </row>
    <row r="1982" spans="1:5" x14ac:dyDescent="0.3">
      <c r="A1982" t="s">
        <v>5</v>
      </c>
      <c r="B1982" s="1">
        <v>45207</v>
      </c>
      <c r="C1982">
        <v>8.44</v>
      </c>
      <c r="D1982">
        <v>26377</v>
      </c>
      <c r="E1982">
        <v>127</v>
      </c>
    </row>
    <row r="1983" spans="1:5" x14ac:dyDescent="0.3">
      <c r="A1983" t="s">
        <v>5</v>
      </c>
      <c r="B1983" s="1">
        <v>45208</v>
      </c>
      <c r="C1983">
        <v>15.97</v>
      </c>
      <c r="D1983">
        <v>44700</v>
      </c>
      <c r="E1983">
        <v>212</v>
      </c>
    </row>
    <row r="1984" spans="1:5" x14ac:dyDescent="0.3">
      <c r="A1984" t="s">
        <v>5</v>
      </c>
      <c r="B1984" s="1">
        <v>45209</v>
      </c>
      <c r="C1984">
        <v>12.13</v>
      </c>
      <c r="D1984">
        <v>36609</v>
      </c>
      <c r="E1984">
        <v>185</v>
      </c>
    </row>
    <row r="1985" spans="1:5" x14ac:dyDescent="0.3">
      <c r="A1985" t="s">
        <v>5</v>
      </c>
      <c r="B1985" s="1">
        <v>45210</v>
      </c>
      <c r="C1985">
        <v>11.79</v>
      </c>
      <c r="D1985">
        <v>37233</v>
      </c>
      <c r="E1985">
        <v>179</v>
      </c>
    </row>
    <row r="1986" spans="1:5" x14ac:dyDescent="0.3">
      <c r="A1986" t="s">
        <v>5</v>
      </c>
      <c r="B1986" s="1">
        <v>45211</v>
      </c>
      <c r="C1986">
        <v>13</v>
      </c>
      <c r="D1986">
        <v>38198</v>
      </c>
      <c r="E1986">
        <v>197</v>
      </c>
    </row>
    <row r="1987" spans="1:5" x14ac:dyDescent="0.3">
      <c r="A1987" t="s">
        <v>5</v>
      </c>
      <c r="B1987" s="1">
        <v>45212</v>
      </c>
      <c r="C1987">
        <v>18.850000000000001</v>
      </c>
      <c r="D1987">
        <v>51186</v>
      </c>
      <c r="E1987">
        <v>302</v>
      </c>
    </row>
    <row r="1988" spans="1:5" x14ac:dyDescent="0.3">
      <c r="A1988" t="s">
        <v>5</v>
      </c>
      <c r="B1988" s="1">
        <v>45213</v>
      </c>
      <c r="C1988">
        <v>10.16</v>
      </c>
      <c r="D1988">
        <v>30407</v>
      </c>
      <c r="E1988">
        <v>179</v>
      </c>
    </row>
    <row r="1989" spans="1:5" x14ac:dyDescent="0.3">
      <c r="A1989" t="s">
        <v>5</v>
      </c>
      <c r="B1989" s="1">
        <v>45214</v>
      </c>
      <c r="C1989">
        <v>8.8800000000000008</v>
      </c>
      <c r="D1989">
        <v>27889</v>
      </c>
      <c r="E1989">
        <v>126</v>
      </c>
    </row>
    <row r="1990" spans="1:5" x14ac:dyDescent="0.3">
      <c r="A1990" t="s">
        <v>5</v>
      </c>
      <c r="B1990" s="1">
        <v>45215</v>
      </c>
      <c r="C1990">
        <v>17.55</v>
      </c>
      <c r="D1990">
        <v>52900</v>
      </c>
      <c r="E1990">
        <v>279</v>
      </c>
    </row>
    <row r="1991" spans="1:5" x14ac:dyDescent="0.3">
      <c r="A1991" t="s">
        <v>5</v>
      </c>
      <c r="B1991" s="1">
        <v>45216</v>
      </c>
      <c r="C1991">
        <v>13.63</v>
      </c>
      <c r="D1991">
        <v>38706</v>
      </c>
      <c r="E1991">
        <v>211</v>
      </c>
    </row>
    <row r="1992" spans="1:5" x14ac:dyDescent="0.3">
      <c r="A1992" t="s">
        <v>5</v>
      </c>
      <c r="B1992" s="1">
        <v>45217</v>
      </c>
      <c r="C1992">
        <v>15.04</v>
      </c>
      <c r="D1992">
        <v>37735</v>
      </c>
      <c r="E1992">
        <v>268</v>
      </c>
    </row>
    <row r="1993" spans="1:5" x14ac:dyDescent="0.3">
      <c r="A1993" t="s">
        <v>5</v>
      </c>
      <c r="B1993" s="1">
        <v>45218</v>
      </c>
      <c r="C1993">
        <v>14.17</v>
      </c>
      <c r="D1993">
        <v>37146</v>
      </c>
      <c r="E1993">
        <v>238</v>
      </c>
    </row>
    <row r="1994" spans="1:5" x14ac:dyDescent="0.3">
      <c r="A1994" t="s">
        <v>5</v>
      </c>
      <c r="B1994" s="1">
        <v>45219</v>
      </c>
      <c r="C1994">
        <v>13.11</v>
      </c>
      <c r="D1994">
        <v>36057</v>
      </c>
      <c r="E1994">
        <v>171</v>
      </c>
    </row>
    <row r="1995" spans="1:5" x14ac:dyDescent="0.3">
      <c r="A1995" t="s">
        <v>5</v>
      </c>
      <c r="B1995" s="1">
        <v>45220</v>
      </c>
      <c r="C1995">
        <v>9.51</v>
      </c>
      <c r="D1995">
        <v>28005</v>
      </c>
      <c r="E1995">
        <v>186</v>
      </c>
    </row>
    <row r="1996" spans="1:5" x14ac:dyDescent="0.3">
      <c r="A1996" t="s">
        <v>5</v>
      </c>
      <c r="B1996" s="1">
        <v>45221</v>
      </c>
      <c r="C1996">
        <v>9.07</v>
      </c>
      <c r="D1996">
        <v>23789</v>
      </c>
      <c r="E1996">
        <v>157</v>
      </c>
    </row>
    <row r="1997" spans="1:5" x14ac:dyDescent="0.3">
      <c r="A1997" t="s">
        <v>5</v>
      </c>
      <c r="B1997" s="1">
        <v>45222</v>
      </c>
      <c r="C1997">
        <v>15.58</v>
      </c>
      <c r="D1997">
        <v>41340</v>
      </c>
      <c r="E1997">
        <v>254</v>
      </c>
    </row>
    <row r="1998" spans="1:5" x14ac:dyDescent="0.3">
      <c r="A1998" t="s">
        <v>5</v>
      </c>
      <c r="B1998" s="1">
        <v>45223</v>
      </c>
      <c r="C1998">
        <v>11.93</v>
      </c>
      <c r="D1998">
        <v>28903</v>
      </c>
      <c r="E1998">
        <v>207</v>
      </c>
    </row>
    <row r="1999" spans="1:5" x14ac:dyDescent="0.3">
      <c r="A1999" t="s">
        <v>5</v>
      </c>
      <c r="B1999" s="1">
        <v>45224</v>
      </c>
      <c r="C1999">
        <v>9.49</v>
      </c>
      <c r="D1999">
        <v>20497</v>
      </c>
      <c r="E1999">
        <v>131</v>
      </c>
    </row>
    <row r="2000" spans="1:5" x14ac:dyDescent="0.3">
      <c r="A2000" t="s">
        <v>5</v>
      </c>
      <c r="B2000" s="1">
        <v>45225</v>
      </c>
      <c r="C2000">
        <v>8</v>
      </c>
      <c r="D2000">
        <v>19541</v>
      </c>
      <c r="E2000">
        <v>114</v>
      </c>
    </row>
    <row r="2001" spans="1:5" x14ac:dyDescent="0.3">
      <c r="A2001" t="s">
        <v>5</v>
      </c>
      <c r="B2001" s="1">
        <v>45226</v>
      </c>
      <c r="C2001">
        <v>10.35</v>
      </c>
      <c r="D2001">
        <v>20649</v>
      </c>
      <c r="E2001">
        <v>121</v>
      </c>
    </row>
    <row r="2002" spans="1:5" x14ac:dyDescent="0.3">
      <c r="A2002" t="s">
        <v>5</v>
      </c>
      <c r="B2002" s="1">
        <v>45227</v>
      </c>
      <c r="C2002">
        <v>9.3800000000000008</v>
      </c>
      <c r="D2002">
        <v>23369</v>
      </c>
      <c r="E2002">
        <v>137</v>
      </c>
    </row>
    <row r="2003" spans="1:5" x14ac:dyDescent="0.3">
      <c r="A2003" t="s">
        <v>5</v>
      </c>
      <c r="B2003" s="1">
        <v>45228</v>
      </c>
      <c r="C2003">
        <v>8.51</v>
      </c>
      <c r="D2003">
        <v>17582</v>
      </c>
      <c r="E2003">
        <v>67</v>
      </c>
    </row>
    <row r="2004" spans="1:5" x14ac:dyDescent="0.3">
      <c r="A2004" t="s">
        <v>5</v>
      </c>
      <c r="B2004" s="1">
        <v>45229</v>
      </c>
      <c r="C2004">
        <v>15.74</v>
      </c>
      <c r="D2004">
        <v>31668</v>
      </c>
      <c r="E2004">
        <v>180</v>
      </c>
    </row>
    <row r="2005" spans="1:5" x14ac:dyDescent="0.3">
      <c r="A2005" t="s">
        <v>5</v>
      </c>
      <c r="B2005" s="1">
        <v>45230</v>
      </c>
      <c r="C2005">
        <v>10.82</v>
      </c>
      <c r="D2005">
        <v>24443</v>
      </c>
      <c r="E2005">
        <v>107</v>
      </c>
    </row>
    <row r="2006" spans="1:5" x14ac:dyDescent="0.3">
      <c r="A2006" t="s">
        <v>5</v>
      </c>
      <c r="B2006" s="1">
        <v>45231</v>
      </c>
      <c r="C2006">
        <v>10.53</v>
      </c>
      <c r="D2006">
        <v>24581</v>
      </c>
      <c r="E2006">
        <v>120</v>
      </c>
    </row>
    <row r="2007" spans="1:5" x14ac:dyDescent="0.3">
      <c r="A2007" t="s">
        <v>5</v>
      </c>
      <c r="B2007" s="1">
        <v>45232</v>
      </c>
      <c r="C2007">
        <v>9.43</v>
      </c>
      <c r="D2007">
        <v>26882</v>
      </c>
      <c r="E2007">
        <v>124</v>
      </c>
    </row>
    <row r="2008" spans="1:5" x14ac:dyDescent="0.3">
      <c r="A2008" t="s">
        <v>5</v>
      </c>
      <c r="B2008" s="1">
        <v>45233</v>
      </c>
      <c r="C2008">
        <v>5.78</v>
      </c>
      <c r="D2008">
        <v>16510</v>
      </c>
      <c r="E2008">
        <v>75</v>
      </c>
    </row>
    <row r="2009" spans="1:5" x14ac:dyDescent="0.3">
      <c r="A2009" t="s">
        <v>5</v>
      </c>
      <c r="B2009" s="1">
        <v>45234</v>
      </c>
      <c r="C2009">
        <v>6.49</v>
      </c>
      <c r="D2009">
        <v>18729</v>
      </c>
      <c r="E2009">
        <v>76</v>
      </c>
    </row>
    <row r="2010" spans="1:5" x14ac:dyDescent="0.3">
      <c r="A2010" t="s">
        <v>5</v>
      </c>
      <c r="B2010" s="1">
        <v>45235</v>
      </c>
      <c r="C2010">
        <v>5.95</v>
      </c>
      <c r="D2010">
        <v>16839</v>
      </c>
      <c r="E2010">
        <v>78</v>
      </c>
    </row>
    <row r="2011" spans="1:5" x14ac:dyDescent="0.3">
      <c r="A2011" t="s">
        <v>5</v>
      </c>
      <c r="B2011" s="1">
        <v>45236</v>
      </c>
      <c r="C2011">
        <v>7.58</v>
      </c>
      <c r="D2011">
        <v>22698</v>
      </c>
      <c r="E2011">
        <v>127</v>
      </c>
    </row>
    <row r="2012" spans="1:5" x14ac:dyDescent="0.3">
      <c r="A2012" t="s">
        <v>5</v>
      </c>
      <c r="B2012" s="1">
        <v>45237</v>
      </c>
      <c r="C2012">
        <v>13.78</v>
      </c>
      <c r="D2012">
        <v>37926</v>
      </c>
      <c r="E2012">
        <v>187</v>
      </c>
    </row>
    <row r="2013" spans="1:5" x14ac:dyDescent="0.3">
      <c r="A2013" t="s">
        <v>5</v>
      </c>
      <c r="B2013" s="1">
        <v>45238</v>
      </c>
      <c r="C2013">
        <v>9.64</v>
      </c>
      <c r="D2013">
        <v>27706</v>
      </c>
      <c r="E2013">
        <v>162</v>
      </c>
    </row>
    <row r="2014" spans="1:5" x14ac:dyDescent="0.3">
      <c r="A2014" t="s">
        <v>5</v>
      </c>
      <c r="B2014" s="1">
        <v>45239</v>
      </c>
      <c r="C2014">
        <v>9.34</v>
      </c>
      <c r="D2014">
        <v>25790</v>
      </c>
      <c r="E2014">
        <v>138</v>
      </c>
    </row>
    <row r="2015" spans="1:5" x14ac:dyDescent="0.3">
      <c r="A2015" t="s">
        <v>5</v>
      </c>
      <c r="B2015" s="1">
        <v>45240</v>
      </c>
      <c r="C2015">
        <v>6.76</v>
      </c>
      <c r="D2015">
        <v>19563</v>
      </c>
      <c r="E2015">
        <v>112</v>
      </c>
    </row>
    <row r="2016" spans="1:5" x14ac:dyDescent="0.3">
      <c r="A2016" t="s">
        <v>5</v>
      </c>
      <c r="B2016" s="1">
        <v>45241</v>
      </c>
      <c r="C2016">
        <v>8.1300000000000008</v>
      </c>
      <c r="D2016">
        <v>23037</v>
      </c>
      <c r="E2016">
        <v>134</v>
      </c>
    </row>
    <row r="2017" spans="1:5" x14ac:dyDescent="0.3">
      <c r="A2017" t="s">
        <v>5</v>
      </c>
      <c r="B2017" s="1">
        <v>45242</v>
      </c>
      <c r="C2017">
        <v>7.66</v>
      </c>
      <c r="D2017">
        <v>24324</v>
      </c>
      <c r="E2017">
        <v>140</v>
      </c>
    </row>
    <row r="2018" spans="1:5" x14ac:dyDescent="0.3">
      <c r="A2018" t="s">
        <v>5</v>
      </c>
      <c r="B2018" s="1">
        <v>45243</v>
      </c>
      <c r="C2018">
        <v>14.18</v>
      </c>
      <c r="D2018">
        <v>42762</v>
      </c>
      <c r="E2018">
        <v>256</v>
      </c>
    </row>
    <row r="2019" spans="1:5" x14ac:dyDescent="0.3">
      <c r="A2019" t="s">
        <v>5</v>
      </c>
      <c r="B2019" s="1">
        <v>45244</v>
      </c>
      <c r="C2019">
        <v>11.95</v>
      </c>
      <c r="D2019">
        <v>32915</v>
      </c>
      <c r="E2019">
        <v>225</v>
      </c>
    </row>
    <row r="2020" spans="1:5" x14ac:dyDescent="0.3">
      <c r="A2020" t="s">
        <v>5</v>
      </c>
      <c r="B2020" s="1">
        <v>45245</v>
      </c>
      <c r="C2020">
        <v>13.25</v>
      </c>
      <c r="D2020">
        <v>37082</v>
      </c>
      <c r="E2020">
        <v>282</v>
      </c>
    </row>
    <row r="2021" spans="1:5" x14ac:dyDescent="0.3">
      <c r="A2021" t="s">
        <v>5</v>
      </c>
      <c r="B2021" s="1">
        <v>45246</v>
      </c>
      <c r="C2021">
        <v>9.2200000000000006</v>
      </c>
      <c r="D2021">
        <v>22863</v>
      </c>
      <c r="E2021">
        <v>182</v>
      </c>
    </row>
    <row r="2022" spans="1:5" x14ac:dyDescent="0.3">
      <c r="A2022" t="s">
        <v>5</v>
      </c>
      <c r="B2022" s="1">
        <v>45247</v>
      </c>
      <c r="C2022">
        <v>11.2</v>
      </c>
      <c r="D2022">
        <v>28593</v>
      </c>
      <c r="E2022">
        <v>225</v>
      </c>
    </row>
    <row r="2023" spans="1:5" x14ac:dyDescent="0.3">
      <c r="A2023" t="s">
        <v>5</v>
      </c>
      <c r="B2023" s="1">
        <v>45248</v>
      </c>
      <c r="C2023">
        <v>9.18</v>
      </c>
      <c r="D2023">
        <v>25367</v>
      </c>
      <c r="E2023">
        <v>362</v>
      </c>
    </row>
    <row r="2024" spans="1:5" x14ac:dyDescent="0.3">
      <c r="A2024" t="s">
        <v>5</v>
      </c>
      <c r="B2024" s="1">
        <v>45249</v>
      </c>
      <c r="C2024">
        <v>9.98</v>
      </c>
      <c r="D2024">
        <v>23210</v>
      </c>
      <c r="E2024">
        <v>173</v>
      </c>
    </row>
    <row r="2025" spans="1:5" x14ac:dyDescent="0.3">
      <c r="A2025" t="s">
        <v>5</v>
      </c>
      <c r="B2025" s="1">
        <v>45250</v>
      </c>
      <c r="C2025">
        <v>15.78</v>
      </c>
      <c r="D2025">
        <v>36879</v>
      </c>
      <c r="E2025">
        <v>266</v>
      </c>
    </row>
    <row r="2026" spans="1:5" x14ac:dyDescent="0.3">
      <c r="A2026" t="s">
        <v>5</v>
      </c>
      <c r="B2026" s="1">
        <v>45251</v>
      </c>
      <c r="C2026">
        <v>14.12</v>
      </c>
      <c r="D2026">
        <v>32369</v>
      </c>
      <c r="E2026">
        <v>244</v>
      </c>
    </row>
    <row r="2027" spans="1:5" x14ac:dyDescent="0.3">
      <c r="A2027" t="s">
        <v>5</v>
      </c>
      <c r="B2027" s="1">
        <v>45252</v>
      </c>
      <c r="C2027">
        <v>13.63</v>
      </c>
      <c r="D2027">
        <v>29655</v>
      </c>
      <c r="E2027">
        <v>182</v>
      </c>
    </row>
    <row r="2028" spans="1:5" x14ac:dyDescent="0.3">
      <c r="A2028" t="s">
        <v>5</v>
      </c>
      <c r="B2028" s="1">
        <v>45253</v>
      </c>
      <c r="C2028">
        <v>17.010000000000002</v>
      </c>
      <c r="D2028">
        <v>35883</v>
      </c>
      <c r="E2028">
        <v>233</v>
      </c>
    </row>
    <row r="2029" spans="1:5" x14ac:dyDescent="0.3">
      <c r="A2029" t="s">
        <v>5</v>
      </c>
      <c r="B2029" s="1">
        <v>45254</v>
      </c>
      <c r="C2029">
        <v>15.77</v>
      </c>
      <c r="D2029">
        <v>28813</v>
      </c>
      <c r="E2029">
        <v>175</v>
      </c>
    </row>
    <row r="2030" spans="1:5" x14ac:dyDescent="0.3">
      <c r="A2030" t="s">
        <v>5</v>
      </c>
      <c r="B2030" s="1">
        <v>45255</v>
      </c>
      <c r="C2030">
        <v>15.5</v>
      </c>
      <c r="D2030">
        <v>28858</v>
      </c>
      <c r="E2030">
        <v>187</v>
      </c>
    </row>
    <row r="2031" spans="1:5" x14ac:dyDescent="0.3">
      <c r="A2031" t="s">
        <v>5</v>
      </c>
      <c r="B2031" s="1">
        <v>45256</v>
      </c>
      <c r="C2031">
        <v>12.4</v>
      </c>
      <c r="D2031">
        <v>23268</v>
      </c>
      <c r="E2031">
        <v>124</v>
      </c>
    </row>
    <row r="2032" spans="1:5" x14ac:dyDescent="0.3">
      <c r="A2032" t="s">
        <v>5</v>
      </c>
      <c r="B2032" s="1">
        <v>45257</v>
      </c>
      <c r="C2032">
        <v>17.91</v>
      </c>
      <c r="D2032">
        <v>37354</v>
      </c>
      <c r="E2032">
        <v>193</v>
      </c>
    </row>
    <row r="2033" spans="1:5" x14ac:dyDescent="0.3">
      <c r="A2033" t="s">
        <v>5</v>
      </c>
      <c r="B2033" s="1">
        <v>45258</v>
      </c>
      <c r="C2033">
        <v>10.67</v>
      </c>
      <c r="D2033">
        <v>22184</v>
      </c>
      <c r="E2033">
        <v>108</v>
      </c>
    </row>
    <row r="2034" spans="1:5" x14ac:dyDescent="0.3">
      <c r="A2034" t="s">
        <v>5</v>
      </c>
      <c r="B2034" s="1">
        <v>45259</v>
      </c>
      <c r="C2034">
        <v>15.47</v>
      </c>
      <c r="D2034">
        <v>35297</v>
      </c>
      <c r="E2034">
        <v>157</v>
      </c>
    </row>
    <row r="2035" spans="1:5" x14ac:dyDescent="0.3">
      <c r="A2035" t="s">
        <v>5</v>
      </c>
      <c r="B2035" s="1">
        <v>45260</v>
      </c>
      <c r="C2035">
        <v>13.49</v>
      </c>
      <c r="D2035">
        <v>38087</v>
      </c>
      <c r="E2035">
        <v>146</v>
      </c>
    </row>
    <row r="2036" spans="1:5" x14ac:dyDescent="0.3">
      <c r="A2036" t="s">
        <v>5</v>
      </c>
      <c r="B2036" s="1">
        <v>45261</v>
      </c>
      <c r="C2036">
        <v>9</v>
      </c>
      <c r="D2036">
        <v>31933</v>
      </c>
      <c r="E2036">
        <v>142</v>
      </c>
    </row>
    <row r="2037" spans="1:5" x14ac:dyDescent="0.3">
      <c r="A2037" t="s">
        <v>5</v>
      </c>
      <c r="B2037" s="1">
        <v>45262</v>
      </c>
      <c r="C2037">
        <v>6.89</v>
      </c>
      <c r="D2037">
        <v>25791</v>
      </c>
      <c r="E2037">
        <v>131</v>
      </c>
    </row>
    <row r="2038" spans="1:5" x14ac:dyDescent="0.3">
      <c r="A2038" t="s">
        <v>5</v>
      </c>
      <c r="B2038" s="1">
        <v>45263</v>
      </c>
      <c r="C2038">
        <v>6.72</v>
      </c>
      <c r="D2038">
        <v>26203</v>
      </c>
      <c r="E2038">
        <v>116</v>
      </c>
    </row>
    <row r="2039" spans="1:5" x14ac:dyDescent="0.3">
      <c r="A2039" t="s">
        <v>5</v>
      </c>
      <c r="B2039" s="1">
        <v>45264</v>
      </c>
      <c r="C2039">
        <v>11.95</v>
      </c>
      <c r="D2039">
        <v>40351</v>
      </c>
      <c r="E2039">
        <v>186</v>
      </c>
    </row>
    <row r="2040" spans="1:5" x14ac:dyDescent="0.3">
      <c r="A2040" t="s">
        <v>5</v>
      </c>
      <c r="B2040" s="1">
        <v>45265</v>
      </c>
      <c r="C2040">
        <v>10.8</v>
      </c>
      <c r="D2040">
        <v>34873</v>
      </c>
      <c r="E2040">
        <v>203</v>
      </c>
    </row>
    <row r="2041" spans="1:5" x14ac:dyDescent="0.3">
      <c r="A2041" t="s">
        <v>5</v>
      </c>
      <c r="B2041" s="1">
        <v>45266</v>
      </c>
      <c r="C2041">
        <v>11.97</v>
      </c>
      <c r="D2041">
        <v>36207</v>
      </c>
      <c r="E2041">
        <v>203</v>
      </c>
    </row>
    <row r="2042" spans="1:5" x14ac:dyDescent="0.3">
      <c r="A2042" t="s">
        <v>5</v>
      </c>
      <c r="B2042" s="1">
        <v>45267</v>
      </c>
      <c r="C2042">
        <v>12.6</v>
      </c>
      <c r="D2042">
        <v>35765</v>
      </c>
      <c r="E2042">
        <v>192</v>
      </c>
    </row>
    <row r="2043" spans="1:5" x14ac:dyDescent="0.3">
      <c r="A2043" t="s">
        <v>5</v>
      </c>
      <c r="B2043" s="1">
        <v>45268</v>
      </c>
      <c r="C2043">
        <v>8.4600000000000009</v>
      </c>
      <c r="D2043">
        <v>21087</v>
      </c>
      <c r="E2043">
        <v>130</v>
      </c>
    </row>
    <row r="2044" spans="1:5" x14ac:dyDescent="0.3">
      <c r="A2044" t="s">
        <v>5</v>
      </c>
      <c r="B2044" s="1">
        <v>45269</v>
      </c>
      <c r="C2044">
        <v>13.39</v>
      </c>
      <c r="D2044">
        <v>29143</v>
      </c>
      <c r="E2044">
        <v>173</v>
      </c>
    </row>
    <row r="2045" spans="1:5" x14ac:dyDescent="0.3">
      <c r="A2045" t="s">
        <v>5</v>
      </c>
      <c r="B2045" s="1">
        <v>45270</v>
      </c>
      <c r="C2045">
        <v>12.78</v>
      </c>
      <c r="D2045">
        <v>27539</v>
      </c>
      <c r="E2045">
        <v>149</v>
      </c>
    </row>
    <row r="2046" spans="1:5" x14ac:dyDescent="0.3">
      <c r="A2046" t="s">
        <v>5</v>
      </c>
      <c r="B2046" s="1">
        <v>45271</v>
      </c>
      <c r="C2046">
        <v>26.34</v>
      </c>
      <c r="D2046">
        <v>54401</v>
      </c>
      <c r="E2046">
        <v>318</v>
      </c>
    </row>
    <row r="2047" spans="1:5" x14ac:dyDescent="0.3">
      <c r="A2047" t="s">
        <v>5</v>
      </c>
      <c r="B2047" s="1">
        <v>45272</v>
      </c>
      <c r="C2047">
        <v>15.87</v>
      </c>
      <c r="D2047">
        <v>35801</v>
      </c>
      <c r="E2047">
        <v>175</v>
      </c>
    </row>
    <row r="2048" spans="1:5" x14ac:dyDescent="0.3">
      <c r="A2048" t="s">
        <v>5</v>
      </c>
      <c r="B2048" s="1">
        <v>45273</v>
      </c>
      <c r="C2048">
        <v>16.559999999999999</v>
      </c>
      <c r="D2048">
        <v>35273</v>
      </c>
      <c r="E2048">
        <v>172</v>
      </c>
    </row>
    <row r="2049" spans="1:5" x14ac:dyDescent="0.3">
      <c r="A2049" t="s">
        <v>5</v>
      </c>
      <c r="B2049" s="1">
        <v>45274</v>
      </c>
      <c r="C2049">
        <v>25.81</v>
      </c>
      <c r="D2049">
        <v>43929</v>
      </c>
      <c r="E2049">
        <v>174</v>
      </c>
    </row>
    <row r="2050" spans="1:5" x14ac:dyDescent="0.3">
      <c r="A2050" t="s">
        <v>5</v>
      </c>
      <c r="B2050" s="1">
        <v>45275</v>
      </c>
      <c r="C2050">
        <v>24.87</v>
      </c>
      <c r="D2050">
        <v>42356</v>
      </c>
      <c r="E2050">
        <v>225</v>
      </c>
    </row>
    <row r="2051" spans="1:5" x14ac:dyDescent="0.3">
      <c r="A2051" t="s">
        <v>5</v>
      </c>
      <c r="B2051" s="1">
        <v>45276</v>
      </c>
      <c r="C2051">
        <v>30.32</v>
      </c>
      <c r="D2051">
        <v>47689</v>
      </c>
      <c r="E2051">
        <v>178</v>
      </c>
    </row>
    <row r="2052" spans="1:5" x14ac:dyDescent="0.3">
      <c r="A2052" t="s">
        <v>5</v>
      </c>
      <c r="B2052" s="1">
        <v>45277</v>
      </c>
      <c r="C2052">
        <v>27.33</v>
      </c>
      <c r="D2052">
        <v>35221</v>
      </c>
      <c r="E2052">
        <v>142</v>
      </c>
    </row>
    <row r="2053" spans="1:5" x14ac:dyDescent="0.3">
      <c r="A2053" t="s">
        <v>5</v>
      </c>
      <c r="B2053" s="1">
        <v>45278</v>
      </c>
      <c r="C2053">
        <v>39.909999999999997</v>
      </c>
      <c r="D2053">
        <v>54935</v>
      </c>
      <c r="E2053">
        <v>194</v>
      </c>
    </row>
    <row r="2054" spans="1:5" x14ac:dyDescent="0.3">
      <c r="A2054" t="s">
        <v>5</v>
      </c>
      <c r="B2054" s="1">
        <v>45279</v>
      </c>
      <c r="C2054">
        <v>28.05</v>
      </c>
      <c r="D2054">
        <v>36057</v>
      </c>
      <c r="E2054">
        <v>143</v>
      </c>
    </row>
    <row r="2055" spans="1:5" x14ac:dyDescent="0.3">
      <c r="A2055" t="s">
        <v>5</v>
      </c>
      <c r="B2055" s="1">
        <v>45280</v>
      </c>
      <c r="C2055">
        <v>21.12</v>
      </c>
      <c r="D2055">
        <v>29572</v>
      </c>
      <c r="E2055">
        <v>113</v>
      </c>
    </row>
    <row r="2056" spans="1:5" x14ac:dyDescent="0.3">
      <c r="A2056" t="s">
        <v>5</v>
      </c>
      <c r="B2056" s="1">
        <v>45281</v>
      </c>
      <c r="C2056">
        <v>32.26</v>
      </c>
      <c r="D2056">
        <v>47747</v>
      </c>
      <c r="E2056">
        <v>168</v>
      </c>
    </row>
    <row r="2057" spans="1:5" x14ac:dyDescent="0.3">
      <c r="A2057" t="s">
        <v>5</v>
      </c>
      <c r="B2057" s="1">
        <v>45282</v>
      </c>
      <c r="C2057">
        <v>13.57</v>
      </c>
      <c r="D2057">
        <v>41177</v>
      </c>
      <c r="E2057">
        <v>117</v>
      </c>
    </row>
    <row r="2058" spans="1:5" x14ac:dyDescent="0.3">
      <c r="A2058" t="s">
        <v>5</v>
      </c>
      <c r="B2058" s="1">
        <v>45283</v>
      </c>
      <c r="C2058">
        <v>9.65</v>
      </c>
      <c r="D2058">
        <v>29608</v>
      </c>
      <c r="E2058">
        <v>108</v>
      </c>
    </row>
    <row r="2059" spans="1:5" x14ac:dyDescent="0.3">
      <c r="A2059" t="s">
        <v>5</v>
      </c>
      <c r="B2059" s="1">
        <v>45284</v>
      </c>
      <c r="C2059">
        <v>7.72</v>
      </c>
      <c r="D2059">
        <v>20388</v>
      </c>
      <c r="E2059">
        <v>81</v>
      </c>
    </row>
    <row r="2060" spans="1:5" x14ac:dyDescent="0.3">
      <c r="A2060" t="s">
        <v>5</v>
      </c>
      <c r="B2060" s="1">
        <v>45285</v>
      </c>
      <c r="C2060">
        <v>8.6300000000000008</v>
      </c>
      <c r="D2060">
        <v>20602</v>
      </c>
      <c r="E2060">
        <v>90</v>
      </c>
    </row>
    <row r="2061" spans="1:5" x14ac:dyDescent="0.3">
      <c r="A2061" t="s">
        <v>5</v>
      </c>
      <c r="B2061" s="1">
        <v>45286</v>
      </c>
      <c r="C2061">
        <v>21.37</v>
      </c>
      <c r="D2061">
        <v>50152</v>
      </c>
      <c r="E2061">
        <v>194</v>
      </c>
    </row>
    <row r="2062" spans="1:5" x14ac:dyDescent="0.3">
      <c r="A2062" t="s">
        <v>5</v>
      </c>
      <c r="B2062" s="1">
        <v>45287</v>
      </c>
      <c r="C2062">
        <v>16.71</v>
      </c>
      <c r="D2062">
        <v>38122</v>
      </c>
      <c r="E2062">
        <v>171</v>
      </c>
    </row>
    <row r="2063" spans="1:5" x14ac:dyDescent="0.3">
      <c r="A2063" t="s">
        <v>5</v>
      </c>
      <c r="B2063" s="1">
        <v>45288</v>
      </c>
      <c r="C2063">
        <v>18.88</v>
      </c>
      <c r="D2063">
        <v>42129</v>
      </c>
      <c r="E2063">
        <v>188</v>
      </c>
    </row>
    <row r="2064" spans="1:5" x14ac:dyDescent="0.3">
      <c r="A2064" t="s">
        <v>5</v>
      </c>
      <c r="B2064" s="1">
        <v>45289</v>
      </c>
      <c r="C2064">
        <v>15.7</v>
      </c>
      <c r="D2064">
        <v>42057</v>
      </c>
      <c r="E2064">
        <v>201</v>
      </c>
    </row>
    <row r="2065" spans="1:5" x14ac:dyDescent="0.3">
      <c r="A2065" t="s">
        <v>5</v>
      </c>
      <c r="B2065" s="1">
        <v>45290</v>
      </c>
      <c r="C2065">
        <v>14.15</v>
      </c>
      <c r="D2065">
        <v>35070</v>
      </c>
      <c r="E2065">
        <v>180</v>
      </c>
    </row>
    <row r="2066" spans="1:5" x14ac:dyDescent="0.3">
      <c r="A2066" t="s">
        <v>5</v>
      </c>
      <c r="B2066" s="1">
        <v>45291</v>
      </c>
      <c r="C2066">
        <v>7.2</v>
      </c>
      <c r="D2066">
        <v>20963</v>
      </c>
      <c r="E2066">
        <v>83</v>
      </c>
    </row>
    <row r="2067" spans="1:5" x14ac:dyDescent="0.3">
      <c r="A2067" t="s">
        <v>5</v>
      </c>
      <c r="B2067" s="1">
        <v>45292</v>
      </c>
      <c r="C2067">
        <v>4.53</v>
      </c>
      <c r="D2067">
        <v>18452</v>
      </c>
      <c r="E2067">
        <v>109</v>
      </c>
    </row>
    <row r="2068" spans="1:5" x14ac:dyDescent="0.3">
      <c r="A2068" t="s">
        <v>5</v>
      </c>
      <c r="B2068" s="1">
        <v>45293</v>
      </c>
      <c r="C2068">
        <v>9.8800000000000008</v>
      </c>
      <c r="D2068">
        <v>37187</v>
      </c>
      <c r="E2068">
        <v>200</v>
      </c>
    </row>
    <row r="2069" spans="1:5" x14ac:dyDescent="0.3">
      <c r="A2069" t="s">
        <v>5</v>
      </c>
      <c r="B2069" s="1">
        <v>45294</v>
      </c>
      <c r="C2069">
        <v>9.58</v>
      </c>
      <c r="D2069">
        <v>34613</v>
      </c>
      <c r="E2069">
        <v>165</v>
      </c>
    </row>
    <row r="2070" spans="1:5" x14ac:dyDescent="0.3">
      <c r="A2070" t="s">
        <v>5</v>
      </c>
      <c r="B2070" s="1">
        <v>45295</v>
      </c>
      <c r="C2070">
        <v>11.88</v>
      </c>
      <c r="D2070">
        <v>45004</v>
      </c>
      <c r="E2070">
        <v>278</v>
      </c>
    </row>
    <row r="2071" spans="1:5" x14ac:dyDescent="0.3">
      <c r="A2071" t="s">
        <v>5</v>
      </c>
      <c r="B2071" s="1">
        <v>45296</v>
      </c>
      <c r="C2071">
        <v>12.35</v>
      </c>
      <c r="D2071">
        <v>53380</v>
      </c>
      <c r="E2071">
        <v>327</v>
      </c>
    </row>
    <row r="2072" spans="1:5" x14ac:dyDescent="0.3">
      <c r="A2072" t="s">
        <v>5</v>
      </c>
      <c r="B2072" s="1">
        <v>45297</v>
      </c>
      <c r="C2072">
        <v>6.81</v>
      </c>
      <c r="D2072">
        <v>31015</v>
      </c>
      <c r="E2072">
        <v>143</v>
      </c>
    </row>
    <row r="2073" spans="1:5" x14ac:dyDescent="0.3">
      <c r="A2073" t="s">
        <v>5</v>
      </c>
      <c r="B2073" s="1">
        <v>45298</v>
      </c>
      <c r="C2073">
        <v>5.78</v>
      </c>
      <c r="D2073">
        <v>26628</v>
      </c>
      <c r="E2073">
        <v>139</v>
      </c>
    </row>
    <row r="2074" spans="1:5" x14ac:dyDescent="0.3">
      <c r="A2074" t="s">
        <v>5</v>
      </c>
      <c r="B2074" s="1">
        <v>45299</v>
      </c>
      <c r="C2074">
        <v>13.7</v>
      </c>
      <c r="D2074">
        <v>48527</v>
      </c>
      <c r="E2074">
        <v>355</v>
      </c>
    </row>
    <row r="2075" spans="1:5" x14ac:dyDescent="0.3">
      <c r="A2075" t="s">
        <v>5</v>
      </c>
      <c r="B2075" s="1">
        <v>45300</v>
      </c>
      <c r="C2075">
        <v>6.28</v>
      </c>
      <c r="D2075">
        <v>26578</v>
      </c>
      <c r="E2075">
        <v>165</v>
      </c>
    </row>
    <row r="2076" spans="1:5" x14ac:dyDescent="0.3">
      <c r="A2076" t="s">
        <v>5</v>
      </c>
      <c r="B2076" s="1">
        <v>45301</v>
      </c>
      <c r="C2076">
        <v>13.16</v>
      </c>
      <c r="D2076">
        <v>42589</v>
      </c>
      <c r="E2076">
        <v>205</v>
      </c>
    </row>
    <row r="2077" spans="1:5" x14ac:dyDescent="0.3">
      <c r="A2077" t="s">
        <v>5</v>
      </c>
      <c r="B2077" s="1">
        <v>45302</v>
      </c>
      <c r="C2077">
        <v>11.2</v>
      </c>
      <c r="D2077">
        <v>37325</v>
      </c>
      <c r="E2077">
        <v>190</v>
      </c>
    </row>
    <row r="2078" spans="1:5" x14ac:dyDescent="0.3">
      <c r="A2078" t="s">
        <v>5</v>
      </c>
      <c r="B2078" s="1">
        <v>45303</v>
      </c>
      <c r="C2078">
        <v>13.57</v>
      </c>
      <c r="D2078">
        <v>37698</v>
      </c>
      <c r="E2078">
        <v>145</v>
      </c>
    </row>
    <row r="2079" spans="1:5" x14ac:dyDescent="0.3">
      <c r="A2079" t="s">
        <v>5</v>
      </c>
      <c r="B2079" s="1">
        <v>45304</v>
      </c>
      <c r="C2079">
        <v>17.329999999999998</v>
      </c>
      <c r="D2079">
        <v>38753</v>
      </c>
      <c r="E2079">
        <v>194</v>
      </c>
    </row>
    <row r="2080" spans="1:5" x14ac:dyDescent="0.3">
      <c r="A2080" t="s">
        <v>5</v>
      </c>
      <c r="B2080" s="1">
        <v>45305</v>
      </c>
      <c r="C2080">
        <v>12.06</v>
      </c>
      <c r="D2080">
        <v>27833</v>
      </c>
      <c r="E2080">
        <v>129</v>
      </c>
    </row>
    <row r="2081" spans="1:5" x14ac:dyDescent="0.3">
      <c r="A2081" t="s">
        <v>5</v>
      </c>
      <c r="B2081" s="1">
        <v>45306</v>
      </c>
      <c r="C2081">
        <v>19.86</v>
      </c>
      <c r="D2081">
        <v>50843</v>
      </c>
      <c r="E2081">
        <v>196</v>
      </c>
    </row>
    <row r="2082" spans="1:5" x14ac:dyDescent="0.3">
      <c r="A2082" t="s">
        <v>5</v>
      </c>
      <c r="B2082" s="1">
        <v>45307</v>
      </c>
      <c r="C2082">
        <v>14.07</v>
      </c>
      <c r="D2082">
        <v>39790</v>
      </c>
      <c r="E2082">
        <v>144</v>
      </c>
    </row>
    <row r="2083" spans="1:5" x14ac:dyDescent="0.3">
      <c r="A2083" t="s">
        <v>5</v>
      </c>
      <c r="B2083" s="1">
        <v>45308</v>
      </c>
      <c r="C2083">
        <v>14.36</v>
      </c>
      <c r="D2083">
        <v>38875</v>
      </c>
      <c r="E2083">
        <v>194</v>
      </c>
    </row>
    <row r="2084" spans="1:5" x14ac:dyDescent="0.3">
      <c r="A2084" t="s">
        <v>5</v>
      </c>
      <c r="B2084" s="1">
        <v>45309</v>
      </c>
      <c r="C2084">
        <v>17.059999999999999</v>
      </c>
      <c r="D2084">
        <v>37674</v>
      </c>
      <c r="E2084">
        <v>240</v>
      </c>
    </row>
    <row r="2085" spans="1:5" x14ac:dyDescent="0.3">
      <c r="A2085" t="s">
        <v>5</v>
      </c>
      <c r="B2085" s="1">
        <v>45310</v>
      </c>
      <c r="C2085">
        <v>16.510000000000002</v>
      </c>
      <c r="D2085">
        <v>42367</v>
      </c>
      <c r="E2085">
        <v>185</v>
      </c>
    </row>
    <row r="2086" spans="1:5" x14ac:dyDescent="0.3">
      <c r="A2086" t="s">
        <v>5</v>
      </c>
      <c r="B2086" s="1">
        <v>45311</v>
      </c>
      <c r="C2086">
        <v>14.18</v>
      </c>
      <c r="D2086">
        <v>30903</v>
      </c>
      <c r="E2086">
        <v>198</v>
      </c>
    </row>
    <row r="2087" spans="1:5" x14ac:dyDescent="0.3">
      <c r="A2087" t="s">
        <v>5</v>
      </c>
      <c r="B2087" s="1">
        <v>45312</v>
      </c>
      <c r="C2087">
        <v>11.6</v>
      </c>
      <c r="D2087">
        <v>27197</v>
      </c>
      <c r="E2087">
        <v>178</v>
      </c>
    </row>
    <row r="2088" spans="1:5" x14ac:dyDescent="0.3">
      <c r="A2088" t="s">
        <v>5</v>
      </c>
      <c r="B2088" s="1">
        <v>45313</v>
      </c>
      <c r="C2088">
        <v>21.66</v>
      </c>
      <c r="D2088">
        <v>50356</v>
      </c>
      <c r="E2088">
        <v>226</v>
      </c>
    </row>
    <row r="2089" spans="1:5" x14ac:dyDescent="0.3">
      <c r="A2089" t="s">
        <v>5</v>
      </c>
      <c r="B2089" s="1">
        <v>45314</v>
      </c>
      <c r="C2089">
        <v>14.08</v>
      </c>
      <c r="D2089">
        <v>35742</v>
      </c>
      <c r="E2089">
        <v>135</v>
      </c>
    </row>
    <row r="2090" spans="1:5" x14ac:dyDescent="0.3">
      <c r="A2090" t="s">
        <v>5</v>
      </c>
      <c r="B2090" s="1">
        <v>45315</v>
      </c>
      <c r="C2090">
        <v>10.49</v>
      </c>
      <c r="D2090">
        <v>36892</v>
      </c>
      <c r="E2090">
        <v>134</v>
      </c>
    </row>
    <row r="2091" spans="1:5" x14ac:dyDescent="0.3">
      <c r="A2091" t="s">
        <v>5</v>
      </c>
      <c r="B2091" s="1">
        <v>45316</v>
      </c>
      <c r="C2091">
        <v>14.14</v>
      </c>
      <c r="D2091">
        <v>46100</v>
      </c>
      <c r="E2091">
        <v>211</v>
      </c>
    </row>
    <row r="2092" spans="1:5" x14ac:dyDescent="0.3">
      <c r="A2092" t="s">
        <v>5</v>
      </c>
      <c r="B2092" s="1">
        <v>45317</v>
      </c>
      <c r="C2092">
        <v>13.57</v>
      </c>
      <c r="D2092">
        <v>37913</v>
      </c>
      <c r="E2092">
        <v>186</v>
      </c>
    </row>
    <row r="2093" spans="1:5" x14ac:dyDescent="0.3">
      <c r="A2093" t="s">
        <v>5</v>
      </c>
      <c r="B2093" s="1">
        <v>45318</v>
      </c>
      <c r="C2093">
        <v>12.62</v>
      </c>
      <c r="D2093">
        <v>31552</v>
      </c>
      <c r="E2093">
        <v>142</v>
      </c>
    </row>
    <row r="2094" spans="1:5" x14ac:dyDescent="0.3">
      <c r="A2094" t="s">
        <v>5</v>
      </c>
      <c r="B2094" s="1">
        <v>45319</v>
      </c>
      <c r="C2094">
        <v>11.49</v>
      </c>
      <c r="D2094">
        <v>28581</v>
      </c>
      <c r="E2094">
        <v>140</v>
      </c>
    </row>
    <row r="2095" spans="1:5" x14ac:dyDescent="0.3">
      <c r="A2095" t="s">
        <v>5</v>
      </c>
      <c r="B2095" s="1">
        <v>45320</v>
      </c>
      <c r="C2095">
        <v>22.09</v>
      </c>
      <c r="D2095">
        <v>53084</v>
      </c>
      <c r="E2095">
        <v>232</v>
      </c>
    </row>
    <row r="2096" spans="1:5" x14ac:dyDescent="0.3">
      <c r="A2096" t="s">
        <v>5</v>
      </c>
      <c r="B2096" s="1">
        <v>45321</v>
      </c>
      <c r="C2096">
        <v>18.079999999999998</v>
      </c>
      <c r="D2096">
        <v>42038</v>
      </c>
      <c r="E2096">
        <v>207</v>
      </c>
    </row>
    <row r="2097" spans="1:5" x14ac:dyDescent="0.3">
      <c r="A2097" t="s">
        <v>5</v>
      </c>
      <c r="B2097" s="1">
        <v>45322</v>
      </c>
      <c r="C2097">
        <v>19.559999999999999</v>
      </c>
      <c r="D2097">
        <v>47120</v>
      </c>
      <c r="E2097">
        <v>187</v>
      </c>
    </row>
    <row r="2098" spans="1:5" x14ac:dyDescent="0.3">
      <c r="A2098" t="s">
        <v>5</v>
      </c>
      <c r="B2098" s="1">
        <v>45323</v>
      </c>
      <c r="C2098">
        <v>9.1</v>
      </c>
      <c r="D2098">
        <v>35826</v>
      </c>
      <c r="E2098">
        <v>157</v>
      </c>
    </row>
    <row r="2099" spans="1:5" x14ac:dyDescent="0.3">
      <c r="A2099" t="s">
        <v>5</v>
      </c>
      <c r="B2099" s="1">
        <v>45324</v>
      </c>
      <c r="C2099">
        <v>8.34</v>
      </c>
      <c r="D2099">
        <v>33579</v>
      </c>
      <c r="E2099">
        <v>91</v>
      </c>
    </row>
    <row r="2100" spans="1:5" x14ac:dyDescent="0.3">
      <c r="A2100" t="s">
        <v>5</v>
      </c>
      <c r="B2100" s="1">
        <v>45325</v>
      </c>
      <c r="C2100">
        <v>10.07</v>
      </c>
      <c r="D2100">
        <v>30927</v>
      </c>
      <c r="E2100">
        <v>149</v>
      </c>
    </row>
    <row r="2101" spans="1:5" x14ac:dyDescent="0.3">
      <c r="A2101" t="s">
        <v>5</v>
      </c>
      <c r="B2101" s="1">
        <v>45326</v>
      </c>
      <c r="C2101">
        <v>8.1300000000000008</v>
      </c>
      <c r="D2101">
        <v>26891</v>
      </c>
      <c r="E2101">
        <v>141</v>
      </c>
    </row>
    <row r="2102" spans="1:5" x14ac:dyDescent="0.3">
      <c r="A2102" t="s">
        <v>5</v>
      </c>
      <c r="B2102" s="1">
        <v>45327</v>
      </c>
      <c r="C2102">
        <v>18.71</v>
      </c>
      <c r="D2102">
        <v>52376</v>
      </c>
      <c r="E2102">
        <v>290</v>
      </c>
    </row>
    <row r="2103" spans="1:5" x14ac:dyDescent="0.3">
      <c r="A2103" t="s">
        <v>5</v>
      </c>
      <c r="B2103" s="1">
        <v>45328</v>
      </c>
      <c r="C2103">
        <v>15.92</v>
      </c>
      <c r="D2103">
        <v>39302</v>
      </c>
      <c r="E2103">
        <v>133</v>
      </c>
    </row>
    <row r="2104" spans="1:5" x14ac:dyDescent="0.3">
      <c r="A2104" t="s">
        <v>5</v>
      </c>
      <c r="B2104" s="1">
        <v>45329</v>
      </c>
      <c r="C2104">
        <v>15.71</v>
      </c>
      <c r="D2104">
        <v>40082</v>
      </c>
      <c r="E2104">
        <v>132</v>
      </c>
    </row>
    <row r="2105" spans="1:5" x14ac:dyDescent="0.3">
      <c r="A2105" t="s">
        <v>5</v>
      </c>
      <c r="B2105" s="1">
        <v>45330</v>
      </c>
      <c r="C2105">
        <v>14.25</v>
      </c>
      <c r="D2105">
        <v>38215</v>
      </c>
      <c r="E2105">
        <v>168</v>
      </c>
    </row>
    <row r="2106" spans="1:5" x14ac:dyDescent="0.3">
      <c r="A2106" t="s">
        <v>5</v>
      </c>
      <c r="B2106" s="1">
        <v>45331</v>
      </c>
      <c r="C2106">
        <v>14.5</v>
      </c>
      <c r="D2106">
        <v>44026</v>
      </c>
      <c r="E2106">
        <v>200</v>
      </c>
    </row>
    <row r="2107" spans="1:5" x14ac:dyDescent="0.3">
      <c r="A2107" t="s">
        <v>5</v>
      </c>
      <c r="B2107" s="1">
        <v>45332</v>
      </c>
      <c r="C2107">
        <v>8.5399999999999991</v>
      </c>
      <c r="D2107">
        <v>25006</v>
      </c>
      <c r="E2107">
        <v>112</v>
      </c>
    </row>
    <row r="2108" spans="1:5" x14ac:dyDescent="0.3">
      <c r="A2108" t="s">
        <v>5</v>
      </c>
      <c r="B2108" s="1">
        <v>45333</v>
      </c>
      <c r="C2108">
        <v>7.61</v>
      </c>
      <c r="D2108">
        <v>19879</v>
      </c>
      <c r="E2108">
        <v>104</v>
      </c>
    </row>
    <row r="2109" spans="1:5" x14ac:dyDescent="0.3">
      <c r="A2109" t="s">
        <v>5</v>
      </c>
      <c r="B2109" s="1">
        <v>45334</v>
      </c>
      <c r="C2109">
        <v>9.52</v>
      </c>
      <c r="D2109">
        <v>22351</v>
      </c>
      <c r="E2109">
        <v>104</v>
      </c>
    </row>
    <row r="2110" spans="1:5" x14ac:dyDescent="0.3">
      <c r="A2110" t="s">
        <v>5</v>
      </c>
      <c r="B2110" s="1">
        <v>45335</v>
      </c>
      <c r="C2110">
        <v>9.5</v>
      </c>
      <c r="D2110">
        <v>21993</v>
      </c>
      <c r="E2110">
        <v>87</v>
      </c>
    </row>
    <row r="2111" spans="1:5" x14ac:dyDescent="0.3">
      <c r="A2111" t="s">
        <v>5</v>
      </c>
      <c r="B2111" s="1">
        <v>45336</v>
      </c>
      <c r="C2111">
        <v>17.22</v>
      </c>
      <c r="D2111">
        <v>43947</v>
      </c>
      <c r="E2111">
        <v>163</v>
      </c>
    </row>
    <row r="2112" spans="1:5" x14ac:dyDescent="0.3">
      <c r="A2112" t="s">
        <v>5</v>
      </c>
      <c r="B2112" s="1">
        <v>45337</v>
      </c>
      <c r="C2112">
        <v>14.63</v>
      </c>
      <c r="D2112">
        <v>41387</v>
      </c>
      <c r="E2112">
        <v>138</v>
      </c>
    </row>
    <row r="2113" spans="1:5" x14ac:dyDescent="0.3">
      <c r="A2113" t="s">
        <v>5</v>
      </c>
      <c r="B2113" s="1">
        <v>45338</v>
      </c>
      <c r="C2113">
        <v>15.67</v>
      </c>
      <c r="D2113">
        <v>43035</v>
      </c>
      <c r="E2113">
        <v>155</v>
      </c>
    </row>
    <row r="2114" spans="1:5" x14ac:dyDescent="0.3">
      <c r="A2114" t="s">
        <v>5</v>
      </c>
      <c r="B2114" s="1">
        <v>45339</v>
      </c>
      <c r="C2114">
        <v>10.92</v>
      </c>
      <c r="D2114">
        <v>30687</v>
      </c>
      <c r="E2114">
        <v>126</v>
      </c>
    </row>
    <row r="2115" spans="1:5" x14ac:dyDescent="0.3">
      <c r="A2115" t="s">
        <v>5</v>
      </c>
      <c r="B2115" s="1">
        <v>45340</v>
      </c>
      <c r="C2115">
        <v>10.44</v>
      </c>
      <c r="D2115">
        <v>29371</v>
      </c>
      <c r="E2115">
        <v>178</v>
      </c>
    </row>
    <row r="2116" spans="1:5" x14ac:dyDescent="0.3">
      <c r="A2116" t="s">
        <v>5</v>
      </c>
      <c r="B2116" s="1">
        <v>45341</v>
      </c>
      <c r="C2116">
        <v>18.52</v>
      </c>
      <c r="D2116">
        <v>53402</v>
      </c>
      <c r="E2116">
        <v>275</v>
      </c>
    </row>
    <row r="2117" spans="1:5" x14ac:dyDescent="0.3">
      <c r="A2117" t="s">
        <v>5</v>
      </c>
      <c r="B2117" s="1">
        <v>45342</v>
      </c>
      <c r="C2117">
        <v>12.83</v>
      </c>
      <c r="D2117">
        <v>39257</v>
      </c>
      <c r="E2117">
        <v>177</v>
      </c>
    </row>
    <row r="2118" spans="1:5" x14ac:dyDescent="0.3">
      <c r="A2118" t="s">
        <v>5</v>
      </c>
      <c r="B2118" s="1">
        <v>45343</v>
      </c>
      <c r="C2118">
        <v>11.91</v>
      </c>
      <c r="D2118">
        <v>37430</v>
      </c>
      <c r="E2118">
        <v>189</v>
      </c>
    </row>
    <row r="2119" spans="1:5" x14ac:dyDescent="0.3">
      <c r="A2119" t="s">
        <v>5</v>
      </c>
      <c r="B2119" s="1">
        <v>45344</v>
      </c>
      <c r="C2119">
        <v>15.58</v>
      </c>
      <c r="D2119">
        <v>44316</v>
      </c>
      <c r="E2119">
        <v>200</v>
      </c>
    </row>
    <row r="2120" spans="1:5" x14ac:dyDescent="0.3">
      <c r="A2120" t="s">
        <v>5</v>
      </c>
      <c r="B2120" s="1">
        <v>45345</v>
      </c>
      <c r="C2120">
        <v>14.14</v>
      </c>
      <c r="D2120">
        <v>38392</v>
      </c>
      <c r="E2120">
        <v>183</v>
      </c>
    </row>
    <row r="2121" spans="1:5" x14ac:dyDescent="0.3">
      <c r="A2121" t="s">
        <v>5</v>
      </c>
      <c r="B2121" s="1">
        <v>45346</v>
      </c>
      <c r="C2121">
        <v>13.46</v>
      </c>
      <c r="D2121">
        <v>33156</v>
      </c>
      <c r="E2121">
        <v>111</v>
      </c>
    </row>
    <row r="2122" spans="1:5" x14ac:dyDescent="0.3">
      <c r="A2122" t="s">
        <v>5</v>
      </c>
      <c r="B2122" s="1">
        <v>45347</v>
      </c>
      <c r="C2122">
        <v>11.14</v>
      </c>
      <c r="D2122">
        <v>29649</v>
      </c>
      <c r="E2122">
        <v>132</v>
      </c>
    </row>
    <row r="2123" spans="1:5" x14ac:dyDescent="0.3">
      <c r="A2123" t="s">
        <v>5</v>
      </c>
      <c r="B2123" s="1">
        <v>45348</v>
      </c>
      <c r="C2123">
        <v>22.69</v>
      </c>
      <c r="D2123">
        <v>54363</v>
      </c>
      <c r="E2123">
        <v>240</v>
      </c>
    </row>
    <row r="2124" spans="1:5" x14ac:dyDescent="0.3">
      <c r="A2124" t="s">
        <v>5</v>
      </c>
      <c r="B2124" s="1">
        <v>45349</v>
      </c>
      <c r="C2124">
        <v>11.69</v>
      </c>
      <c r="D2124">
        <v>41142</v>
      </c>
      <c r="E2124">
        <v>201</v>
      </c>
    </row>
    <row r="2125" spans="1:5" x14ac:dyDescent="0.3">
      <c r="A2125" t="s">
        <v>5</v>
      </c>
      <c r="B2125" s="1">
        <v>45350</v>
      </c>
      <c r="C2125">
        <v>11.57</v>
      </c>
      <c r="D2125">
        <v>40932</v>
      </c>
      <c r="E2125">
        <v>176</v>
      </c>
    </row>
    <row r="2126" spans="1:5" x14ac:dyDescent="0.3">
      <c r="A2126" t="s">
        <v>5</v>
      </c>
      <c r="B2126" s="1">
        <v>45351</v>
      </c>
      <c r="C2126">
        <v>13.06</v>
      </c>
      <c r="D2126">
        <v>48283</v>
      </c>
      <c r="E2126">
        <v>239</v>
      </c>
    </row>
    <row r="2127" spans="1:5" x14ac:dyDescent="0.3">
      <c r="A2127" t="s">
        <v>5</v>
      </c>
      <c r="B2127" s="1">
        <v>45352</v>
      </c>
      <c r="C2127">
        <v>8.19</v>
      </c>
      <c r="D2127">
        <v>37881</v>
      </c>
      <c r="E2127">
        <v>173</v>
      </c>
    </row>
    <row r="2128" spans="1:5" x14ac:dyDescent="0.3">
      <c r="A2128" t="s">
        <v>5</v>
      </c>
      <c r="B2128" s="1">
        <v>45353</v>
      </c>
      <c r="C2128">
        <v>8.27</v>
      </c>
      <c r="D2128">
        <v>33346</v>
      </c>
      <c r="E2128">
        <v>153</v>
      </c>
    </row>
    <row r="2129" spans="1:5" x14ac:dyDescent="0.3">
      <c r="A2129" t="s">
        <v>5</v>
      </c>
      <c r="B2129" s="1">
        <v>45354</v>
      </c>
      <c r="C2129">
        <v>8.17</v>
      </c>
      <c r="D2129">
        <v>29623</v>
      </c>
      <c r="E2129">
        <v>143</v>
      </c>
    </row>
    <row r="2130" spans="1:5" x14ac:dyDescent="0.3">
      <c r="A2130" t="s">
        <v>5</v>
      </c>
      <c r="B2130" s="1">
        <v>45355</v>
      </c>
      <c r="C2130">
        <v>15.1</v>
      </c>
      <c r="D2130">
        <v>48960</v>
      </c>
      <c r="E2130">
        <v>234</v>
      </c>
    </row>
    <row r="2131" spans="1:5" x14ac:dyDescent="0.3">
      <c r="A2131" t="s">
        <v>5</v>
      </c>
      <c r="B2131" s="1">
        <v>45356</v>
      </c>
      <c r="C2131">
        <v>13.9</v>
      </c>
      <c r="D2131">
        <v>40123</v>
      </c>
      <c r="E2131">
        <v>202</v>
      </c>
    </row>
    <row r="2132" spans="1:5" x14ac:dyDescent="0.3">
      <c r="A2132" t="s">
        <v>5</v>
      </c>
      <c r="B2132" s="1">
        <v>45357</v>
      </c>
      <c r="C2132">
        <v>11.91</v>
      </c>
      <c r="D2132">
        <v>38104</v>
      </c>
      <c r="E2132">
        <v>171</v>
      </c>
    </row>
    <row r="2133" spans="1:5" x14ac:dyDescent="0.3">
      <c r="A2133" t="s">
        <v>5</v>
      </c>
      <c r="B2133" s="1">
        <v>45358</v>
      </c>
      <c r="C2133">
        <v>15.23</v>
      </c>
      <c r="D2133">
        <v>47998</v>
      </c>
      <c r="E2133">
        <v>270</v>
      </c>
    </row>
    <row r="2134" spans="1:5" x14ac:dyDescent="0.3">
      <c r="A2134" t="s">
        <v>5</v>
      </c>
      <c r="B2134" s="1">
        <v>45359</v>
      </c>
      <c r="C2134">
        <v>14.23</v>
      </c>
      <c r="D2134">
        <v>47706</v>
      </c>
      <c r="E2134">
        <v>243</v>
      </c>
    </row>
    <row r="2135" spans="1:5" x14ac:dyDescent="0.3">
      <c r="A2135" t="s">
        <v>5</v>
      </c>
      <c r="B2135" s="1">
        <v>45360</v>
      </c>
      <c r="C2135">
        <v>10.92</v>
      </c>
      <c r="D2135">
        <v>34641</v>
      </c>
      <c r="E2135">
        <v>256</v>
      </c>
    </row>
    <row r="2136" spans="1:5" x14ac:dyDescent="0.3">
      <c r="A2136" t="s">
        <v>5</v>
      </c>
      <c r="B2136" s="1">
        <v>45361</v>
      </c>
      <c r="C2136">
        <v>9.5399999999999991</v>
      </c>
      <c r="D2136">
        <v>33048</v>
      </c>
      <c r="E2136">
        <v>163</v>
      </c>
    </row>
    <row r="2137" spans="1:5" x14ac:dyDescent="0.3">
      <c r="A2137" t="s">
        <v>5</v>
      </c>
      <c r="B2137" s="1">
        <v>45362</v>
      </c>
      <c r="C2137">
        <v>20.58</v>
      </c>
      <c r="D2137">
        <v>59779</v>
      </c>
      <c r="E2137">
        <v>322</v>
      </c>
    </row>
    <row r="2138" spans="1:5" x14ac:dyDescent="0.3">
      <c r="A2138" t="s">
        <v>5</v>
      </c>
      <c r="B2138" s="1">
        <v>45363</v>
      </c>
      <c r="C2138">
        <v>15.76</v>
      </c>
      <c r="D2138">
        <v>45226</v>
      </c>
      <c r="E2138">
        <v>232</v>
      </c>
    </row>
    <row r="2139" spans="1:5" x14ac:dyDescent="0.3">
      <c r="A2139" t="s">
        <v>5</v>
      </c>
      <c r="B2139" s="1">
        <v>45364</v>
      </c>
      <c r="C2139">
        <v>14.99</v>
      </c>
      <c r="D2139">
        <v>55643</v>
      </c>
      <c r="E2139">
        <v>308</v>
      </c>
    </row>
    <row r="2140" spans="1:5" x14ac:dyDescent="0.3">
      <c r="A2140" t="s">
        <v>5</v>
      </c>
      <c r="B2140" s="1">
        <v>45365</v>
      </c>
      <c r="C2140">
        <v>16.96</v>
      </c>
      <c r="D2140">
        <v>64741</v>
      </c>
      <c r="E2140">
        <v>378</v>
      </c>
    </row>
    <row r="2141" spans="1:5" x14ac:dyDescent="0.3">
      <c r="A2141" t="s">
        <v>5</v>
      </c>
      <c r="B2141" s="1">
        <v>45366</v>
      </c>
      <c r="C2141">
        <v>16.73</v>
      </c>
      <c r="D2141">
        <v>59955</v>
      </c>
      <c r="E2141">
        <v>318</v>
      </c>
    </row>
    <row r="2142" spans="1:5" x14ac:dyDescent="0.3">
      <c r="A2142" t="s">
        <v>5</v>
      </c>
      <c r="B2142" s="1">
        <v>45367</v>
      </c>
      <c r="C2142">
        <v>10.52</v>
      </c>
      <c r="D2142">
        <v>34850</v>
      </c>
      <c r="E2142">
        <v>191</v>
      </c>
    </row>
    <row r="2143" spans="1:5" x14ac:dyDescent="0.3">
      <c r="A2143" t="s">
        <v>5</v>
      </c>
      <c r="B2143" s="1">
        <v>45368</v>
      </c>
      <c r="C2143">
        <v>9.65</v>
      </c>
      <c r="D2143">
        <v>31442</v>
      </c>
      <c r="E2143">
        <v>196</v>
      </c>
    </row>
    <row r="2144" spans="1:5" x14ac:dyDescent="0.3">
      <c r="A2144" t="s">
        <v>5</v>
      </c>
      <c r="B2144" s="1">
        <v>45369</v>
      </c>
      <c r="C2144">
        <v>18.690000000000001</v>
      </c>
      <c r="D2144">
        <v>57260</v>
      </c>
      <c r="E2144">
        <v>333</v>
      </c>
    </row>
    <row r="2145" spans="1:5" x14ac:dyDescent="0.3">
      <c r="A2145" t="s">
        <v>5</v>
      </c>
      <c r="B2145" s="1">
        <v>45370</v>
      </c>
      <c r="C2145">
        <v>12.48</v>
      </c>
      <c r="D2145">
        <v>38966</v>
      </c>
      <c r="E2145">
        <v>226</v>
      </c>
    </row>
    <row r="2146" spans="1:5" x14ac:dyDescent="0.3">
      <c r="A2146" t="s">
        <v>5</v>
      </c>
      <c r="B2146" s="1">
        <v>45371</v>
      </c>
      <c r="C2146">
        <v>20.13</v>
      </c>
      <c r="D2146">
        <v>52017</v>
      </c>
      <c r="E2146">
        <v>248</v>
      </c>
    </row>
    <row r="2147" spans="1:5" x14ac:dyDescent="0.3">
      <c r="A2147" t="s">
        <v>5</v>
      </c>
      <c r="B2147" s="1">
        <v>45372</v>
      </c>
      <c r="C2147">
        <v>18.100000000000001</v>
      </c>
      <c r="D2147">
        <v>41789</v>
      </c>
      <c r="E2147">
        <v>214</v>
      </c>
    </row>
    <row r="2148" spans="1:5" x14ac:dyDescent="0.3">
      <c r="A2148" t="s">
        <v>5</v>
      </c>
      <c r="B2148" s="1">
        <v>45373</v>
      </c>
      <c r="C2148">
        <v>16.36</v>
      </c>
      <c r="D2148">
        <v>47976</v>
      </c>
      <c r="E2148">
        <v>299</v>
      </c>
    </row>
    <row r="2149" spans="1:5" x14ac:dyDescent="0.3">
      <c r="A2149" t="s">
        <v>5</v>
      </c>
      <c r="B2149" s="1">
        <v>45374</v>
      </c>
      <c r="C2149">
        <v>12.12</v>
      </c>
      <c r="D2149">
        <v>33333</v>
      </c>
      <c r="E2149">
        <v>194</v>
      </c>
    </row>
    <row r="2150" spans="1:5" x14ac:dyDescent="0.3">
      <c r="A2150" t="s">
        <v>5</v>
      </c>
      <c r="B2150" s="1">
        <v>45375</v>
      </c>
      <c r="C2150">
        <v>10.98</v>
      </c>
      <c r="D2150">
        <v>31480</v>
      </c>
      <c r="E2150">
        <v>186</v>
      </c>
    </row>
    <row r="2151" spans="1:5" x14ac:dyDescent="0.3">
      <c r="A2151" t="s">
        <v>5</v>
      </c>
      <c r="B2151" s="1">
        <v>45376</v>
      </c>
      <c r="C2151">
        <v>21.67</v>
      </c>
      <c r="D2151">
        <v>60457</v>
      </c>
      <c r="E2151">
        <v>318</v>
      </c>
    </row>
    <row r="2152" spans="1:5" x14ac:dyDescent="0.3">
      <c r="A2152" t="s">
        <v>5</v>
      </c>
      <c r="B2152" s="1">
        <v>45377</v>
      </c>
      <c r="C2152">
        <v>19.28</v>
      </c>
      <c r="D2152">
        <v>45963</v>
      </c>
      <c r="E2152">
        <v>283</v>
      </c>
    </row>
    <row r="2153" spans="1:5" x14ac:dyDescent="0.3">
      <c r="A2153" t="s">
        <v>5</v>
      </c>
      <c r="B2153" s="1">
        <v>45378</v>
      </c>
      <c r="C2153">
        <v>17.690000000000001</v>
      </c>
      <c r="D2153">
        <v>42289</v>
      </c>
      <c r="E2153">
        <v>204</v>
      </c>
    </row>
    <row r="2154" spans="1:5" x14ac:dyDescent="0.3">
      <c r="A2154" t="s">
        <v>5</v>
      </c>
      <c r="B2154" s="1">
        <v>45379</v>
      </c>
      <c r="C2154">
        <v>13.02</v>
      </c>
      <c r="D2154">
        <v>32645</v>
      </c>
      <c r="E2154">
        <v>195</v>
      </c>
    </row>
    <row r="2155" spans="1:5" x14ac:dyDescent="0.3">
      <c r="A2155" t="s">
        <v>5</v>
      </c>
      <c r="B2155" s="1">
        <v>45380</v>
      </c>
      <c r="C2155">
        <v>6.41</v>
      </c>
      <c r="D2155">
        <v>19044</v>
      </c>
      <c r="E2155">
        <v>136</v>
      </c>
    </row>
    <row r="2156" spans="1:5" x14ac:dyDescent="0.3">
      <c r="A2156" t="s">
        <v>5</v>
      </c>
      <c r="B2156" s="1">
        <v>45381</v>
      </c>
      <c r="C2156">
        <v>11.59</v>
      </c>
      <c r="D2156">
        <v>26655</v>
      </c>
      <c r="E2156">
        <v>167</v>
      </c>
    </row>
    <row r="2157" spans="1:5" x14ac:dyDescent="0.3">
      <c r="A2157" t="s">
        <v>5</v>
      </c>
      <c r="B2157" s="1">
        <v>45382</v>
      </c>
      <c r="C2157">
        <v>15.39</v>
      </c>
      <c r="D2157">
        <v>32103</v>
      </c>
      <c r="E2157">
        <v>186</v>
      </c>
    </row>
    <row r="2158" spans="1:5" x14ac:dyDescent="0.3">
      <c r="A2158" t="s">
        <v>5</v>
      </c>
      <c r="B2158" s="1">
        <v>45383</v>
      </c>
      <c r="C2158">
        <v>21.82</v>
      </c>
      <c r="D2158">
        <v>63090</v>
      </c>
      <c r="E2158">
        <v>328</v>
      </c>
    </row>
    <row r="2159" spans="1:5" x14ac:dyDescent="0.3">
      <c r="A2159" t="s">
        <v>5</v>
      </c>
      <c r="B2159" s="1">
        <v>45384</v>
      </c>
      <c r="C2159">
        <v>19.399999999999999</v>
      </c>
      <c r="D2159">
        <v>44125</v>
      </c>
      <c r="E2159">
        <v>225</v>
      </c>
    </row>
    <row r="2160" spans="1:5" x14ac:dyDescent="0.3">
      <c r="A2160" t="s">
        <v>5</v>
      </c>
      <c r="B2160" s="1">
        <v>45385</v>
      </c>
      <c r="C2160">
        <v>15.76</v>
      </c>
      <c r="D2160">
        <v>42496</v>
      </c>
      <c r="E2160">
        <v>245</v>
      </c>
    </row>
    <row r="2161" spans="1:5" x14ac:dyDescent="0.3">
      <c r="A2161" t="s">
        <v>5</v>
      </c>
      <c r="B2161" s="1">
        <v>45386</v>
      </c>
      <c r="C2161">
        <v>20.73</v>
      </c>
      <c r="D2161">
        <v>53274</v>
      </c>
      <c r="E2161">
        <v>289</v>
      </c>
    </row>
    <row r="2162" spans="1:5" x14ac:dyDescent="0.3">
      <c r="A2162" t="s">
        <v>5</v>
      </c>
      <c r="B2162" s="1">
        <v>45387</v>
      </c>
      <c r="C2162">
        <v>16.309999999999999</v>
      </c>
      <c r="D2162">
        <v>43893</v>
      </c>
      <c r="E2162">
        <v>251</v>
      </c>
    </row>
    <row r="2163" spans="1:5" x14ac:dyDescent="0.3">
      <c r="A2163" t="s">
        <v>5</v>
      </c>
      <c r="B2163" s="1">
        <v>45388</v>
      </c>
      <c r="C2163">
        <v>7.99</v>
      </c>
      <c r="D2163">
        <v>31928</v>
      </c>
      <c r="E2163">
        <v>175</v>
      </c>
    </row>
    <row r="2164" spans="1:5" x14ac:dyDescent="0.3">
      <c r="A2164" t="s">
        <v>5</v>
      </c>
      <c r="B2164" s="1">
        <v>45389</v>
      </c>
      <c r="C2164">
        <v>8.2899999999999991</v>
      </c>
      <c r="D2164">
        <v>31591</v>
      </c>
      <c r="E2164">
        <v>181</v>
      </c>
    </row>
    <row r="2165" spans="1:5" x14ac:dyDescent="0.3">
      <c r="A2165" t="s">
        <v>5</v>
      </c>
      <c r="B2165" s="1">
        <v>45390</v>
      </c>
      <c r="C2165">
        <v>19.88</v>
      </c>
      <c r="D2165">
        <v>62875</v>
      </c>
      <c r="E2165">
        <v>338</v>
      </c>
    </row>
    <row r="2166" spans="1:5" x14ac:dyDescent="0.3">
      <c r="A2166" t="s">
        <v>5</v>
      </c>
      <c r="B2166" s="1">
        <v>45391</v>
      </c>
      <c r="C2166">
        <v>13.86</v>
      </c>
      <c r="D2166">
        <v>44839</v>
      </c>
      <c r="E2166">
        <v>328</v>
      </c>
    </row>
    <row r="2167" spans="1:5" x14ac:dyDescent="0.3">
      <c r="A2167" t="s">
        <v>5</v>
      </c>
      <c r="B2167" s="1">
        <v>45392</v>
      </c>
      <c r="C2167">
        <v>15.55</v>
      </c>
      <c r="D2167">
        <v>44263</v>
      </c>
      <c r="E2167">
        <v>235</v>
      </c>
    </row>
    <row r="2168" spans="1:5" x14ac:dyDescent="0.3">
      <c r="A2168" t="s">
        <v>5</v>
      </c>
      <c r="B2168" s="1">
        <v>45393</v>
      </c>
      <c r="C2168">
        <v>16.34</v>
      </c>
      <c r="D2168">
        <v>45388</v>
      </c>
      <c r="E2168">
        <v>252</v>
      </c>
    </row>
    <row r="2169" spans="1:5" x14ac:dyDescent="0.3">
      <c r="A2169" t="s">
        <v>5</v>
      </c>
      <c r="B2169" s="1">
        <v>45394</v>
      </c>
      <c r="C2169">
        <v>17.670000000000002</v>
      </c>
      <c r="D2169">
        <v>44404</v>
      </c>
      <c r="E2169">
        <v>271</v>
      </c>
    </row>
    <row r="2170" spans="1:5" x14ac:dyDescent="0.3">
      <c r="A2170" t="s">
        <v>5</v>
      </c>
      <c r="B2170" s="1">
        <v>45395</v>
      </c>
      <c r="C2170">
        <v>13.04</v>
      </c>
      <c r="D2170">
        <v>33964</v>
      </c>
      <c r="E2170">
        <v>200</v>
      </c>
    </row>
    <row r="2171" spans="1:5" x14ac:dyDescent="0.3">
      <c r="A2171" t="s">
        <v>5</v>
      </c>
      <c r="B2171" s="1">
        <v>45396</v>
      </c>
      <c r="C2171">
        <v>12.3</v>
      </c>
      <c r="D2171">
        <v>31914</v>
      </c>
      <c r="E2171">
        <v>181</v>
      </c>
    </row>
    <row r="2172" spans="1:5" x14ac:dyDescent="0.3">
      <c r="A2172" t="s">
        <v>5</v>
      </c>
      <c r="B2172" s="1">
        <v>45397</v>
      </c>
      <c r="C2172">
        <v>22.72</v>
      </c>
      <c r="D2172">
        <v>61429</v>
      </c>
      <c r="E2172">
        <v>324</v>
      </c>
    </row>
    <row r="2173" spans="1:5" x14ac:dyDescent="0.3">
      <c r="A2173" t="s">
        <v>5</v>
      </c>
      <c r="B2173" s="1">
        <v>45398</v>
      </c>
      <c r="C2173">
        <v>17.04</v>
      </c>
      <c r="D2173">
        <v>44401</v>
      </c>
      <c r="E2173">
        <v>239</v>
      </c>
    </row>
    <row r="2174" spans="1:5" x14ac:dyDescent="0.3">
      <c r="A2174" t="s">
        <v>5</v>
      </c>
      <c r="B2174" s="1">
        <v>45399</v>
      </c>
      <c r="C2174">
        <v>13.31</v>
      </c>
      <c r="D2174">
        <v>38561</v>
      </c>
      <c r="E2174">
        <v>177</v>
      </c>
    </row>
    <row r="2175" spans="1:5" x14ac:dyDescent="0.3">
      <c r="A2175" t="s">
        <v>5</v>
      </c>
      <c r="B2175" s="1">
        <v>45400</v>
      </c>
      <c r="C2175">
        <v>17.22</v>
      </c>
      <c r="D2175">
        <v>40963</v>
      </c>
      <c r="E2175">
        <v>237</v>
      </c>
    </row>
    <row r="2176" spans="1:5" x14ac:dyDescent="0.3">
      <c r="A2176" t="s">
        <v>5</v>
      </c>
      <c r="B2176" s="1">
        <v>45401</v>
      </c>
      <c r="C2176">
        <v>23.44</v>
      </c>
      <c r="D2176">
        <v>50133</v>
      </c>
      <c r="E2176">
        <v>240</v>
      </c>
    </row>
    <row r="2177" spans="1:5" x14ac:dyDescent="0.3">
      <c r="A2177" t="s">
        <v>5</v>
      </c>
      <c r="B2177" s="1">
        <v>45402</v>
      </c>
      <c r="C2177">
        <v>17.22</v>
      </c>
      <c r="D2177">
        <v>33560</v>
      </c>
      <c r="E2177">
        <v>204</v>
      </c>
    </row>
    <row r="2178" spans="1:5" x14ac:dyDescent="0.3">
      <c r="A2178" t="s">
        <v>5</v>
      </c>
      <c r="B2178" s="1">
        <v>45403</v>
      </c>
      <c r="C2178">
        <v>11.64</v>
      </c>
      <c r="D2178">
        <v>29238</v>
      </c>
      <c r="E2178">
        <v>169</v>
      </c>
    </row>
    <row r="2179" spans="1:5" x14ac:dyDescent="0.3">
      <c r="A2179" t="s">
        <v>5</v>
      </c>
      <c r="B2179" s="1">
        <v>45404</v>
      </c>
      <c r="C2179">
        <v>25.81</v>
      </c>
      <c r="D2179">
        <v>57161</v>
      </c>
      <c r="E2179">
        <v>291</v>
      </c>
    </row>
    <row r="2180" spans="1:5" x14ac:dyDescent="0.3">
      <c r="A2180" t="s">
        <v>5</v>
      </c>
      <c r="B2180" s="1">
        <v>45405</v>
      </c>
      <c r="C2180">
        <v>21.25</v>
      </c>
      <c r="D2180">
        <v>41751</v>
      </c>
      <c r="E2180">
        <v>211</v>
      </c>
    </row>
    <row r="2181" spans="1:5" x14ac:dyDescent="0.3">
      <c r="A2181" t="s">
        <v>5</v>
      </c>
      <c r="B2181" s="1">
        <v>45406</v>
      </c>
      <c r="C2181">
        <v>22.76</v>
      </c>
      <c r="D2181">
        <v>42801</v>
      </c>
      <c r="E2181">
        <v>188</v>
      </c>
    </row>
    <row r="2182" spans="1:5" x14ac:dyDescent="0.3">
      <c r="A2182" t="s">
        <v>5</v>
      </c>
      <c r="B2182" s="1">
        <v>45407</v>
      </c>
      <c r="C2182">
        <v>21.76</v>
      </c>
      <c r="D2182">
        <v>41392</v>
      </c>
      <c r="E2182">
        <v>196</v>
      </c>
    </row>
    <row r="2183" spans="1:5" x14ac:dyDescent="0.3">
      <c r="A2183" t="s">
        <v>5</v>
      </c>
      <c r="B2183" s="1">
        <v>45408</v>
      </c>
      <c r="C2183">
        <v>23.21</v>
      </c>
      <c r="D2183">
        <v>42067</v>
      </c>
      <c r="E2183">
        <v>222</v>
      </c>
    </row>
    <row r="2184" spans="1:5" x14ac:dyDescent="0.3">
      <c r="A2184" t="s">
        <v>5</v>
      </c>
      <c r="B2184" s="1">
        <v>45409</v>
      </c>
      <c r="C2184">
        <v>15.58</v>
      </c>
      <c r="D2184">
        <v>33267</v>
      </c>
      <c r="E2184">
        <v>180</v>
      </c>
    </row>
    <row r="2185" spans="1:5" x14ac:dyDescent="0.3">
      <c r="A2185" t="s">
        <v>5</v>
      </c>
      <c r="B2185" s="1">
        <v>45410</v>
      </c>
      <c r="C2185">
        <v>12.96</v>
      </c>
      <c r="D2185">
        <v>30309</v>
      </c>
      <c r="E2185">
        <v>201</v>
      </c>
    </row>
    <row r="2186" spans="1:5" x14ac:dyDescent="0.3">
      <c r="A2186" t="s">
        <v>5</v>
      </c>
      <c r="B2186" s="1">
        <v>45411</v>
      </c>
      <c r="C2186">
        <v>30.72</v>
      </c>
      <c r="D2186">
        <v>68010</v>
      </c>
      <c r="E2186">
        <v>364</v>
      </c>
    </row>
    <row r="2187" spans="1:5" x14ac:dyDescent="0.3">
      <c r="A2187" t="s">
        <v>5</v>
      </c>
      <c r="B2187" s="1">
        <v>45412</v>
      </c>
      <c r="C2187">
        <v>18.5</v>
      </c>
      <c r="D2187">
        <v>40460</v>
      </c>
      <c r="E2187">
        <v>236</v>
      </c>
    </row>
    <row r="2188" spans="1:5" x14ac:dyDescent="0.3">
      <c r="A2188" t="s">
        <v>5</v>
      </c>
      <c r="B2188" s="1">
        <v>45413</v>
      </c>
      <c r="C2188">
        <v>8.48</v>
      </c>
      <c r="D2188">
        <v>28663</v>
      </c>
      <c r="E2188">
        <v>157</v>
      </c>
    </row>
    <row r="2189" spans="1:5" x14ac:dyDescent="0.3">
      <c r="A2189" t="s">
        <v>5</v>
      </c>
      <c r="B2189" s="1">
        <v>45414</v>
      </c>
      <c r="C2189">
        <v>13.92</v>
      </c>
      <c r="D2189">
        <v>45866</v>
      </c>
      <c r="E2189">
        <v>252</v>
      </c>
    </row>
    <row r="2190" spans="1:5" x14ac:dyDescent="0.3">
      <c r="A2190" t="s">
        <v>5</v>
      </c>
      <c r="B2190" s="1">
        <v>45415</v>
      </c>
      <c r="C2190">
        <v>11.58</v>
      </c>
      <c r="D2190">
        <v>39666</v>
      </c>
      <c r="E2190">
        <v>241</v>
      </c>
    </row>
    <row r="2191" spans="1:5" x14ac:dyDescent="0.3">
      <c r="A2191" t="s">
        <v>5</v>
      </c>
      <c r="B2191" s="1">
        <v>45416</v>
      </c>
      <c r="C2191">
        <v>8.5399999999999991</v>
      </c>
      <c r="D2191">
        <v>31351</v>
      </c>
      <c r="E2191">
        <v>211</v>
      </c>
    </row>
    <row r="2192" spans="1:5" x14ac:dyDescent="0.3">
      <c r="A2192" t="s">
        <v>5</v>
      </c>
      <c r="B2192" s="1">
        <v>45417</v>
      </c>
      <c r="C2192">
        <v>7</v>
      </c>
      <c r="D2192">
        <v>23146</v>
      </c>
      <c r="E2192">
        <v>138</v>
      </c>
    </row>
    <row r="2193" spans="1:5" x14ac:dyDescent="0.3">
      <c r="A2193" t="s">
        <v>5</v>
      </c>
      <c r="B2193" s="1">
        <v>45418</v>
      </c>
      <c r="C2193">
        <v>18.2</v>
      </c>
      <c r="D2193">
        <v>50182</v>
      </c>
      <c r="E2193">
        <v>284</v>
      </c>
    </row>
    <row r="2194" spans="1:5" x14ac:dyDescent="0.3">
      <c r="A2194" t="s">
        <v>5</v>
      </c>
      <c r="B2194" s="1">
        <v>45419</v>
      </c>
      <c r="C2194">
        <v>17.86</v>
      </c>
      <c r="D2194">
        <v>44960</v>
      </c>
      <c r="E2194">
        <v>243</v>
      </c>
    </row>
    <row r="2195" spans="1:5" x14ac:dyDescent="0.3">
      <c r="A2195" t="s">
        <v>5</v>
      </c>
      <c r="B2195" s="1">
        <v>45420</v>
      </c>
      <c r="C2195">
        <v>16.32</v>
      </c>
      <c r="D2195">
        <v>41950</v>
      </c>
      <c r="E2195">
        <v>246</v>
      </c>
    </row>
    <row r="2196" spans="1:5" x14ac:dyDescent="0.3">
      <c r="A2196" t="s">
        <v>5</v>
      </c>
      <c r="B2196" s="1">
        <v>45421</v>
      </c>
      <c r="C2196">
        <v>10.78</v>
      </c>
      <c r="D2196">
        <v>41267</v>
      </c>
      <c r="E2196">
        <v>245</v>
      </c>
    </row>
    <row r="2197" spans="1:5" x14ac:dyDescent="0.3">
      <c r="A2197" t="s">
        <v>5</v>
      </c>
      <c r="B2197" s="1">
        <v>45422</v>
      </c>
      <c r="C2197">
        <v>12.74</v>
      </c>
      <c r="D2197">
        <v>50326</v>
      </c>
      <c r="E2197">
        <v>302</v>
      </c>
    </row>
    <row r="2198" spans="1:5" x14ac:dyDescent="0.3">
      <c r="A2198" t="s">
        <v>5</v>
      </c>
      <c r="B2198" s="1">
        <v>45423</v>
      </c>
      <c r="C2198">
        <v>10.27</v>
      </c>
      <c r="D2198">
        <v>34008</v>
      </c>
      <c r="E2198">
        <v>177</v>
      </c>
    </row>
    <row r="2199" spans="1:5" x14ac:dyDescent="0.3">
      <c r="A2199" t="s">
        <v>5</v>
      </c>
      <c r="B2199" s="1">
        <v>45424</v>
      </c>
      <c r="C2199">
        <v>10.15</v>
      </c>
      <c r="D2199">
        <v>30696</v>
      </c>
      <c r="E2199">
        <v>156</v>
      </c>
    </row>
    <row r="2200" spans="1:5" x14ac:dyDescent="0.3">
      <c r="A2200" t="s">
        <v>5</v>
      </c>
      <c r="B2200" s="1">
        <v>45425</v>
      </c>
      <c r="C2200">
        <v>17.53</v>
      </c>
      <c r="D2200">
        <v>52884</v>
      </c>
      <c r="E2200">
        <v>206</v>
      </c>
    </row>
    <row r="2201" spans="1:5" x14ac:dyDescent="0.3">
      <c r="A2201" t="s">
        <v>5</v>
      </c>
      <c r="B2201" s="1">
        <v>45426</v>
      </c>
      <c r="C2201">
        <v>17.09</v>
      </c>
      <c r="D2201">
        <v>43638</v>
      </c>
      <c r="E2201">
        <v>212</v>
      </c>
    </row>
    <row r="2202" spans="1:5" x14ac:dyDescent="0.3">
      <c r="A2202" t="s">
        <v>5</v>
      </c>
      <c r="B2202" s="1">
        <v>45427</v>
      </c>
      <c r="C2202">
        <v>17.27</v>
      </c>
      <c r="D2202">
        <v>43593</v>
      </c>
      <c r="E2202">
        <v>190</v>
      </c>
    </row>
    <row r="2203" spans="1:5" x14ac:dyDescent="0.3">
      <c r="A2203" t="s">
        <v>5</v>
      </c>
      <c r="B2203" s="1">
        <v>45428</v>
      </c>
      <c r="C2203">
        <v>16.77</v>
      </c>
      <c r="D2203">
        <v>42425</v>
      </c>
      <c r="E2203">
        <v>211</v>
      </c>
    </row>
    <row r="2204" spans="1:5" x14ac:dyDescent="0.3">
      <c r="A2204" t="s">
        <v>5</v>
      </c>
      <c r="B2204" s="1">
        <v>45429</v>
      </c>
      <c r="C2204">
        <v>16.38</v>
      </c>
      <c r="D2204">
        <v>40685</v>
      </c>
      <c r="E2204">
        <v>204</v>
      </c>
    </row>
    <row r="2205" spans="1:5" x14ac:dyDescent="0.3">
      <c r="A2205" t="s">
        <v>5</v>
      </c>
      <c r="B2205" s="1">
        <v>45430</v>
      </c>
      <c r="C2205">
        <v>13.05</v>
      </c>
      <c r="D2205">
        <v>32398</v>
      </c>
      <c r="E2205">
        <v>165</v>
      </c>
    </row>
    <row r="2206" spans="1:5" x14ac:dyDescent="0.3">
      <c r="A2206" t="s">
        <v>5</v>
      </c>
      <c r="B2206" s="1">
        <v>45431</v>
      </c>
      <c r="C2206">
        <v>12.47</v>
      </c>
      <c r="D2206">
        <v>29707</v>
      </c>
      <c r="E2206">
        <v>159</v>
      </c>
    </row>
    <row r="2207" spans="1:5" x14ac:dyDescent="0.3">
      <c r="A2207" t="s">
        <v>5</v>
      </c>
      <c r="B2207" s="1">
        <v>45432</v>
      </c>
      <c r="C2207">
        <v>27.43</v>
      </c>
      <c r="D2207">
        <v>58064</v>
      </c>
      <c r="E2207">
        <v>229</v>
      </c>
    </row>
    <row r="2208" spans="1:5" x14ac:dyDescent="0.3">
      <c r="A2208" t="s">
        <v>5</v>
      </c>
      <c r="B2208" s="1">
        <v>45433</v>
      </c>
      <c r="C2208">
        <v>20.49</v>
      </c>
      <c r="D2208">
        <v>49457</v>
      </c>
      <c r="E2208">
        <v>174</v>
      </c>
    </row>
    <row r="2209" spans="1:5" x14ac:dyDescent="0.3">
      <c r="A2209" t="s">
        <v>5</v>
      </c>
      <c r="B2209" s="1">
        <v>45434</v>
      </c>
      <c r="C2209">
        <v>13.71</v>
      </c>
      <c r="D2209">
        <v>39445</v>
      </c>
      <c r="E2209">
        <v>137</v>
      </c>
    </row>
    <row r="2210" spans="1:5" x14ac:dyDescent="0.3">
      <c r="A2210" t="s">
        <v>5</v>
      </c>
      <c r="B2210" s="1">
        <v>45435</v>
      </c>
      <c r="C2210">
        <v>15.44</v>
      </c>
      <c r="D2210">
        <v>42188</v>
      </c>
      <c r="E2210">
        <v>156</v>
      </c>
    </row>
    <row r="2211" spans="1:5" x14ac:dyDescent="0.3">
      <c r="A2211" t="s">
        <v>5</v>
      </c>
      <c r="B2211" s="1">
        <v>45436</v>
      </c>
      <c r="C2211">
        <v>18.899999999999999</v>
      </c>
      <c r="D2211">
        <v>46635</v>
      </c>
      <c r="E2211">
        <v>157</v>
      </c>
    </row>
    <row r="2212" spans="1:5" x14ac:dyDescent="0.3">
      <c r="A2212" t="s">
        <v>5</v>
      </c>
      <c r="B2212" s="1">
        <v>45437</v>
      </c>
      <c r="C2212">
        <v>10.32</v>
      </c>
      <c r="D2212">
        <v>30360</v>
      </c>
      <c r="E2212">
        <v>91</v>
      </c>
    </row>
    <row r="2213" spans="1:5" x14ac:dyDescent="0.3">
      <c r="A2213" t="s">
        <v>5</v>
      </c>
      <c r="B2213" s="1">
        <v>45438</v>
      </c>
      <c r="C2213">
        <v>8.86</v>
      </c>
      <c r="D2213">
        <v>28473</v>
      </c>
      <c r="E2213">
        <v>83</v>
      </c>
    </row>
    <row r="2214" spans="1:5" x14ac:dyDescent="0.3">
      <c r="A2214" t="s">
        <v>5</v>
      </c>
      <c r="B2214" s="1">
        <v>45439</v>
      </c>
      <c r="C2214">
        <v>18</v>
      </c>
      <c r="D2214">
        <v>55551</v>
      </c>
      <c r="E2214">
        <v>220</v>
      </c>
    </row>
    <row r="2215" spans="1:5" x14ac:dyDescent="0.3">
      <c r="A2215" t="s">
        <v>5</v>
      </c>
      <c r="B2215" s="1">
        <v>45440</v>
      </c>
      <c r="C2215">
        <v>18.440000000000001</v>
      </c>
      <c r="D2215">
        <v>42230</v>
      </c>
      <c r="E2215">
        <v>153</v>
      </c>
    </row>
    <row r="2216" spans="1:5" x14ac:dyDescent="0.3">
      <c r="A2216" t="s">
        <v>5</v>
      </c>
      <c r="B2216" s="1">
        <v>45441</v>
      </c>
      <c r="C2216">
        <v>13.94</v>
      </c>
      <c r="D2216">
        <v>41807</v>
      </c>
      <c r="E2216">
        <v>180</v>
      </c>
    </row>
    <row r="2217" spans="1:5" x14ac:dyDescent="0.3">
      <c r="A2217" t="s">
        <v>5</v>
      </c>
      <c r="B2217" s="1">
        <v>45442</v>
      </c>
      <c r="C2217">
        <v>14.64</v>
      </c>
      <c r="D2217">
        <v>39840</v>
      </c>
      <c r="E2217">
        <v>104</v>
      </c>
    </row>
    <row r="2218" spans="1:5" x14ac:dyDescent="0.3">
      <c r="A2218" t="s">
        <v>5</v>
      </c>
      <c r="B2218" s="1">
        <v>45443</v>
      </c>
      <c r="C2218">
        <v>15.55</v>
      </c>
      <c r="D2218">
        <v>48190</v>
      </c>
      <c r="E2218">
        <v>176</v>
      </c>
    </row>
    <row r="2219" spans="1:5" x14ac:dyDescent="0.3">
      <c r="A2219" t="s">
        <v>5</v>
      </c>
      <c r="B2219" s="1">
        <v>45444</v>
      </c>
      <c r="C2219">
        <v>6.88</v>
      </c>
      <c r="D2219">
        <v>30025</v>
      </c>
      <c r="E2219">
        <v>102</v>
      </c>
    </row>
    <row r="2220" spans="1:5" x14ac:dyDescent="0.3">
      <c r="A2220" t="s">
        <v>5</v>
      </c>
      <c r="B2220" s="1">
        <v>45445</v>
      </c>
      <c r="C2220">
        <v>6.61</v>
      </c>
      <c r="D2220">
        <v>29459</v>
      </c>
      <c r="E2220">
        <v>104</v>
      </c>
    </row>
    <row r="2221" spans="1:5" x14ac:dyDescent="0.3">
      <c r="A2221" t="s">
        <v>5</v>
      </c>
      <c r="B2221" s="1">
        <v>45446</v>
      </c>
      <c r="C2221">
        <v>13.71</v>
      </c>
      <c r="D2221">
        <v>56509</v>
      </c>
      <c r="E2221">
        <v>279</v>
      </c>
    </row>
    <row r="2222" spans="1:5" x14ac:dyDescent="0.3">
      <c r="A2222" t="s">
        <v>5</v>
      </c>
      <c r="B2222" s="1">
        <v>45447</v>
      </c>
      <c r="C2222">
        <v>9.91</v>
      </c>
      <c r="D2222">
        <v>40027</v>
      </c>
      <c r="E2222">
        <v>187</v>
      </c>
    </row>
    <row r="2223" spans="1:5" x14ac:dyDescent="0.3">
      <c r="A2223" t="s">
        <v>5</v>
      </c>
      <c r="B2223" s="1">
        <v>45448</v>
      </c>
      <c r="C2223">
        <v>9.42</v>
      </c>
      <c r="D2223">
        <v>40186</v>
      </c>
      <c r="E2223">
        <v>210</v>
      </c>
    </row>
    <row r="2224" spans="1:5" x14ac:dyDescent="0.3">
      <c r="A2224" t="s">
        <v>5</v>
      </c>
      <c r="B2224" s="1">
        <v>45449</v>
      </c>
      <c r="C2224">
        <v>10.66</v>
      </c>
      <c r="D2224">
        <v>43312</v>
      </c>
      <c r="E2224">
        <v>247</v>
      </c>
    </row>
    <row r="2225" spans="1:5" x14ac:dyDescent="0.3">
      <c r="A2225" t="s">
        <v>5</v>
      </c>
      <c r="B2225" s="1">
        <v>45450</v>
      </c>
      <c r="C2225">
        <v>7.34</v>
      </c>
      <c r="D2225">
        <v>45105</v>
      </c>
      <c r="E2225">
        <v>201</v>
      </c>
    </row>
    <row r="2226" spans="1:5" x14ac:dyDescent="0.3">
      <c r="A2226" t="s">
        <v>5</v>
      </c>
      <c r="B2226" s="1">
        <v>45451</v>
      </c>
      <c r="C2226">
        <v>4.84</v>
      </c>
      <c r="D2226">
        <v>30043</v>
      </c>
      <c r="E2226">
        <v>169</v>
      </c>
    </row>
    <row r="2227" spans="1:5" x14ac:dyDescent="0.3">
      <c r="A2227" t="s">
        <v>5</v>
      </c>
      <c r="B2227" s="1">
        <v>45452</v>
      </c>
      <c r="C2227">
        <v>4.8899999999999997</v>
      </c>
      <c r="D2227">
        <v>26622</v>
      </c>
      <c r="E2227">
        <v>124</v>
      </c>
    </row>
    <row r="2228" spans="1:5" x14ac:dyDescent="0.3">
      <c r="A2228" t="s">
        <v>5</v>
      </c>
      <c r="B2228" s="1">
        <v>45453</v>
      </c>
      <c r="C2228">
        <v>6.56</v>
      </c>
      <c r="D2228">
        <v>34165</v>
      </c>
      <c r="E2228">
        <v>170</v>
      </c>
    </row>
  </sheetData>
  <autoFilter ref="A1:E2228" xr:uid="{1AA7BEF1-539F-4B3A-915C-69A1F2E2328A}">
    <filterColumn colId="1">
      <filters>
        <dateGroupItem year="2024" dateTimeGrouping="year"/>
        <dateGroupItem year="2023" dateTimeGrouping="year"/>
        <dateGroupItem year="2022" dateTimeGrouping="year"/>
      </filters>
    </filterColumn>
    <sortState xmlns:xlrd2="http://schemas.microsoft.com/office/spreadsheetml/2017/richdata2" ref="A2:E2228">
      <sortCondition ref="B1:B22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66C9-A829-4C6C-94CA-1BBF0413A4B3}">
  <sheetPr codeName="Sheet2"/>
  <dimension ref="A1:E36"/>
  <sheetViews>
    <sheetView workbookViewId="0">
      <selection activeCell="E1" sqref="E1"/>
    </sheetView>
  </sheetViews>
  <sheetFormatPr defaultRowHeight="14.4" x14ac:dyDescent="0.3"/>
  <cols>
    <col min="1" max="1" width="13" bestFit="1" customWidth="1"/>
    <col min="2" max="2" width="17.6640625" bestFit="1" customWidth="1"/>
    <col min="3" max="3" width="11.88671875" bestFit="1" customWidth="1"/>
    <col min="4" max="4" width="11.109375" bestFit="1" customWidth="1"/>
  </cols>
  <sheetData>
    <row r="1" spans="1:5" ht="18" x14ac:dyDescent="0.35">
      <c r="A1" s="57" t="s">
        <v>126</v>
      </c>
      <c r="E1" t="s">
        <v>131</v>
      </c>
    </row>
    <row r="3" spans="1:5" x14ac:dyDescent="0.3">
      <c r="A3" s="2" t="s">
        <v>6</v>
      </c>
      <c r="B3" t="s">
        <v>11</v>
      </c>
    </row>
    <row r="4" spans="1:5" x14ac:dyDescent="0.3">
      <c r="A4" s="3" t="s">
        <v>8</v>
      </c>
      <c r="B4" s="36">
        <v>6669852</v>
      </c>
    </row>
    <row r="5" spans="1:5" x14ac:dyDescent="0.3">
      <c r="A5" s="4" t="s">
        <v>12</v>
      </c>
      <c r="B5" s="36">
        <v>381250</v>
      </c>
    </row>
    <row r="6" spans="1:5" x14ac:dyDescent="0.3">
      <c r="A6" s="4" t="s">
        <v>13</v>
      </c>
      <c r="B6" s="36">
        <v>380985</v>
      </c>
    </row>
    <row r="7" spans="1:5" x14ac:dyDescent="0.3">
      <c r="A7" s="4" t="s">
        <v>14</v>
      </c>
      <c r="B7" s="36">
        <v>529674</v>
      </c>
    </row>
    <row r="8" spans="1:5" x14ac:dyDescent="0.3">
      <c r="A8" s="4" t="s">
        <v>15</v>
      </c>
      <c r="B8" s="36">
        <v>514467</v>
      </c>
    </row>
    <row r="9" spans="1:5" x14ac:dyDescent="0.3">
      <c r="A9" s="4" t="s">
        <v>16</v>
      </c>
      <c r="B9" s="36">
        <v>532220</v>
      </c>
    </row>
    <row r="10" spans="1:5" x14ac:dyDescent="0.3">
      <c r="A10" s="4" t="s">
        <v>17</v>
      </c>
      <c r="B10" s="36">
        <v>521450</v>
      </c>
    </row>
    <row r="11" spans="1:5" x14ac:dyDescent="0.3">
      <c r="A11" s="4" t="s">
        <v>18</v>
      </c>
      <c r="B11" s="36">
        <v>490847</v>
      </c>
    </row>
    <row r="12" spans="1:5" x14ac:dyDescent="0.3">
      <c r="A12" s="4" t="s">
        <v>19</v>
      </c>
      <c r="B12" s="36">
        <v>553045</v>
      </c>
    </row>
    <row r="13" spans="1:5" x14ac:dyDescent="0.3">
      <c r="A13" s="4" t="s">
        <v>20</v>
      </c>
      <c r="B13" s="36">
        <v>551769</v>
      </c>
    </row>
    <row r="14" spans="1:5" x14ac:dyDescent="0.3">
      <c r="A14" s="4" t="s">
        <v>21</v>
      </c>
      <c r="B14" s="36">
        <v>611675</v>
      </c>
    </row>
    <row r="15" spans="1:5" x14ac:dyDescent="0.3">
      <c r="A15" s="4" t="s">
        <v>22</v>
      </c>
      <c r="B15" s="36">
        <v>589864</v>
      </c>
    </row>
    <row r="16" spans="1:5" x14ac:dyDescent="0.3">
      <c r="A16" s="4" t="s">
        <v>23</v>
      </c>
      <c r="B16" s="36">
        <v>1012606</v>
      </c>
    </row>
    <row r="17" spans="1:2" x14ac:dyDescent="0.3">
      <c r="A17" s="3" t="s">
        <v>9</v>
      </c>
      <c r="B17" s="36">
        <v>13050599</v>
      </c>
    </row>
    <row r="18" spans="1:2" x14ac:dyDescent="0.3">
      <c r="A18" s="4" t="s">
        <v>12</v>
      </c>
      <c r="B18" s="36">
        <v>1088679</v>
      </c>
    </row>
    <row r="19" spans="1:2" x14ac:dyDescent="0.3">
      <c r="A19" s="4" t="s">
        <v>13</v>
      </c>
      <c r="B19" s="36">
        <v>908717</v>
      </c>
    </row>
    <row r="20" spans="1:2" x14ac:dyDescent="0.3">
      <c r="A20" s="4" t="s">
        <v>14</v>
      </c>
      <c r="B20" s="36">
        <v>1290114</v>
      </c>
    </row>
    <row r="21" spans="1:2" x14ac:dyDescent="0.3">
      <c r="A21" s="4" t="s">
        <v>15</v>
      </c>
      <c r="B21" s="36">
        <v>1202458</v>
      </c>
    </row>
    <row r="22" spans="1:2" x14ac:dyDescent="0.3">
      <c r="A22" s="4" t="s">
        <v>16</v>
      </c>
      <c r="B22" s="36">
        <v>1242604</v>
      </c>
    </row>
    <row r="23" spans="1:2" x14ac:dyDescent="0.3">
      <c r="A23" s="4" t="s">
        <v>17</v>
      </c>
      <c r="B23" s="36">
        <v>1092346</v>
      </c>
    </row>
    <row r="24" spans="1:2" x14ac:dyDescent="0.3">
      <c r="A24" s="4" t="s">
        <v>18</v>
      </c>
      <c r="B24" s="36">
        <v>1120566</v>
      </c>
    </row>
    <row r="25" spans="1:2" x14ac:dyDescent="0.3">
      <c r="A25" s="4" t="s">
        <v>19</v>
      </c>
      <c r="B25" s="36">
        <v>1070400</v>
      </c>
    </row>
    <row r="26" spans="1:2" x14ac:dyDescent="0.3">
      <c r="A26" s="4" t="s">
        <v>20</v>
      </c>
      <c r="B26" s="36">
        <v>1060222</v>
      </c>
    </row>
    <row r="27" spans="1:2" x14ac:dyDescent="0.3">
      <c r="A27" s="4" t="s">
        <v>21</v>
      </c>
      <c r="B27" s="36">
        <v>1016328</v>
      </c>
    </row>
    <row r="28" spans="1:2" x14ac:dyDescent="0.3">
      <c r="A28" s="4" t="s">
        <v>22</v>
      </c>
      <c r="B28" s="36">
        <v>846024</v>
      </c>
    </row>
    <row r="29" spans="1:2" x14ac:dyDescent="0.3">
      <c r="A29" s="4" t="s">
        <v>23</v>
      </c>
      <c r="B29" s="36">
        <v>1112141</v>
      </c>
    </row>
    <row r="30" spans="1:2" x14ac:dyDescent="0.3">
      <c r="A30" s="3" t="s">
        <v>10</v>
      </c>
      <c r="B30" s="36">
        <v>6150052</v>
      </c>
    </row>
    <row r="31" spans="1:2" x14ac:dyDescent="0.3">
      <c r="A31" s="4" t="s">
        <v>12</v>
      </c>
      <c r="B31" s="36">
        <v>1182609</v>
      </c>
    </row>
    <row r="32" spans="1:2" x14ac:dyDescent="0.3">
      <c r="A32" s="4" t="s">
        <v>13</v>
      </c>
      <c r="B32" s="36">
        <v>1079202</v>
      </c>
    </row>
    <row r="33" spans="1:2" x14ac:dyDescent="0.3">
      <c r="A33" s="4" t="s">
        <v>14</v>
      </c>
      <c r="B33" s="36">
        <v>1305043</v>
      </c>
    </row>
    <row r="34" spans="1:2" x14ac:dyDescent="0.3">
      <c r="A34" s="4" t="s">
        <v>15</v>
      </c>
      <c r="B34" s="36">
        <v>1313547</v>
      </c>
    </row>
    <row r="35" spans="1:2" x14ac:dyDescent="0.3">
      <c r="A35" s="4" t="s">
        <v>16</v>
      </c>
      <c r="B35" s="36">
        <v>1269651</v>
      </c>
    </row>
    <row r="36" spans="1:2" x14ac:dyDescent="0.3">
      <c r="A36" s="3" t="s">
        <v>7</v>
      </c>
      <c r="B36" s="36">
        <v>25870503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5530-F90C-479D-A674-484A98B903C9}">
  <dimension ref="A1:T51"/>
  <sheetViews>
    <sheetView workbookViewId="0">
      <selection activeCell="D1" sqref="D1"/>
    </sheetView>
  </sheetViews>
  <sheetFormatPr defaultRowHeight="14.4" x14ac:dyDescent="0.3"/>
  <cols>
    <col min="2" max="2" width="11.44140625" bestFit="1" customWidth="1"/>
    <col min="3" max="3" width="14.33203125" bestFit="1" customWidth="1"/>
    <col min="4" max="4" width="11.44140625" bestFit="1" customWidth="1"/>
    <col min="5" max="5" width="12" bestFit="1" customWidth="1"/>
    <col min="6" max="6" width="10.44140625" bestFit="1" customWidth="1"/>
    <col min="7" max="7" width="12" bestFit="1" customWidth="1"/>
    <col min="8" max="8" width="10.44140625" bestFit="1" customWidth="1"/>
    <col min="9" max="9" width="11" bestFit="1" customWidth="1"/>
    <col min="10" max="10" width="10.44140625" bestFit="1" customWidth="1"/>
    <col min="11" max="11" width="12" bestFit="1" customWidth="1"/>
    <col min="12" max="12" width="2.6640625" bestFit="1" customWidth="1"/>
    <col min="13" max="20" width="18.77734375" bestFit="1" customWidth="1"/>
  </cols>
  <sheetData>
    <row r="1" spans="1:20" ht="18" x14ac:dyDescent="0.35">
      <c r="A1" s="57" t="s">
        <v>127</v>
      </c>
      <c r="D1" t="s">
        <v>131</v>
      </c>
    </row>
    <row r="2" spans="1:20" x14ac:dyDescent="0.3">
      <c r="A2" s="58" t="s">
        <v>93</v>
      </c>
      <c r="B2" s="58" t="s">
        <v>94</v>
      </c>
      <c r="C2" s="58" t="s">
        <v>95</v>
      </c>
      <c r="D2" s="58" t="s">
        <v>96</v>
      </c>
      <c r="E2" s="58" t="s">
        <v>98</v>
      </c>
      <c r="F2" s="58" t="s">
        <v>102</v>
      </c>
      <c r="G2" s="58" t="s">
        <v>103</v>
      </c>
      <c r="H2" s="58" t="s">
        <v>104</v>
      </c>
      <c r="I2" s="58" t="s">
        <v>105</v>
      </c>
      <c r="J2" s="58" t="s">
        <v>106</v>
      </c>
      <c r="K2" s="58" t="s">
        <v>107</v>
      </c>
      <c r="L2" s="58"/>
      <c r="M2" s="58" t="s">
        <v>99</v>
      </c>
      <c r="N2" s="58" t="s">
        <v>100</v>
      </c>
      <c r="O2" s="58" t="s">
        <v>108</v>
      </c>
      <c r="P2" s="58" t="s">
        <v>109</v>
      </c>
      <c r="Q2" s="58" t="s">
        <v>110</v>
      </c>
      <c r="R2" s="58" t="s">
        <v>111</v>
      </c>
      <c r="S2" s="58" t="s">
        <v>112</v>
      </c>
      <c r="T2" s="58" t="s">
        <v>113</v>
      </c>
    </row>
    <row r="3" spans="1:20" x14ac:dyDescent="0.3">
      <c r="A3" s="7">
        <v>1</v>
      </c>
      <c r="B3" s="29">
        <v>381250</v>
      </c>
      <c r="C3" s="7"/>
      <c r="D3" s="48">
        <f>(B3-$C$29)</f>
        <v>-440435.45833333337</v>
      </c>
      <c r="E3" s="7"/>
      <c r="F3" s="7"/>
      <c r="G3" s="7"/>
      <c r="H3" s="7"/>
      <c r="I3" s="7"/>
      <c r="J3" s="7"/>
      <c r="K3" s="7"/>
      <c r="L3" s="7"/>
      <c r="M3" s="48">
        <f t="shared" ref="M3:M26" si="0">D3*D3</f>
        <v>193983392957.29343</v>
      </c>
      <c r="N3" s="7"/>
      <c r="O3" s="7"/>
      <c r="P3" s="7"/>
      <c r="Q3" s="7"/>
      <c r="R3" s="7"/>
      <c r="S3" s="7"/>
      <c r="T3" s="7"/>
    </row>
    <row r="4" spans="1:20" x14ac:dyDescent="0.3">
      <c r="A4" s="7">
        <v>2</v>
      </c>
      <c r="B4" s="29">
        <v>380985</v>
      </c>
      <c r="C4" s="48">
        <f>B3</f>
        <v>381250</v>
      </c>
      <c r="D4" s="48">
        <f t="shared" ref="D4:D26" si="1">(B4-$C$29)</f>
        <v>-440700.45833333337</v>
      </c>
      <c r="E4" s="48">
        <f>(C4-$C$29)</f>
        <v>-440435.45833333337</v>
      </c>
      <c r="F4" s="48"/>
      <c r="G4" s="48"/>
      <c r="H4" s="48"/>
      <c r="I4" s="48"/>
      <c r="J4" s="48"/>
      <c r="K4" s="7"/>
      <c r="L4" s="7"/>
      <c r="M4" s="48">
        <f t="shared" si="0"/>
        <v>194216893975.21011</v>
      </c>
      <c r="N4" s="7">
        <f t="shared" ref="N4:N26" si="2">D4*E4</f>
        <v>194100108353.75177</v>
      </c>
      <c r="O4" s="7"/>
      <c r="P4" s="7"/>
      <c r="Q4" s="7"/>
      <c r="R4" s="7"/>
      <c r="S4" s="7"/>
      <c r="T4" s="7"/>
    </row>
    <row r="5" spans="1:20" x14ac:dyDescent="0.3">
      <c r="A5" s="7">
        <v>3</v>
      </c>
      <c r="B5" s="29">
        <v>529674</v>
      </c>
      <c r="C5" s="48">
        <f t="shared" ref="C5:C26" si="3">B4</f>
        <v>380985</v>
      </c>
      <c r="D5" s="48">
        <f t="shared" si="1"/>
        <v>-292011.45833333337</v>
      </c>
      <c r="E5" s="48">
        <f t="shared" ref="E5:E26" si="4">(C5-$C$29)</f>
        <v>-440700.45833333337</v>
      </c>
      <c r="F5" s="48">
        <f>D3</f>
        <v>-440435.45833333337</v>
      </c>
      <c r="G5" s="48"/>
      <c r="H5" s="48"/>
      <c r="I5" s="48"/>
      <c r="J5" s="48"/>
      <c r="K5" s="7"/>
      <c r="L5" s="7"/>
      <c r="M5" s="48">
        <f t="shared" si="0"/>
        <v>85270691797.960098</v>
      </c>
      <c r="N5" s="7">
        <f t="shared" si="2"/>
        <v>128689583526.0851</v>
      </c>
      <c r="O5" s="7">
        <f>D5*F5</f>
        <v>128612200489.62677</v>
      </c>
      <c r="P5" s="7"/>
      <c r="Q5" s="7"/>
      <c r="R5" s="7"/>
      <c r="S5" s="7"/>
      <c r="T5" s="7"/>
    </row>
    <row r="6" spans="1:20" x14ac:dyDescent="0.3">
      <c r="A6" s="7">
        <v>4</v>
      </c>
      <c r="B6" s="29">
        <v>514467</v>
      </c>
      <c r="C6" s="48">
        <f t="shared" si="3"/>
        <v>529674</v>
      </c>
      <c r="D6" s="48">
        <f t="shared" si="1"/>
        <v>-307218.45833333337</v>
      </c>
      <c r="E6" s="48">
        <f t="shared" si="4"/>
        <v>-292011.45833333337</v>
      </c>
      <c r="F6" s="48">
        <f>D4</f>
        <v>-440700.45833333337</v>
      </c>
      <c r="G6" s="48">
        <f>D3</f>
        <v>-440435.45833333337</v>
      </c>
      <c r="H6" s="48"/>
      <c r="I6" s="48"/>
      <c r="J6" s="48"/>
      <c r="K6" s="7"/>
      <c r="L6" s="7"/>
      <c r="M6" s="48">
        <f t="shared" si="0"/>
        <v>94383181140.710098</v>
      </c>
      <c r="N6" s="7">
        <f t="shared" si="2"/>
        <v>89711310044.835098</v>
      </c>
      <c r="O6" s="7">
        <f t="shared" ref="O6:O26" si="5">D6*F6</f>
        <v>135391315395.9601</v>
      </c>
      <c r="P6" s="7">
        <f>D6*G6</f>
        <v>135309902504.50177</v>
      </c>
      <c r="Q6" s="7"/>
      <c r="R6" s="7"/>
      <c r="S6" s="7"/>
      <c r="T6" s="7"/>
    </row>
    <row r="7" spans="1:20" x14ac:dyDescent="0.3">
      <c r="A7" s="7">
        <v>5</v>
      </c>
      <c r="B7" s="29">
        <v>532220</v>
      </c>
      <c r="C7" s="48">
        <f t="shared" si="3"/>
        <v>514467</v>
      </c>
      <c r="D7" s="48">
        <f t="shared" si="1"/>
        <v>-289465.45833333337</v>
      </c>
      <c r="E7" s="48">
        <f t="shared" si="4"/>
        <v>-307218.45833333337</v>
      </c>
      <c r="F7" s="48">
        <f t="shared" ref="F7:F26" si="6">D5</f>
        <v>-292011.45833333337</v>
      </c>
      <c r="G7" s="48">
        <f t="shared" ref="G7:G26" si="7">D4</f>
        <v>-440700.45833333337</v>
      </c>
      <c r="H7" s="48">
        <f>D3</f>
        <v>-440435.45833333337</v>
      </c>
      <c r="I7" s="48"/>
      <c r="J7" s="48"/>
      <c r="K7" s="7"/>
      <c r="L7" s="7"/>
      <c r="M7" s="48">
        <f t="shared" si="0"/>
        <v>83790251568.126755</v>
      </c>
      <c r="N7" s="7">
        <f t="shared" si="2"/>
        <v>88929131849.918427</v>
      </c>
      <c r="O7" s="7">
        <f t="shared" si="5"/>
        <v>84527230625.043427</v>
      </c>
      <c r="P7" s="7">
        <f t="shared" ref="P7:P26" si="8">D7*G7</f>
        <v>127567560159.16843</v>
      </c>
      <c r="Q7" s="7">
        <f>D7*H7</f>
        <v>127490851812.7101</v>
      </c>
      <c r="R7" s="7"/>
      <c r="S7" s="7"/>
      <c r="T7" s="7"/>
    </row>
    <row r="8" spans="1:20" x14ac:dyDescent="0.3">
      <c r="A8" s="7">
        <v>6</v>
      </c>
      <c r="B8" s="29">
        <v>521450</v>
      </c>
      <c r="C8" s="48">
        <f t="shared" si="3"/>
        <v>532220</v>
      </c>
      <c r="D8" s="48">
        <f t="shared" si="1"/>
        <v>-300235.45833333337</v>
      </c>
      <c r="E8" s="48">
        <f t="shared" si="4"/>
        <v>-289465.45833333337</v>
      </c>
      <c r="F8" s="48">
        <f t="shared" si="6"/>
        <v>-307218.45833333337</v>
      </c>
      <c r="G8" s="48">
        <f t="shared" si="7"/>
        <v>-292011.45833333337</v>
      </c>
      <c r="H8" s="48">
        <f t="shared" ref="H8:H26" si="9">D4</f>
        <v>-440700.45833333337</v>
      </c>
      <c r="I8" s="48">
        <f>D3</f>
        <v>-440435.45833333337</v>
      </c>
      <c r="J8" s="48"/>
      <c r="K8" s="7"/>
      <c r="L8" s="7"/>
      <c r="M8" s="48">
        <f t="shared" si="0"/>
        <v>90141330440.626755</v>
      </c>
      <c r="N8" s="7">
        <f t="shared" si="2"/>
        <v>86907794554.376755</v>
      </c>
      <c r="O8" s="7">
        <f t="shared" si="5"/>
        <v>92237874646.168427</v>
      </c>
      <c r="P8" s="7">
        <f t="shared" si="8"/>
        <v>87672194031.293427</v>
      </c>
      <c r="Q8" s="7">
        <f t="shared" ref="Q8:Q26" si="10">D8*H8</f>
        <v>132313904095.41843</v>
      </c>
      <c r="R8" s="7">
        <f>D8*I8</f>
        <v>132234341698.9601</v>
      </c>
      <c r="S8" s="7"/>
      <c r="T8" s="7"/>
    </row>
    <row r="9" spans="1:20" x14ac:dyDescent="0.3">
      <c r="A9" s="7">
        <v>7</v>
      </c>
      <c r="B9" s="29">
        <v>490847</v>
      </c>
      <c r="C9" s="48">
        <f t="shared" si="3"/>
        <v>521450</v>
      </c>
      <c r="D9" s="48">
        <f t="shared" si="1"/>
        <v>-330838.45833333337</v>
      </c>
      <c r="E9" s="48">
        <f t="shared" si="4"/>
        <v>-300235.45833333337</v>
      </c>
      <c r="F9" s="48">
        <f t="shared" si="6"/>
        <v>-289465.45833333337</v>
      </c>
      <c r="G9" s="48">
        <f t="shared" si="7"/>
        <v>-307218.45833333337</v>
      </c>
      <c r="H9" s="48">
        <f t="shared" si="9"/>
        <v>-292011.45833333337</v>
      </c>
      <c r="I9" s="48">
        <f t="shared" ref="I9:I26" si="11">D4</f>
        <v>-440700.45833333337</v>
      </c>
      <c r="J9" s="48">
        <f>D3</f>
        <v>-440435.45833333337</v>
      </c>
      <c r="K9" s="7"/>
      <c r="L9" s="7"/>
      <c r="M9" s="48">
        <f t="shared" si="0"/>
        <v>109454085512.37675</v>
      </c>
      <c r="N9" s="7">
        <f t="shared" si="2"/>
        <v>99329436172.001755</v>
      </c>
      <c r="O9" s="7">
        <f t="shared" si="5"/>
        <v>95766305975.751755</v>
      </c>
      <c r="P9" s="7">
        <f t="shared" si="8"/>
        <v>101639681126.54343</v>
      </c>
      <c r="Q9" s="7">
        <f t="shared" si="10"/>
        <v>96608620690.668427</v>
      </c>
      <c r="R9" s="7">
        <f t="shared" ref="R9:R26" si="12">D9*I9</f>
        <v>145800660221.79343</v>
      </c>
      <c r="S9" s="7">
        <f>D9*J9</f>
        <v>145712988030.33511</v>
      </c>
      <c r="T9" s="7"/>
    </row>
    <row r="10" spans="1:20" x14ac:dyDescent="0.3">
      <c r="A10" s="7">
        <v>8</v>
      </c>
      <c r="B10" s="29">
        <v>553045</v>
      </c>
      <c r="C10" s="48">
        <f t="shared" si="3"/>
        <v>490847</v>
      </c>
      <c r="D10" s="48">
        <f t="shared" si="1"/>
        <v>-268640.45833333337</v>
      </c>
      <c r="E10" s="48">
        <f t="shared" si="4"/>
        <v>-330838.45833333337</v>
      </c>
      <c r="F10" s="48">
        <f t="shared" si="6"/>
        <v>-300235.45833333337</v>
      </c>
      <c r="G10" s="48">
        <f t="shared" si="7"/>
        <v>-289465.45833333337</v>
      </c>
      <c r="H10" s="48">
        <f t="shared" si="9"/>
        <v>-307218.45833333337</v>
      </c>
      <c r="I10" s="48">
        <f t="shared" si="11"/>
        <v>-292011.45833333337</v>
      </c>
      <c r="J10" s="48">
        <f t="shared" ref="J10:J26" si="13">D4</f>
        <v>-440700.45833333337</v>
      </c>
      <c r="K10" s="48">
        <f>D3</f>
        <v>-440435.45833333337</v>
      </c>
      <c r="L10" s="7"/>
      <c r="M10" s="48">
        <f t="shared" si="0"/>
        <v>72167695853.543427</v>
      </c>
      <c r="N10" s="7">
        <f t="shared" si="2"/>
        <v>88876595080.960098</v>
      </c>
      <c r="O10" s="7">
        <f t="shared" si="5"/>
        <v>80655391134.585098</v>
      </c>
      <c r="P10" s="7">
        <f t="shared" si="8"/>
        <v>77762133398.335098</v>
      </c>
      <c r="Q10" s="7">
        <f t="shared" si="10"/>
        <v>82531307455.126755</v>
      </c>
      <c r="R10" s="7">
        <f t="shared" si="12"/>
        <v>78446092005.251755</v>
      </c>
      <c r="S10" s="7">
        <f t="shared" ref="S10:S26" si="14">D10*J10</f>
        <v>118389973114.37677</v>
      </c>
      <c r="T10" s="7">
        <f>D10*K10</f>
        <v>118318783392.91843</v>
      </c>
    </row>
    <row r="11" spans="1:20" x14ac:dyDescent="0.3">
      <c r="A11" s="7">
        <v>9</v>
      </c>
      <c r="B11" s="29">
        <v>551769</v>
      </c>
      <c r="C11" s="48">
        <f t="shared" si="3"/>
        <v>553045</v>
      </c>
      <c r="D11" s="48">
        <f t="shared" si="1"/>
        <v>-269916.45833333337</v>
      </c>
      <c r="E11" s="48">
        <f t="shared" si="4"/>
        <v>-268640.45833333337</v>
      </c>
      <c r="F11" s="48">
        <f t="shared" si="6"/>
        <v>-330838.45833333337</v>
      </c>
      <c r="G11" s="48">
        <f t="shared" si="7"/>
        <v>-300235.45833333337</v>
      </c>
      <c r="H11" s="48">
        <f t="shared" si="9"/>
        <v>-289465.45833333337</v>
      </c>
      <c r="I11" s="48">
        <f t="shared" si="11"/>
        <v>-307218.45833333337</v>
      </c>
      <c r="J11" s="48">
        <f t="shared" si="13"/>
        <v>-292011.45833333337</v>
      </c>
      <c r="K11" s="48">
        <f t="shared" ref="K11:K26" si="15">D4</f>
        <v>-440700.45833333337</v>
      </c>
      <c r="L11" s="7"/>
      <c r="M11" s="48">
        <f t="shared" si="0"/>
        <v>72854894479.210083</v>
      </c>
      <c r="N11" s="7">
        <f t="shared" si="2"/>
        <v>72510481078.376755</v>
      </c>
      <c r="O11" s="7">
        <f t="shared" si="5"/>
        <v>89298744953.793427</v>
      </c>
      <c r="P11" s="7">
        <f t="shared" si="8"/>
        <v>81038491579.418427</v>
      </c>
      <c r="Q11" s="7">
        <f t="shared" si="10"/>
        <v>78131491323.168427</v>
      </c>
      <c r="R11" s="7">
        <f t="shared" si="12"/>
        <v>82923318207.960098</v>
      </c>
      <c r="S11" s="7">
        <f t="shared" si="14"/>
        <v>78818698626.085098</v>
      </c>
      <c r="T11" s="7">
        <f t="shared" ref="T11:T26" si="16">D11*K11</f>
        <v>118952306899.2101</v>
      </c>
    </row>
    <row r="12" spans="1:20" x14ac:dyDescent="0.3">
      <c r="A12" s="7">
        <v>10</v>
      </c>
      <c r="B12" s="29">
        <v>611675</v>
      </c>
      <c r="C12" s="48">
        <f t="shared" si="3"/>
        <v>551769</v>
      </c>
      <c r="D12" s="48">
        <f t="shared" si="1"/>
        <v>-210010.45833333337</v>
      </c>
      <c r="E12" s="48">
        <f t="shared" si="4"/>
        <v>-269916.45833333337</v>
      </c>
      <c r="F12" s="48">
        <f t="shared" si="6"/>
        <v>-268640.45833333337</v>
      </c>
      <c r="G12" s="48">
        <f t="shared" si="7"/>
        <v>-330838.45833333337</v>
      </c>
      <c r="H12" s="48">
        <f t="shared" si="9"/>
        <v>-300235.45833333337</v>
      </c>
      <c r="I12" s="48">
        <f t="shared" si="11"/>
        <v>-289465.45833333337</v>
      </c>
      <c r="J12" s="48">
        <f t="shared" si="13"/>
        <v>-307218.45833333337</v>
      </c>
      <c r="K12" s="48">
        <f t="shared" si="15"/>
        <v>-292011.45833333337</v>
      </c>
      <c r="L12" s="7"/>
      <c r="M12" s="48">
        <f t="shared" si="0"/>
        <v>44104392609.376755</v>
      </c>
      <c r="N12" s="7">
        <f t="shared" si="2"/>
        <v>56685279126.293419</v>
      </c>
      <c r="O12" s="7">
        <f t="shared" si="5"/>
        <v>56417305781.460091</v>
      </c>
      <c r="P12" s="7">
        <f t="shared" si="8"/>
        <v>69479536268.876755</v>
      </c>
      <c r="Q12" s="7">
        <f t="shared" si="10"/>
        <v>63052586212.501755</v>
      </c>
      <c r="R12" s="7">
        <f t="shared" si="12"/>
        <v>60790773576.251755</v>
      </c>
      <c r="S12" s="7">
        <f t="shared" si="14"/>
        <v>64519089243.043427</v>
      </c>
      <c r="T12" s="7">
        <f t="shared" si="16"/>
        <v>61325460203.168419</v>
      </c>
    </row>
    <row r="13" spans="1:20" x14ac:dyDescent="0.3">
      <c r="A13" s="7">
        <v>11</v>
      </c>
      <c r="B13" s="29">
        <v>589864</v>
      </c>
      <c r="C13" s="48">
        <f t="shared" si="3"/>
        <v>611675</v>
      </c>
      <c r="D13" s="48">
        <f t="shared" si="1"/>
        <v>-231821.45833333337</v>
      </c>
      <c r="E13" s="48">
        <f t="shared" si="4"/>
        <v>-210010.45833333337</v>
      </c>
      <c r="F13" s="48">
        <f t="shared" si="6"/>
        <v>-269916.45833333337</v>
      </c>
      <c r="G13" s="48">
        <f t="shared" si="7"/>
        <v>-268640.45833333337</v>
      </c>
      <c r="H13" s="48">
        <f t="shared" si="9"/>
        <v>-330838.45833333337</v>
      </c>
      <c r="I13" s="48">
        <f t="shared" si="11"/>
        <v>-300235.45833333337</v>
      </c>
      <c r="J13" s="48">
        <f t="shared" si="13"/>
        <v>-289465.45833333337</v>
      </c>
      <c r="K13" s="48">
        <f t="shared" si="15"/>
        <v>-307218.45833333337</v>
      </c>
      <c r="L13" s="7"/>
      <c r="M13" s="48">
        <f t="shared" si="0"/>
        <v>53741188543.793419</v>
      </c>
      <c r="N13" s="7">
        <f t="shared" si="2"/>
        <v>48684930716.085083</v>
      </c>
      <c r="O13" s="7">
        <f t="shared" si="5"/>
        <v>62572426999.001755</v>
      </c>
      <c r="P13" s="7">
        <f t="shared" si="8"/>
        <v>62276622818.168419</v>
      </c>
      <c r="Q13" s="7">
        <f t="shared" si="10"/>
        <v>76695453883.585098</v>
      </c>
      <c r="R13" s="7">
        <f t="shared" si="12"/>
        <v>69601021794.210083</v>
      </c>
      <c r="S13" s="7">
        <f t="shared" si="14"/>
        <v>67104304687.960091</v>
      </c>
      <c r="T13" s="7">
        <f t="shared" si="16"/>
        <v>71219831037.751755</v>
      </c>
    </row>
    <row r="14" spans="1:20" x14ac:dyDescent="0.3">
      <c r="A14" s="7">
        <v>12</v>
      </c>
      <c r="B14" s="29">
        <v>1012606</v>
      </c>
      <c r="C14" s="48">
        <f t="shared" si="3"/>
        <v>589864</v>
      </c>
      <c r="D14" s="48">
        <f t="shared" si="1"/>
        <v>190920.54166666663</v>
      </c>
      <c r="E14" s="48">
        <f t="shared" si="4"/>
        <v>-231821.45833333337</v>
      </c>
      <c r="F14" s="48">
        <f t="shared" si="6"/>
        <v>-210010.45833333337</v>
      </c>
      <c r="G14" s="48">
        <f t="shared" si="7"/>
        <v>-269916.45833333337</v>
      </c>
      <c r="H14" s="48">
        <f t="shared" si="9"/>
        <v>-268640.45833333337</v>
      </c>
      <c r="I14" s="48">
        <f t="shared" si="11"/>
        <v>-330838.45833333337</v>
      </c>
      <c r="J14" s="48">
        <f t="shared" si="13"/>
        <v>-300235.45833333337</v>
      </c>
      <c r="K14" s="48">
        <f t="shared" si="15"/>
        <v>-289465.45833333337</v>
      </c>
      <c r="L14" s="7"/>
      <c r="M14" s="48">
        <f t="shared" si="0"/>
        <v>36450653230.293388</v>
      </c>
      <c r="N14" s="7">
        <f t="shared" si="2"/>
        <v>-44259478394.956596</v>
      </c>
      <c r="O14" s="7">
        <f t="shared" si="5"/>
        <v>-40095310460.664932</v>
      </c>
      <c r="P14" s="7">
        <f t="shared" si="8"/>
        <v>-51532596429.74826</v>
      </c>
      <c r="Q14" s="7">
        <f t="shared" si="10"/>
        <v>-51288981818.581596</v>
      </c>
      <c r="R14" s="7">
        <f t="shared" si="12"/>
        <v>-63163857669.164925</v>
      </c>
      <c r="S14" s="7">
        <f t="shared" si="14"/>
        <v>-57321116332.539925</v>
      </c>
      <c r="T14" s="7">
        <f t="shared" si="16"/>
        <v>-55264902098.789925</v>
      </c>
    </row>
    <row r="15" spans="1:20" x14ac:dyDescent="0.3">
      <c r="A15" s="7">
        <v>13</v>
      </c>
      <c r="B15" s="29">
        <v>1088679</v>
      </c>
      <c r="C15" s="48">
        <f t="shared" si="3"/>
        <v>1012606</v>
      </c>
      <c r="D15" s="48">
        <f t="shared" si="1"/>
        <v>266993.54166666663</v>
      </c>
      <c r="E15" s="48">
        <f t="shared" si="4"/>
        <v>190920.54166666663</v>
      </c>
      <c r="F15" s="48">
        <f t="shared" si="6"/>
        <v>-231821.45833333337</v>
      </c>
      <c r="G15" s="48">
        <f t="shared" si="7"/>
        <v>-210010.45833333337</v>
      </c>
      <c r="H15" s="48">
        <f t="shared" si="9"/>
        <v>-269916.45833333337</v>
      </c>
      <c r="I15" s="48">
        <f t="shared" si="11"/>
        <v>-268640.45833333337</v>
      </c>
      <c r="J15" s="48">
        <f t="shared" si="13"/>
        <v>-330838.45833333337</v>
      </c>
      <c r="K15" s="48">
        <f t="shared" si="15"/>
        <v>-300235.45833333337</v>
      </c>
      <c r="L15" s="7"/>
      <c r="M15" s="48">
        <f t="shared" si="0"/>
        <v>71285551291.710052</v>
      </c>
      <c r="N15" s="7">
        <f t="shared" si="2"/>
        <v>50974551596.501717</v>
      </c>
      <c r="O15" s="7">
        <f t="shared" si="5"/>
        <v>-61894832194.748268</v>
      </c>
      <c r="P15" s="7">
        <f t="shared" si="8"/>
        <v>-56071436057.456596</v>
      </c>
      <c r="Q15" s="7">
        <f t="shared" si="10"/>
        <v>-72065951164.539932</v>
      </c>
      <c r="R15" s="7">
        <f t="shared" si="12"/>
        <v>-71725267405.37326</v>
      </c>
      <c r="S15" s="7">
        <f t="shared" si="14"/>
        <v>-88331731709.956589</v>
      </c>
      <c r="T15" s="7">
        <f t="shared" si="16"/>
        <v>-80160928354.331589</v>
      </c>
    </row>
    <row r="16" spans="1:20" x14ac:dyDescent="0.3">
      <c r="A16" s="7">
        <v>14</v>
      </c>
      <c r="B16" s="29">
        <v>908717</v>
      </c>
      <c r="C16" s="48">
        <f t="shared" si="3"/>
        <v>1088679</v>
      </c>
      <c r="D16" s="48">
        <f t="shared" si="1"/>
        <v>87031.541666666628</v>
      </c>
      <c r="E16" s="48">
        <f t="shared" si="4"/>
        <v>266993.54166666663</v>
      </c>
      <c r="F16" s="48">
        <f t="shared" si="6"/>
        <v>190920.54166666663</v>
      </c>
      <c r="G16" s="48">
        <f t="shared" si="7"/>
        <v>-231821.45833333337</v>
      </c>
      <c r="H16" s="48">
        <f t="shared" si="9"/>
        <v>-210010.45833333337</v>
      </c>
      <c r="I16" s="48">
        <f t="shared" si="11"/>
        <v>-269916.45833333337</v>
      </c>
      <c r="J16" s="48">
        <f t="shared" si="13"/>
        <v>-268640.45833333337</v>
      </c>
      <c r="K16" s="48">
        <f t="shared" si="15"/>
        <v>-330838.45833333337</v>
      </c>
      <c r="L16" s="7"/>
      <c r="M16" s="48">
        <f t="shared" si="0"/>
        <v>7574489244.876729</v>
      </c>
      <c r="N16" s="7">
        <f t="shared" si="2"/>
        <v>23236859546.293388</v>
      </c>
      <c r="O16" s="7">
        <f t="shared" si="5"/>
        <v>16616109077.085058</v>
      </c>
      <c r="P16" s="7">
        <f t="shared" si="8"/>
        <v>-20175778910.164925</v>
      </c>
      <c r="Q16" s="7">
        <f t="shared" si="10"/>
        <v>-18277533954.87326</v>
      </c>
      <c r="R16" s="7">
        <f t="shared" si="12"/>
        <v>-23491245489.956589</v>
      </c>
      <c r="S16" s="7">
        <f t="shared" si="14"/>
        <v>-23380193242.789925</v>
      </c>
      <c r="T16" s="7">
        <f t="shared" si="16"/>
        <v>-28793381071.373253</v>
      </c>
    </row>
    <row r="17" spans="1:20" x14ac:dyDescent="0.3">
      <c r="A17" s="7">
        <v>15</v>
      </c>
      <c r="B17" s="29">
        <v>1290114</v>
      </c>
      <c r="C17" s="48">
        <f t="shared" si="3"/>
        <v>908717</v>
      </c>
      <c r="D17" s="48">
        <f t="shared" si="1"/>
        <v>468428.54166666663</v>
      </c>
      <c r="E17" s="48">
        <f t="shared" si="4"/>
        <v>87031.541666666628</v>
      </c>
      <c r="F17" s="48">
        <f t="shared" si="6"/>
        <v>266993.54166666663</v>
      </c>
      <c r="G17" s="48">
        <f t="shared" si="7"/>
        <v>190920.54166666663</v>
      </c>
      <c r="H17" s="48">
        <f t="shared" si="9"/>
        <v>-231821.45833333337</v>
      </c>
      <c r="I17" s="48">
        <f t="shared" si="11"/>
        <v>-210010.45833333337</v>
      </c>
      <c r="J17" s="48">
        <f t="shared" si="13"/>
        <v>-269916.45833333337</v>
      </c>
      <c r="K17" s="48">
        <f t="shared" si="15"/>
        <v>-268640.45833333337</v>
      </c>
      <c r="L17" s="7"/>
      <c r="M17" s="48">
        <f t="shared" si="0"/>
        <v>219425298647.96002</v>
      </c>
      <c r="N17" s="7">
        <f t="shared" si="2"/>
        <v>40768058141.918381</v>
      </c>
      <c r="O17" s="7">
        <f t="shared" si="5"/>
        <v>125067395357.33504</v>
      </c>
      <c r="P17" s="7">
        <f t="shared" si="8"/>
        <v>89432630907.126709</v>
      </c>
      <c r="Q17" s="7">
        <f t="shared" si="10"/>
        <v>-108591787654.12328</v>
      </c>
      <c r="R17" s="7">
        <f t="shared" si="12"/>
        <v>-98374892731.831604</v>
      </c>
      <c r="S17" s="7">
        <f t="shared" si="14"/>
        <v>-126436572948.91493</v>
      </c>
      <c r="T17" s="7">
        <f t="shared" si="16"/>
        <v>-125838858129.74828</v>
      </c>
    </row>
    <row r="18" spans="1:20" x14ac:dyDescent="0.3">
      <c r="A18" s="7">
        <v>16</v>
      </c>
      <c r="B18" s="29">
        <v>1202458</v>
      </c>
      <c r="C18" s="48">
        <f t="shared" si="3"/>
        <v>1290114</v>
      </c>
      <c r="D18" s="48">
        <f t="shared" si="1"/>
        <v>380772.54166666663</v>
      </c>
      <c r="E18" s="48">
        <f t="shared" si="4"/>
        <v>468428.54166666663</v>
      </c>
      <c r="F18" s="48">
        <f t="shared" si="6"/>
        <v>87031.541666666628</v>
      </c>
      <c r="G18" s="48">
        <f t="shared" si="7"/>
        <v>266993.54166666663</v>
      </c>
      <c r="H18" s="48">
        <f t="shared" si="9"/>
        <v>190920.54166666663</v>
      </c>
      <c r="I18" s="48">
        <f t="shared" si="11"/>
        <v>-231821.45833333337</v>
      </c>
      <c r="J18" s="48">
        <f t="shared" si="13"/>
        <v>-210010.45833333337</v>
      </c>
      <c r="K18" s="48">
        <f t="shared" si="15"/>
        <v>-269916.45833333337</v>
      </c>
      <c r="L18" s="7"/>
      <c r="M18" s="48">
        <f t="shared" si="0"/>
        <v>144987728487.29337</v>
      </c>
      <c r="N18" s="7">
        <f t="shared" si="2"/>
        <v>178364726399.62671</v>
      </c>
      <c r="O18" s="7">
        <f t="shared" si="5"/>
        <v>33139221325.585052</v>
      </c>
      <c r="P18" s="7">
        <f t="shared" si="8"/>
        <v>101663809469.00171</v>
      </c>
      <c r="Q18" s="7">
        <f t="shared" si="10"/>
        <v>72697299906.793381</v>
      </c>
      <c r="R18" s="7">
        <f t="shared" si="12"/>
        <v>-88271245902.456604</v>
      </c>
      <c r="S18" s="7">
        <f t="shared" si="14"/>
        <v>-79966215996.164932</v>
      </c>
      <c r="T18" s="7">
        <f t="shared" si="16"/>
        <v>-102776775877.24828</v>
      </c>
    </row>
    <row r="19" spans="1:20" x14ac:dyDescent="0.3">
      <c r="A19" s="7">
        <v>17</v>
      </c>
      <c r="B19" s="29">
        <v>1242604</v>
      </c>
      <c r="C19" s="48">
        <f t="shared" si="3"/>
        <v>1202458</v>
      </c>
      <c r="D19" s="48">
        <f t="shared" si="1"/>
        <v>420918.54166666663</v>
      </c>
      <c r="E19" s="48">
        <f t="shared" si="4"/>
        <v>380772.54166666663</v>
      </c>
      <c r="F19" s="48">
        <f t="shared" si="6"/>
        <v>468428.54166666663</v>
      </c>
      <c r="G19" s="48">
        <f t="shared" si="7"/>
        <v>87031.541666666628</v>
      </c>
      <c r="H19" s="48">
        <f t="shared" si="9"/>
        <v>266993.54166666663</v>
      </c>
      <c r="I19" s="48">
        <f t="shared" si="11"/>
        <v>190920.54166666663</v>
      </c>
      <c r="J19" s="48">
        <f t="shared" si="13"/>
        <v>-231821.45833333337</v>
      </c>
      <c r="K19" s="48">
        <f t="shared" si="15"/>
        <v>-210010.45833333337</v>
      </c>
      <c r="L19" s="7"/>
      <c r="M19" s="48">
        <f t="shared" si="0"/>
        <v>177172418718.79337</v>
      </c>
      <c r="N19" s="7">
        <f t="shared" si="2"/>
        <v>160274222945.04337</v>
      </c>
      <c r="O19" s="7">
        <f t="shared" si="5"/>
        <v>197170258633.37671</v>
      </c>
      <c r="P19" s="7">
        <f t="shared" si="8"/>
        <v>36633189597.335052</v>
      </c>
      <c r="Q19" s="7">
        <f t="shared" si="10"/>
        <v>112382532192.75171</v>
      </c>
      <c r="R19" s="7">
        <f t="shared" si="12"/>
        <v>80361995972.543381</v>
      </c>
      <c r="S19" s="7">
        <f t="shared" si="14"/>
        <v>-97577950168.706604</v>
      </c>
      <c r="T19" s="7">
        <f t="shared" si="16"/>
        <v>-88397295856.414932</v>
      </c>
    </row>
    <row r="20" spans="1:20" x14ac:dyDescent="0.3">
      <c r="A20" s="7">
        <v>18</v>
      </c>
      <c r="B20" s="29">
        <v>1092346</v>
      </c>
      <c r="C20" s="48">
        <f t="shared" si="3"/>
        <v>1242604</v>
      </c>
      <c r="D20" s="48">
        <f t="shared" si="1"/>
        <v>270660.54166666663</v>
      </c>
      <c r="E20" s="48">
        <f t="shared" si="4"/>
        <v>420918.54166666663</v>
      </c>
      <c r="F20" s="48">
        <f t="shared" si="6"/>
        <v>380772.54166666663</v>
      </c>
      <c r="G20" s="48">
        <f t="shared" si="7"/>
        <v>468428.54166666663</v>
      </c>
      <c r="H20" s="48">
        <f t="shared" si="9"/>
        <v>87031.541666666628</v>
      </c>
      <c r="I20" s="48">
        <f t="shared" si="11"/>
        <v>266993.54166666663</v>
      </c>
      <c r="J20" s="48">
        <f t="shared" si="13"/>
        <v>190920.54166666663</v>
      </c>
      <c r="K20" s="48">
        <f t="shared" si="15"/>
        <v>-231821.45833333337</v>
      </c>
      <c r="L20" s="7"/>
      <c r="M20" s="48">
        <f t="shared" si="0"/>
        <v>73257128815.293381</v>
      </c>
      <c r="N20" s="7">
        <f t="shared" si="2"/>
        <v>113926040485.04338</v>
      </c>
      <c r="O20" s="7">
        <f t="shared" si="5"/>
        <v>103060102379.29338</v>
      </c>
      <c r="P20" s="7">
        <f t="shared" si="8"/>
        <v>126785122819.62671</v>
      </c>
      <c r="Q20" s="7">
        <f t="shared" si="10"/>
        <v>23556004209.585056</v>
      </c>
      <c r="R20" s="7">
        <f t="shared" si="12"/>
        <v>72264616609.001709</v>
      </c>
      <c r="S20" s="7">
        <f t="shared" si="14"/>
        <v>51674657222.793388</v>
      </c>
      <c r="T20" s="7">
        <f t="shared" si="16"/>
        <v>-62744921482.456596</v>
      </c>
    </row>
    <row r="21" spans="1:20" x14ac:dyDescent="0.3">
      <c r="A21" s="7">
        <v>19</v>
      </c>
      <c r="B21" s="29">
        <v>1120566</v>
      </c>
      <c r="C21" s="48">
        <f t="shared" si="3"/>
        <v>1092346</v>
      </c>
      <c r="D21" s="48">
        <f t="shared" si="1"/>
        <v>298880.54166666663</v>
      </c>
      <c r="E21" s="48">
        <f t="shared" si="4"/>
        <v>270660.54166666663</v>
      </c>
      <c r="F21" s="48">
        <f t="shared" si="6"/>
        <v>420918.54166666663</v>
      </c>
      <c r="G21" s="48">
        <f t="shared" si="7"/>
        <v>380772.54166666663</v>
      </c>
      <c r="H21" s="48">
        <f t="shared" si="9"/>
        <v>468428.54166666663</v>
      </c>
      <c r="I21" s="48">
        <f t="shared" si="11"/>
        <v>87031.541666666628</v>
      </c>
      <c r="J21" s="48">
        <f t="shared" si="13"/>
        <v>266993.54166666663</v>
      </c>
      <c r="K21" s="48">
        <f t="shared" si="15"/>
        <v>190920.54166666663</v>
      </c>
      <c r="L21" s="7"/>
      <c r="M21" s="48">
        <f t="shared" si="0"/>
        <v>89329578186.960052</v>
      </c>
      <c r="N21" s="7">
        <f t="shared" si="2"/>
        <v>80895169301.126709</v>
      </c>
      <c r="O21" s="7">
        <f t="shared" si="5"/>
        <v>125804361730.87671</v>
      </c>
      <c r="P21" s="7">
        <f t="shared" si="8"/>
        <v>113805503505.12671</v>
      </c>
      <c r="Q21" s="7">
        <f t="shared" si="10"/>
        <v>140004176265.46005</v>
      </c>
      <c r="R21" s="7">
        <f t="shared" si="12"/>
        <v>26012034315.418388</v>
      </c>
      <c r="S21" s="7">
        <f t="shared" si="14"/>
        <v>79799174354.835052</v>
      </c>
      <c r="T21" s="7">
        <f t="shared" si="16"/>
        <v>57062434908.626717</v>
      </c>
    </row>
    <row r="22" spans="1:20" x14ac:dyDescent="0.3">
      <c r="A22" s="7">
        <v>20</v>
      </c>
      <c r="B22" s="29">
        <v>1070400</v>
      </c>
      <c r="C22" s="48">
        <f t="shared" si="3"/>
        <v>1120566</v>
      </c>
      <c r="D22" s="48">
        <f t="shared" si="1"/>
        <v>248714.54166666663</v>
      </c>
      <c r="E22" s="48">
        <f t="shared" si="4"/>
        <v>298880.54166666663</v>
      </c>
      <c r="F22" s="48">
        <f t="shared" si="6"/>
        <v>270660.54166666663</v>
      </c>
      <c r="G22" s="48">
        <f t="shared" si="7"/>
        <v>420918.54166666663</v>
      </c>
      <c r="H22" s="48">
        <f t="shared" si="9"/>
        <v>380772.54166666663</v>
      </c>
      <c r="I22" s="48">
        <f t="shared" si="11"/>
        <v>468428.54166666663</v>
      </c>
      <c r="J22" s="48">
        <f t="shared" si="13"/>
        <v>87031.541666666628</v>
      </c>
      <c r="K22" s="48">
        <f t="shared" si="15"/>
        <v>266993.54166666663</v>
      </c>
      <c r="L22" s="7"/>
      <c r="M22" s="48">
        <f t="shared" si="0"/>
        <v>61858923236.460052</v>
      </c>
      <c r="N22" s="7">
        <f t="shared" si="2"/>
        <v>74335936933.710052</v>
      </c>
      <c r="O22" s="7">
        <f t="shared" si="5"/>
        <v>67317212567.876717</v>
      </c>
      <c r="P22" s="7">
        <f t="shared" si="8"/>
        <v>104688562169.62671</v>
      </c>
      <c r="Q22" s="7">
        <f t="shared" si="10"/>
        <v>94703668179.876709</v>
      </c>
      <c r="R22" s="7">
        <f t="shared" si="12"/>
        <v>116504990044.21004</v>
      </c>
      <c r="S22" s="7">
        <f t="shared" si="14"/>
        <v>21646009996.168388</v>
      </c>
      <c r="T22" s="7">
        <f t="shared" si="16"/>
        <v>66405176343.585052</v>
      </c>
    </row>
    <row r="23" spans="1:20" x14ac:dyDescent="0.3">
      <c r="A23" s="7">
        <v>21</v>
      </c>
      <c r="B23" s="29">
        <v>1060222</v>
      </c>
      <c r="C23" s="48">
        <f t="shared" si="3"/>
        <v>1070400</v>
      </c>
      <c r="D23" s="48">
        <f t="shared" si="1"/>
        <v>238536.54166666663</v>
      </c>
      <c r="E23" s="48">
        <f t="shared" si="4"/>
        <v>248714.54166666663</v>
      </c>
      <c r="F23" s="48">
        <f t="shared" si="6"/>
        <v>298880.54166666663</v>
      </c>
      <c r="G23" s="48">
        <f t="shared" si="7"/>
        <v>270660.54166666663</v>
      </c>
      <c r="H23" s="48">
        <f t="shared" si="9"/>
        <v>420918.54166666663</v>
      </c>
      <c r="I23" s="48">
        <f t="shared" si="11"/>
        <v>380772.54166666663</v>
      </c>
      <c r="J23" s="48">
        <f t="shared" si="13"/>
        <v>468428.54166666663</v>
      </c>
      <c r="K23" s="48">
        <f t="shared" si="15"/>
        <v>87031.541666666628</v>
      </c>
      <c r="L23" s="7"/>
      <c r="M23" s="48">
        <f t="shared" si="0"/>
        <v>56899681710.293381</v>
      </c>
      <c r="N23" s="7">
        <f t="shared" si="2"/>
        <v>59327506631.376717</v>
      </c>
      <c r="O23" s="7">
        <f t="shared" si="5"/>
        <v>71293930780.626709</v>
      </c>
      <c r="P23" s="7">
        <f t="shared" si="8"/>
        <v>64562429574.793381</v>
      </c>
      <c r="Q23" s="7">
        <f t="shared" si="10"/>
        <v>100404453252.54338</v>
      </c>
      <c r="R23" s="7">
        <f t="shared" si="12"/>
        <v>90828165250.793381</v>
      </c>
      <c r="S23" s="7">
        <f t="shared" si="14"/>
        <v>111737324347.12671</v>
      </c>
      <c r="T23" s="7">
        <f t="shared" si="16"/>
        <v>20760202965.085056</v>
      </c>
    </row>
    <row r="24" spans="1:20" x14ac:dyDescent="0.3">
      <c r="A24" s="7">
        <v>22</v>
      </c>
      <c r="B24" s="29">
        <v>1016328</v>
      </c>
      <c r="C24" s="48">
        <f t="shared" si="3"/>
        <v>1060222</v>
      </c>
      <c r="D24" s="48">
        <f t="shared" si="1"/>
        <v>194642.54166666663</v>
      </c>
      <c r="E24" s="48">
        <f t="shared" si="4"/>
        <v>238536.54166666663</v>
      </c>
      <c r="F24" s="48">
        <f t="shared" si="6"/>
        <v>248714.54166666663</v>
      </c>
      <c r="G24" s="48">
        <f t="shared" si="7"/>
        <v>298880.54166666663</v>
      </c>
      <c r="H24" s="48">
        <f t="shared" si="9"/>
        <v>270660.54166666663</v>
      </c>
      <c r="I24" s="48">
        <f t="shared" si="11"/>
        <v>420918.54166666663</v>
      </c>
      <c r="J24" s="48">
        <f t="shared" si="13"/>
        <v>380772.54166666663</v>
      </c>
      <c r="K24" s="48">
        <f t="shared" si="15"/>
        <v>468428.54166666663</v>
      </c>
      <c r="L24" s="7"/>
      <c r="M24" s="48">
        <f t="shared" si="0"/>
        <v>37885719026.460052</v>
      </c>
      <c r="N24" s="7">
        <f t="shared" si="2"/>
        <v>46429358750.376717</v>
      </c>
      <c r="O24" s="7">
        <f t="shared" si="5"/>
        <v>48410430539.460052</v>
      </c>
      <c r="P24" s="7">
        <f t="shared" si="8"/>
        <v>58174868284.710052</v>
      </c>
      <c r="Q24" s="7">
        <f t="shared" si="10"/>
        <v>52682055758.876717</v>
      </c>
      <c r="R24" s="7">
        <f t="shared" si="12"/>
        <v>81928654784.626709</v>
      </c>
      <c r="S24" s="7">
        <f t="shared" si="14"/>
        <v>74114535306.876709</v>
      </c>
      <c r="T24" s="7">
        <f t="shared" si="16"/>
        <v>91176121939.210037</v>
      </c>
    </row>
    <row r="25" spans="1:20" x14ac:dyDescent="0.3">
      <c r="A25" s="7">
        <v>23</v>
      </c>
      <c r="B25" s="29">
        <v>846024</v>
      </c>
      <c r="C25" s="48">
        <f t="shared" si="3"/>
        <v>1016328</v>
      </c>
      <c r="D25" s="48">
        <f t="shared" si="1"/>
        <v>24338.541666666628</v>
      </c>
      <c r="E25" s="48">
        <f t="shared" si="4"/>
        <v>194642.54166666663</v>
      </c>
      <c r="F25" s="48">
        <f t="shared" si="6"/>
        <v>238536.54166666663</v>
      </c>
      <c r="G25" s="48">
        <f t="shared" si="7"/>
        <v>248714.54166666663</v>
      </c>
      <c r="H25" s="48">
        <f t="shared" si="9"/>
        <v>298880.54166666663</v>
      </c>
      <c r="I25" s="48">
        <f t="shared" si="11"/>
        <v>270660.54166666663</v>
      </c>
      <c r="J25" s="48">
        <f t="shared" si="13"/>
        <v>420918.54166666663</v>
      </c>
      <c r="K25" s="48">
        <f t="shared" si="15"/>
        <v>380772.54166666663</v>
      </c>
      <c r="L25" s="7"/>
      <c r="M25" s="48">
        <f t="shared" si="0"/>
        <v>592364610.46006751</v>
      </c>
      <c r="N25" s="7">
        <f t="shared" si="2"/>
        <v>4737315610.4600611</v>
      </c>
      <c r="O25" s="7">
        <f t="shared" si="5"/>
        <v>5805631558.3767262</v>
      </c>
      <c r="P25" s="7">
        <f t="shared" si="8"/>
        <v>6053349235.4600592</v>
      </c>
      <c r="Q25" s="7">
        <f t="shared" si="10"/>
        <v>7274316516.7100573</v>
      </c>
      <c r="R25" s="7">
        <f t="shared" si="12"/>
        <v>6587482870.8767242</v>
      </c>
      <c r="S25" s="7">
        <f t="shared" si="14"/>
        <v>10244543464.626719</v>
      </c>
      <c r="T25" s="7">
        <f t="shared" si="16"/>
        <v>9267448370.8767204</v>
      </c>
    </row>
    <row r="26" spans="1:20" x14ac:dyDescent="0.3">
      <c r="A26" s="7">
        <v>24</v>
      </c>
      <c r="B26" s="29">
        <v>1112141</v>
      </c>
      <c r="C26" s="48">
        <f t="shared" si="3"/>
        <v>846024</v>
      </c>
      <c r="D26" s="48">
        <f t="shared" si="1"/>
        <v>290455.54166666663</v>
      </c>
      <c r="E26" s="48">
        <f t="shared" si="4"/>
        <v>24338.541666666628</v>
      </c>
      <c r="F26" s="48">
        <f t="shared" si="6"/>
        <v>194642.54166666663</v>
      </c>
      <c r="G26" s="48">
        <f t="shared" si="7"/>
        <v>238536.54166666663</v>
      </c>
      <c r="H26" s="48">
        <f t="shared" si="9"/>
        <v>248714.54166666663</v>
      </c>
      <c r="I26" s="48">
        <f t="shared" si="11"/>
        <v>298880.54166666663</v>
      </c>
      <c r="J26" s="48">
        <f t="shared" si="13"/>
        <v>270660.54166666663</v>
      </c>
      <c r="K26" s="48">
        <f t="shared" si="15"/>
        <v>420918.54166666663</v>
      </c>
      <c r="L26" s="7"/>
      <c r="M26" s="48">
        <f t="shared" si="0"/>
        <v>84364421684.876709</v>
      </c>
      <c r="N26" s="7">
        <f t="shared" si="2"/>
        <v>7069264303.1683903</v>
      </c>
      <c r="O26" s="7">
        <f t="shared" si="5"/>
        <v>56535004871.168381</v>
      </c>
      <c r="P26" s="7">
        <f t="shared" si="8"/>
        <v>69284260417.085052</v>
      </c>
      <c r="Q26" s="7">
        <f t="shared" si="10"/>
        <v>72240516920.168381</v>
      </c>
      <c r="R26" s="7">
        <f t="shared" si="12"/>
        <v>86811509623.418381</v>
      </c>
      <c r="S26" s="7">
        <f t="shared" si="14"/>
        <v>78614854237.585052</v>
      </c>
      <c r="T26" s="7">
        <f t="shared" si="16"/>
        <v>122258123017.33504</v>
      </c>
    </row>
    <row r="27" spans="1:20" ht="14.4" customHeight="1" x14ac:dyDescent="0.3">
      <c r="A27" s="21" t="s">
        <v>120</v>
      </c>
      <c r="B27" s="49">
        <f>SUM(B3:B26)</f>
        <v>19720451</v>
      </c>
      <c r="C27" s="21"/>
      <c r="D27" s="49">
        <f>SUM(D3:D26)</f>
        <v>-2.5611370801925659E-9</v>
      </c>
      <c r="E27" s="49"/>
      <c r="F27" s="49"/>
      <c r="G27" s="21"/>
      <c r="H27" s="21"/>
      <c r="I27" s="21"/>
      <c r="J27" s="21"/>
      <c r="K27" s="21"/>
      <c r="L27" s="21"/>
      <c r="M27" s="49">
        <f t="shared" ref="M27:T27" si="17">SUM(M3:M26)</f>
        <v>2155191955769.958</v>
      </c>
      <c r="N27" s="49">
        <f t="shared" si="17"/>
        <v>1750504182752.373</v>
      </c>
      <c r="O27" s="49">
        <f t="shared" si="17"/>
        <v>1573708312167.0383</v>
      </c>
      <c r="P27" s="49">
        <f t="shared" si="17"/>
        <v>1386050036468.8281</v>
      </c>
      <c r="Q27" s="49">
        <f t="shared" si="17"/>
        <v>1082544984083.8263</v>
      </c>
      <c r="R27" s="49">
        <f t="shared" si="17"/>
        <v>786069147776.53284</v>
      </c>
      <c r="S27" s="49">
        <f t="shared" si="17"/>
        <v>429362372232.73962</v>
      </c>
      <c r="T27" s="49">
        <f t="shared" si="17"/>
        <v>192768826207.40448</v>
      </c>
    </row>
    <row r="28" spans="1:20" x14ac:dyDescent="0.3">
      <c r="B28" s="47"/>
      <c r="D28" s="47"/>
      <c r="M28" s="47"/>
      <c r="N28" s="47"/>
    </row>
    <row r="29" spans="1:20" x14ac:dyDescent="0.3">
      <c r="B29" s="21" t="s">
        <v>97</v>
      </c>
      <c r="C29" s="47">
        <f>AVERAGE(B3:B26)</f>
        <v>821685.45833333337</v>
      </c>
    </row>
    <row r="30" spans="1:20" x14ac:dyDescent="0.3">
      <c r="B30" s="50" t="s">
        <v>121</v>
      </c>
      <c r="C30" s="50" t="s">
        <v>122</v>
      </c>
    </row>
    <row r="31" spans="1:20" x14ac:dyDescent="0.3">
      <c r="B31" s="41" t="s">
        <v>101</v>
      </c>
      <c r="C31" s="46">
        <f>N27/M27</f>
        <v>0.81222657595109327</v>
      </c>
    </row>
    <row r="32" spans="1:20" x14ac:dyDescent="0.3">
      <c r="B32" s="41" t="s">
        <v>114</v>
      </c>
      <c r="C32" s="46">
        <f>O27/M27</f>
        <v>0.73019403582769016</v>
      </c>
    </row>
    <row r="33" spans="2:3" x14ac:dyDescent="0.3">
      <c r="B33" s="41" t="s">
        <v>115</v>
      </c>
      <c r="C33" s="46">
        <f>P27/M27</f>
        <v>0.64312138543299813</v>
      </c>
    </row>
    <row r="34" spans="2:3" x14ac:dyDescent="0.3">
      <c r="B34" s="41" t="s">
        <v>116</v>
      </c>
      <c r="C34" s="46">
        <f>Q27/M27</f>
        <v>0.50229631805445341</v>
      </c>
    </row>
    <row r="35" spans="2:3" x14ac:dyDescent="0.3">
      <c r="B35" s="41" t="s">
        <v>117</v>
      </c>
      <c r="C35" s="46">
        <f>R27/M27</f>
        <v>0.36473277736214632</v>
      </c>
    </row>
    <row r="36" spans="2:3" x14ac:dyDescent="0.3">
      <c r="B36" s="41" t="s">
        <v>118</v>
      </c>
      <c r="C36" s="46">
        <f>S27/M27</f>
        <v>0.19922233427200539</v>
      </c>
    </row>
    <row r="37" spans="2:3" x14ac:dyDescent="0.3">
      <c r="B37" s="41" t="s">
        <v>119</v>
      </c>
      <c r="C37" s="46">
        <f>T27/M27</f>
        <v>8.9443924329485724E-2</v>
      </c>
    </row>
    <row r="51" ht="15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8AE7-F6C3-420C-A530-1976BFEEBEF2}">
  <sheetPr codeName="Sheet3"/>
  <dimension ref="A1:L61"/>
  <sheetViews>
    <sheetView workbookViewId="0">
      <selection activeCell="D1" sqref="D1"/>
    </sheetView>
  </sheetViews>
  <sheetFormatPr defaultRowHeight="14.4" x14ac:dyDescent="0.3"/>
  <cols>
    <col min="2" max="2" width="14.109375" bestFit="1" customWidth="1"/>
    <col min="3" max="3" width="19.6640625" customWidth="1"/>
    <col min="4" max="4" width="25" bestFit="1" customWidth="1"/>
    <col min="5" max="5" width="13.109375" bestFit="1" customWidth="1"/>
    <col min="6" max="6" width="11.44140625" bestFit="1" customWidth="1"/>
    <col min="7" max="7" width="15.77734375" bestFit="1" customWidth="1"/>
    <col min="8" max="9" width="20" bestFit="1" customWidth="1"/>
    <col min="10" max="10" width="7.21875" bestFit="1" customWidth="1"/>
    <col min="11" max="11" width="7.88671875" bestFit="1" customWidth="1"/>
    <col min="12" max="12" width="5.88671875" bestFit="1" customWidth="1"/>
  </cols>
  <sheetData>
    <row r="1" spans="1:12" ht="18" x14ac:dyDescent="0.35">
      <c r="A1" s="57" t="s">
        <v>128</v>
      </c>
      <c r="D1" t="s">
        <v>131</v>
      </c>
    </row>
    <row r="2" spans="1:12" x14ac:dyDescent="0.3">
      <c r="A2" s="59" t="s">
        <v>24</v>
      </c>
      <c r="B2" s="59" t="s">
        <v>34</v>
      </c>
      <c r="C2" s="59" t="s">
        <v>25</v>
      </c>
      <c r="D2" s="59" t="s">
        <v>26</v>
      </c>
      <c r="E2" s="59" t="s">
        <v>27</v>
      </c>
      <c r="F2" s="59" t="s">
        <v>28</v>
      </c>
      <c r="G2" s="59" t="s">
        <v>29</v>
      </c>
      <c r="H2" s="59" t="s">
        <v>30</v>
      </c>
      <c r="I2" s="59" t="s">
        <v>35</v>
      </c>
      <c r="J2" s="59" t="s">
        <v>31</v>
      </c>
      <c r="K2" s="59" t="s">
        <v>36</v>
      </c>
      <c r="L2" s="59" t="s">
        <v>33</v>
      </c>
    </row>
    <row r="3" spans="1:12" x14ac:dyDescent="0.3">
      <c r="A3" s="5">
        <v>0</v>
      </c>
      <c r="B3" s="5"/>
      <c r="C3" s="6">
        <f>B42</f>
        <v>371881.37681159441</v>
      </c>
      <c r="D3" s="5">
        <f>B43</f>
        <v>35984.326521739116</v>
      </c>
      <c r="E3" s="5"/>
      <c r="F3" s="5"/>
      <c r="G3" s="5"/>
      <c r="H3" s="5"/>
      <c r="I3" s="5"/>
      <c r="J3" s="5"/>
      <c r="K3" s="5"/>
      <c r="L3" s="5"/>
    </row>
    <row r="4" spans="1:12" x14ac:dyDescent="0.3">
      <c r="A4" s="7">
        <v>1</v>
      </c>
      <c r="B4" s="29">
        <v>381250</v>
      </c>
      <c r="C4" s="8">
        <f>$B$39*B4+(1-$B$39)*(C3+D3)</f>
        <v>389708.26565128216</v>
      </c>
      <c r="D4" s="8">
        <f>$B$40*(C4-C3)+(1-$B$40)*D3</f>
        <v>35984.326521739116</v>
      </c>
      <c r="E4" s="8">
        <f>C3+D3</f>
        <v>407865.70333333354</v>
      </c>
      <c r="F4" s="8">
        <f>E4-B4</f>
        <v>26615.703333333542</v>
      </c>
      <c r="G4" s="8">
        <f>ABS(F4)</f>
        <v>26615.703333333542</v>
      </c>
      <c r="H4" s="8">
        <f>SUMSQ($F$4:F4)/A4</f>
        <v>708395663.92802227</v>
      </c>
      <c r="I4" s="8">
        <f>SUM($G$4:G4)/A4</f>
        <v>26615.703333333542</v>
      </c>
      <c r="J4" s="9">
        <f>G4/B4*100</f>
        <v>6.9811680874317492</v>
      </c>
      <c r="K4" s="8">
        <f>AVERAGE($J$4:J4)</f>
        <v>6.9811680874317492</v>
      </c>
      <c r="L4" s="8">
        <f>SUM($F$4:F4)/I4</f>
        <v>1</v>
      </c>
    </row>
    <row r="5" spans="1:12" x14ac:dyDescent="0.3">
      <c r="A5" s="7">
        <v>2</v>
      </c>
      <c r="B5" s="29">
        <v>380985</v>
      </c>
      <c r="C5" s="8">
        <f t="shared" ref="C5:C27" si="0">$B$39*B5+(1-$B$39)*(C4+D4)</f>
        <v>395192.7286665201</v>
      </c>
      <c r="D5" s="8">
        <f t="shared" ref="D5:D26" si="1">$B$40*(C5-C4)+(1-$B$40)*D4</f>
        <v>35984.326521739116</v>
      </c>
      <c r="E5" s="8">
        <f t="shared" ref="E5:E27" si="2">C4+D4</f>
        <v>425692.59217302129</v>
      </c>
      <c r="F5" s="8">
        <f t="shared" ref="F5:F27" si="3">E5-B5</f>
        <v>44707.592173021287</v>
      </c>
      <c r="G5" s="8">
        <f t="shared" ref="G5:G27" si="4">ABS(F5)</f>
        <v>44707.592173021287</v>
      </c>
      <c r="H5" s="8">
        <f>SUMSQ($F$4:F5)/A5</f>
        <v>1353582230.9186082</v>
      </c>
      <c r="I5" s="8">
        <f>SUM($G$4:G5)/A5</f>
        <v>35661.647753177414</v>
      </c>
      <c r="J5" s="9">
        <f t="shared" ref="J5:J27" si="5">G5/B5*100</f>
        <v>11.734738158463269</v>
      </c>
      <c r="K5" s="8">
        <f>AVERAGE($J$4:J5)</f>
        <v>9.3579531229475101</v>
      </c>
      <c r="L5" s="8">
        <f>SUM($F$4:F5)/I5</f>
        <v>2</v>
      </c>
    </row>
    <row r="6" spans="1:12" x14ac:dyDescent="0.3">
      <c r="A6" s="7">
        <v>3</v>
      </c>
      <c r="B6" s="29">
        <v>529674</v>
      </c>
      <c r="C6" s="8">
        <f t="shared" si="0"/>
        <v>498372.42909565376</v>
      </c>
      <c r="D6" s="8">
        <f t="shared" si="1"/>
        <v>35984.326521739116</v>
      </c>
      <c r="E6" s="8">
        <f t="shared" si="2"/>
        <v>431177.05518825923</v>
      </c>
      <c r="F6" s="8">
        <f t="shared" si="3"/>
        <v>-98496.944811740774</v>
      </c>
      <c r="G6" s="8">
        <f t="shared" si="4"/>
        <v>98496.944811740774</v>
      </c>
      <c r="H6" s="8">
        <f>SUMSQ($F$4:F6)/A6</f>
        <v>4136270866.3614411</v>
      </c>
      <c r="I6" s="8">
        <f>SUM($G$4:G6)/A6</f>
        <v>56606.746772698534</v>
      </c>
      <c r="J6" s="9">
        <f t="shared" si="5"/>
        <v>18.595767361007105</v>
      </c>
      <c r="K6" s="8">
        <f>AVERAGE($J$4:J6)</f>
        <v>12.437224535634043</v>
      </c>
      <c r="L6" s="8">
        <f>SUM($F$4:F6)/I6</f>
        <v>-0.4800425895255972</v>
      </c>
    </row>
    <row r="7" spans="1:12" x14ac:dyDescent="0.3">
      <c r="A7" s="7">
        <v>4</v>
      </c>
      <c r="B7" s="29">
        <v>514467</v>
      </c>
      <c r="C7" s="8">
        <f t="shared" si="0"/>
        <v>520787.81123854034</v>
      </c>
      <c r="D7" s="8">
        <f t="shared" si="1"/>
        <v>35984.326521739116</v>
      </c>
      <c r="E7" s="8">
        <f t="shared" si="2"/>
        <v>534356.75561739283</v>
      </c>
      <c r="F7" s="8">
        <f t="shared" si="3"/>
        <v>19889.755617392831</v>
      </c>
      <c r="G7" s="8">
        <f t="shared" si="4"/>
        <v>19889.755617392831</v>
      </c>
      <c r="H7" s="8">
        <f>SUMSQ($F$4:F7)/A7</f>
        <v>3201103744.4009833</v>
      </c>
      <c r="I7" s="8">
        <f>SUM($G$4:G7)/A7</f>
        <v>47427.498983872109</v>
      </c>
      <c r="J7" s="9">
        <f t="shared" si="5"/>
        <v>3.8660896845459147</v>
      </c>
      <c r="K7" s="8">
        <f>AVERAGE($J$4:J7)</f>
        <v>10.294440822862009</v>
      </c>
      <c r="L7" s="8">
        <f>SUM($F$4:F7)/I7</f>
        <v>-0.15357954444256122</v>
      </c>
    </row>
    <row r="8" spans="1:12" x14ac:dyDescent="0.3">
      <c r="A8" s="7">
        <v>5</v>
      </c>
      <c r="B8" s="29">
        <v>532220</v>
      </c>
      <c r="C8" s="8">
        <f t="shared" si="0"/>
        <v>540022.48039597122</v>
      </c>
      <c r="D8" s="8">
        <f t="shared" si="1"/>
        <v>35984.326521739116</v>
      </c>
      <c r="E8" s="8">
        <f t="shared" si="2"/>
        <v>556772.13776027947</v>
      </c>
      <c r="F8" s="8">
        <f t="shared" si="3"/>
        <v>24552.137760279467</v>
      </c>
      <c r="G8" s="8">
        <f t="shared" si="4"/>
        <v>24552.137760279467</v>
      </c>
      <c r="H8" s="8">
        <f>SUMSQ($F$4:F8)/A8</f>
        <v>2681444489.2407351</v>
      </c>
      <c r="I8" s="8">
        <f>SUM($G$4:G8)/A8</f>
        <v>42852.426739153583</v>
      </c>
      <c r="J8" s="9">
        <f t="shared" si="5"/>
        <v>4.613155792769807</v>
      </c>
      <c r="K8" s="8">
        <f>AVERAGE($J$4:J8)</f>
        <v>9.1581838168435699</v>
      </c>
      <c r="L8" s="8">
        <f>SUM($F$4:F8)/I8</f>
        <v>0.40297003895251127</v>
      </c>
    </row>
    <row r="9" spans="1:12" x14ac:dyDescent="0.3">
      <c r="A9" s="7">
        <v>6</v>
      </c>
      <c r="B9" s="29">
        <v>521450</v>
      </c>
      <c r="C9" s="8">
        <f t="shared" si="0"/>
        <v>538787.73330039252</v>
      </c>
      <c r="D9" s="8">
        <f t="shared" si="1"/>
        <v>35984.326521739116</v>
      </c>
      <c r="E9" s="8">
        <f t="shared" si="2"/>
        <v>576006.80691771035</v>
      </c>
      <c r="F9" s="8">
        <f t="shared" si="3"/>
        <v>54556.806917710346</v>
      </c>
      <c r="G9" s="8">
        <f t="shared" si="4"/>
        <v>54556.806917710346</v>
      </c>
      <c r="H9" s="8">
        <f>SUMSQ($F$4:F9)/A9</f>
        <v>2730611271.2100005</v>
      </c>
      <c r="I9" s="8">
        <f>SUM($G$4:G9)/A9</f>
        <v>44803.156768913039</v>
      </c>
      <c r="J9" s="9">
        <f t="shared" si="5"/>
        <v>10.462519305342861</v>
      </c>
      <c r="K9" s="8">
        <f>AVERAGE($J$4:J9)</f>
        <v>9.375573064926785</v>
      </c>
      <c r="L9" s="8">
        <f>SUM($F$4:F9)/I9</f>
        <v>1.6031247833820714</v>
      </c>
    </row>
    <row r="10" spans="1:12" x14ac:dyDescent="0.3">
      <c r="A10" s="7">
        <v>7</v>
      </c>
      <c r="B10" s="29">
        <v>490847</v>
      </c>
      <c r="C10" s="8">
        <f t="shared" si="0"/>
        <v>517517.73801827012</v>
      </c>
      <c r="D10" s="8">
        <f t="shared" si="1"/>
        <v>35984.326521739116</v>
      </c>
      <c r="E10" s="8">
        <f t="shared" si="2"/>
        <v>574772.05982213165</v>
      </c>
      <c r="F10" s="8">
        <f t="shared" si="3"/>
        <v>83925.059822131647</v>
      </c>
      <c r="G10" s="8">
        <f t="shared" si="4"/>
        <v>83925.059822131647</v>
      </c>
      <c r="H10" s="8">
        <f>SUMSQ($F$4:F10)/A10</f>
        <v>3346726184.7726254</v>
      </c>
      <c r="I10" s="8">
        <f>SUM($G$4:G10)/A10</f>
        <v>50392.000062229985</v>
      </c>
      <c r="J10" s="9">
        <f t="shared" si="5"/>
        <v>17.098008100718072</v>
      </c>
      <c r="K10" s="8">
        <f>AVERAGE($J$4:J10)</f>
        <v>10.478778070039825</v>
      </c>
      <c r="L10" s="8">
        <f>SUM($F$4:F10)/I10</f>
        <v>3.0907705711182278</v>
      </c>
    </row>
    <row r="11" spans="1:12" x14ac:dyDescent="0.3">
      <c r="A11" s="7">
        <v>8</v>
      </c>
      <c r="B11" s="29">
        <v>553045</v>
      </c>
      <c r="C11" s="8">
        <f t="shared" si="0"/>
        <v>553190.25159266929</v>
      </c>
      <c r="D11" s="8">
        <f t="shared" si="1"/>
        <v>35984.326521739116</v>
      </c>
      <c r="E11" s="8">
        <f t="shared" si="2"/>
        <v>553502.06454000925</v>
      </c>
      <c r="F11" s="8">
        <f t="shared" si="3"/>
        <v>457.06454000924714</v>
      </c>
      <c r="G11" s="8">
        <f t="shared" si="4"/>
        <v>457.06454000924714</v>
      </c>
      <c r="H11" s="8">
        <f>SUMSQ($F$4:F11)/A11</f>
        <v>2928411525.1752639</v>
      </c>
      <c r="I11" s="8">
        <f>SUM($G$4:G11)/A11</f>
        <v>44150.133121952393</v>
      </c>
      <c r="J11" s="9">
        <f t="shared" si="5"/>
        <v>8.2645090365024029E-2</v>
      </c>
      <c r="K11" s="8">
        <f>AVERAGE($J$4:J11)</f>
        <v>9.1792614475804744</v>
      </c>
      <c r="L11" s="8">
        <f>SUM($F$4:F11)/I11</f>
        <v>3.5380906988583471</v>
      </c>
    </row>
    <row r="12" spans="1:12" x14ac:dyDescent="0.3">
      <c r="A12" s="7">
        <v>9</v>
      </c>
      <c r="B12" s="29">
        <v>551769</v>
      </c>
      <c r="C12" s="8">
        <f t="shared" si="0"/>
        <v>563656.20480421092</v>
      </c>
      <c r="D12" s="8">
        <f t="shared" si="1"/>
        <v>35984.326521739116</v>
      </c>
      <c r="E12" s="8">
        <f t="shared" si="2"/>
        <v>589174.57811440842</v>
      </c>
      <c r="F12" s="8">
        <f t="shared" si="3"/>
        <v>37405.578114408418</v>
      </c>
      <c r="G12" s="8">
        <f t="shared" si="4"/>
        <v>37405.578114408418</v>
      </c>
      <c r="H12" s="8">
        <f>SUMSQ($F$4:F12)/A12</f>
        <v>2758496608.3861356</v>
      </c>
      <c r="I12" s="8">
        <f>SUM($G$4:G12)/A12</f>
        <v>43400.738121114176</v>
      </c>
      <c r="J12" s="9">
        <f t="shared" si="5"/>
        <v>6.7792097987397657</v>
      </c>
      <c r="K12" s="8">
        <f>AVERAGE($J$4:J12)</f>
        <v>8.9125890421537299</v>
      </c>
      <c r="L12" s="8">
        <f>SUM($F$4:F12)/I12</f>
        <v>4.4610474809495155</v>
      </c>
    </row>
    <row r="13" spans="1:12" x14ac:dyDescent="0.3">
      <c r="A13" s="7">
        <v>10</v>
      </c>
      <c r="B13" s="29">
        <v>611675</v>
      </c>
      <c r="C13" s="8">
        <f t="shared" si="0"/>
        <v>607850.53848784952</v>
      </c>
      <c r="D13" s="8">
        <f t="shared" si="1"/>
        <v>35984.326521739116</v>
      </c>
      <c r="E13" s="8">
        <f t="shared" si="2"/>
        <v>599640.53132595005</v>
      </c>
      <c r="F13" s="8">
        <f t="shared" si="3"/>
        <v>-12034.468674049946</v>
      </c>
      <c r="G13" s="8">
        <f t="shared" si="4"/>
        <v>12034.468674049946</v>
      </c>
      <c r="H13" s="8">
        <f>SUMSQ($F$4:F13)/A13</f>
        <v>2497129791.174191</v>
      </c>
      <c r="I13" s="8">
        <f>SUM($G$4:G13)/A13</f>
        <v>40264.11117640775</v>
      </c>
      <c r="J13" s="9">
        <f t="shared" si="5"/>
        <v>1.9674612619528256</v>
      </c>
      <c r="K13" s="8">
        <f>AVERAGE($J$4:J13)</f>
        <v>8.2180762641336393</v>
      </c>
      <c r="L13" s="8">
        <f>SUM($F$4:F13)/I13</f>
        <v>4.5096806929862039</v>
      </c>
    </row>
    <row r="14" spans="1:12" x14ac:dyDescent="0.3">
      <c r="A14" s="7">
        <v>11</v>
      </c>
      <c r="B14" s="29">
        <v>589864</v>
      </c>
      <c r="C14" s="8">
        <f t="shared" si="0"/>
        <v>607015.52547213994</v>
      </c>
      <c r="D14" s="8">
        <f t="shared" si="1"/>
        <v>35984.326521739116</v>
      </c>
      <c r="E14" s="8">
        <f t="shared" si="2"/>
        <v>643834.86500958866</v>
      </c>
      <c r="F14" s="8">
        <f t="shared" si="3"/>
        <v>53970.865009588655</v>
      </c>
      <c r="G14" s="8">
        <f t="shared" si="4"/>
        <v>53970.865009588655</v>
      </c>
      <c r="H14" s="8">
        <f>SUMSQ($F$4:F14)/A14</f>
        <v>2534922925.6022863</v>
      </c>
      <c r="I14" s="8">
        <f>SUM($G$4:G14)/A14</f>
        <v>41510.179706696923</v>
      </c>
      <c r="J14" s="9">
        <f t="shared" si="5"/>
        <v>9.1497133253747744</v>
      </c>
      <c r="K14" s="8">
        <f>AVERAGE($J$4:J14)</f>
        <v>8.3027705424282878</v>
      </c>
      <c r="L14" s="8">
        <f>SUM($F$4:F14)/I14</f>
        <v>5.6744912083356533</v>
      </c>
    </row>
    <row r="15" spans="1:12" x14ac:dyDescent="0.3">
      <c r="A15" s="7">
        <v>12</v>
      </c>
      <c r="B15" s="29">
        <v>1012606</v>
      </c>
      <c r="C15" s="8">
        <f t="shared" si="0"/>
        <v>895148.01111914264</v>
      </c>
      <c r="D15" s="8">
        <f t="shared" si="1"/>
        <v>35984.326521739116</v>
      </c>
      <c r="E15" s="8">
        <f t="shared" si="2"/>
        <v>642999.85199387907</v>
      </c>
      <c r="F15" s="8">
        <f t="shared" si="3"/>
        <v>-369606.14800612093</v>
      </c>
      <c r="G15" s="8">
        <f t="shared" si="4"/>
        <v>369606.14800612093</v>
      </c>
      <c r="H15" s="8">
        <f>SUMSQ($F$4:F15)/A15</f>
        <v>13707738068.795645</v>
      </c>
      <c r="I15" s="8">
        <f>SUM($G$4:G15)/A15</f>
        <v>68851.5103983156</v>
      </c>
      <c r="J15" s="9">
        <f t="shared" si="5"/>
        <v>36.500489628357023</v>
      </c>
      <c r="K15" s="8">
        <f>AVERAGE($J$4:J15)</f>
        <v>10.652580466255683</v>
      </c>
      <c r="L15" s="8">
        <f>SUM($F$4:F15)/I15</f>
        <v>-1.9470451327574043</v>
      </c>
    </row>
    <row r="16" spans="1:12" x14ac:dyDescent="0.3">
      <c r="A16" s="7">
        <v>13</v>
      </c>
      <c r="B16" s="29">
        <v>1088679</v>
      </c>
      <c r="C16" s="8">
        <f t="shared" si="0"/>
        <v>1038611.883380265</v>
      </c>
      <c r="D16" s="8">
        <f t="shared" si="1"/>
        <v>35984.326521739116</v>
      </c>
      <c r="E16" s="8">
        <f t="shared" si="2"/>
        <v>931132.33764088177</v>
      </c>
      <c r="F16" s="8">
        <f t="shared" si="3"/>
        <v>-157546.66235911823</v>
      </c>
      <c r="G16" s="8">
        <f t="shared" si="4"/>
        <v>157546.66235911823</v>
      </c>
      <c r="H16" s="8">
        <f>SUMSQ($F$4:F16)/A16</f>
        <v>14562600588.157362</v>
      </c>
      <c r="I16" s="8">
        <f>SUM($G$4:G16)/A16</f>
        <v>75674.214395300412</v>
      </c>
      <c r="J16" s="9">
        <f t="shared" si="5"/>
        <v>14.471360461542679</v>
      </c>
      <c r="K16" s="8">
        <f>AVERAGE($J$4:J16)</f>
        <v>10.946332773585452</v>
      </c>
      <c r="L16" s="8">
        <f>SUM($F$4:F16)/I16</f>
        <v>-3.8534084944694698</v>
      </c>
    </row>
    <row r="17" spans="1:12" x14ac:dyDescent="0.3">
      <c r="A17" s="7">
        <v>14</v>
      </c>
      <c r="B17" s="29">
        <v>908717</v>
      </c>
      <c r="C17" s="8">
        <f t="shared" si="0"/>
        <v>961432.13609105977</v>
      </c>
      <c r="D17" s="8">
        <f t="shared" si="1"/>
        <v>35984.326521739116</v>
      </c>
      <c r="E17" s="8">
        <f t="shared" si="2"/>
        <v>1074596.2099020041</v>
      </c>
      <c r="F17" s="8">
        <f t="shared" si="3"/>
        <v>165879.20990200411</v>
      </c>
      <c r="G17" s="8">
        <f>ABS(F17)</f>
        <v>165879.20990200411</v>
      </c>
      <c r="H17" s="8">
        <f>SUMSQ($F$4:F17)/A17</f>
        <v>15487837137.411346</v>
      </c>
      <c r="I17" s="8">
        <f>SUM($G$4:G17)/A17</f>
        <v>82117.428360064965</v>
      </c>
      <c r="J17" s="9">
        <f t="shared" si="5"/>
        <v>18.254221050338458</v>
      </c>
      <c r="K17" s="8">
        <f>AVERAGE($J$4:J17)</f>
        <v>11.468324793353522</v>
      </c>
      <c r="L17" s="8">
        <f>SUM($F$4:F17)/I17</f>
        <v>-1.5310324881324726</v>
      </c>
    </row>
    <row r="18" spans="1:12" x14ac:dyDescent="0.3">
      <c r="A18" s="7">
        <v>15</v>
      </c>
      <c r="B18" s="29">
        <v>1290114</v>
      </c>
      <c r="C18" s="8">
        <f t="shared" si="0"/>
        <v>1197096.9755880823</v>
      </c>
      <c r="D18" s="8">
        <f t="shared" si="1"/>
        <v>35984.326521739116</v>
      </c>
      <c r="E18" s="8">
        <f t="shared" si="2"/>
        <v>997416.4626127989</v>
      </c>
      <c r="F18" s="8">
        <f t="shared" si="3"/>
        <v>-292697.5373872011</v>
      </c>
      <c r="G18" s="8">
        <f t="shared" si="4"/>
        <v>292697.5373872011</v>
      </c>
      <c r="H18" s="8">
        <f>SUMSQ($F$4:F18)/A18</f>
        <v>20166771221.086056</v>
      </c>
      <c r="I18" s="8">
        <f>SUM($G$4:G18)/A18</f>
        <v>96156.102295207369</v>
      </c>
      <c r="J18" s="9">
        <f t="shared" si="5"/>
        <v>22.687726618515967</v>
      </c>
      <c r="K18" s="8">
        <f>AVERAGE($J$4:J18)</f>
        <v>12.21628491503102</v>
      </c>
      <c r="L18" s="8">
        <f>SUM($F$4:F18)/I18</f>
        <v>-4.3514865729869179</v>
      </c>
    </row>
    <row r="19" spans="1:12" x14ac:dyDescent="0.3">
      <c r="A19" s="7">
        <v>16</v>
      </c>
      <c r="B19" s="29">
        <v>1202458</v>
      </c>
      <c r="C19" s="8">
        <f t="shared" si="0"/>
        <v>1212189.8496949109</v>
      </c>
      <c r="D19" s="8">
        <f t="shared" si="1"/>
        <v>35984.326521739116</v>
      </c>
      <c r="E19" s="8">
        <f t="shared" si="2"/>
        <v>1233081.3021098215</v>
      </c>
      <c r="F19" s="8">
        <f t="shared" si="3"/>
        <v>30623.302109821467</v>
      </c>
      <c r="G19" s="8">
        <f t="shared" si="4"/>
        <v>30623.302109821467</v>
      </c>
      <c r="H19" s="8">
        <f>SUMSQ($F$4:F19)/A19</f>
        <v>18964959684.275013</v>
      </c>
      <c r="I19" s="8">
        <f>SUM($G$4:G19)/A19</f>
        <v>92060.302283620753</v>
      </c>
      <c r="J19" s="9">
        <f t="shared" si="5"/>
        <v>2.546725300161957</v>
      </c>
      <c r="K19" s="8">
        <f>AVERAGE($J$4:J19)</f>
        <v>11.611937439101704</v>
      </c>
      <c r="L19" s="8">
        <f>SUM($F$4:F19)/I19</f>
        <v>-4.2124420224451793</v>
      </c>
    </row>
    <row r="20" spans="1:12" x14ac:dyDescent="0.3">
      <c r="A20" s="7">
        <v>17</v>
      </c>
      <c r="B20" s="29">
        <v>1242604</v>
      </c>
      <c r="C20" s="8">
        <f t="shared" si="0"/>
        <v>1244374.1591265437</v>
      </c>
      <c r="D20" s="8">
        <f t="shared" si="1"/>
        <v>35984.326521739116</v>
      </c>
      <c r="E20" s="8">
        <f t="shared" si="2"/>
        <v>1248174.1762166501</v>
      </c>
      <c r="F20" s="8">
        <f t="shared" si="3"/>
        <v>5570.1762166500557</v>
      </c>
      <c r="G20" s="8">
        <f t="shared" si="4"/>
        <v>5570.1762166500557</v>
      </c>
      <c r="H20" s="8">
        <f>SUMSQ($F$4:F20)/A20</f>
        <v>17851198930.087337</v>
      </c>
      <c r="I20" s="8">
        <f>SUM($G$4:G20)/A20</f>
        <v>86972.647809093061</v>
      </c>
      <c r="J20" s="9">
        <f t="shared" si="5"/>
        <v>0.44826639996733114</v>
      </c>
      <c r="K20" s="8">
        <f>AVERAGE($J$4:J20)</f>
        <v>10.955250907387917</v>
      </c>
      <c r="L20" s="8">
        <f>SUM($F$4:F20)/I20</f>
        <v>-4.3948128446184622</v>
      </c>
    </row>
    <row r="21" spans="1:12" x14ac:dyDescent="0.3">
      <c r="A21" s="7">
        <v>18</v>
      </c>
      <c r="B21" s="29">
        <v>1092346</v>
      </c>
      <c r="C21" s="8">
        <f t="shared" si="0"/>
        <v>1152094.9207575968</v>
      </c>
      <c r="D21" s="8">
        <f t="shared" si="1"/>
        <v>35984.326521739116</v>
      </c>
      <c r="E21" s="8">
        <f t="shared" si="2"/>
        <v>1280358.4856482828</v>
      </c>
      <c r="F21" s="8">
        <f t="shared" si="3"/>
        <v>188012.4856482828</v>
      </c>
      <c r="G21" s="8">
        <f t="shared" si="4"/>
        <v>188012.4856482828</v>
      </c>
      <c r="H21" s="8">
        <f>SUMSQ($F$4:F21)/A21</f>
        <v>18823282031.729473</v>
      </c>
      <c r="I21" s="8">
        <f>SUM($G$4:G21)/A21</f>
        <v>92585.972133492498</v>
      </c>
      <c r="J21" s="9">
        <f t="shared" si="5"/>
        <v>17.211807032596155</v>
      </c>
      <c r="K21" s="8">
        <f>AVERAGE($J$4:J21)</f>
        <v>11.302837358788375</v>
      </c>
      <c r="L21" s="8">
        <f>SUM($F$4:F21)/I21</f>
        <v>-2.0976830463428322</v>
      </c>
    </row>
    <row r="22" spans="1:12" x14ac:dyDescent="0.3">
      <c r="A22" s="7">
        <v>19</v>
      </c>
      <c r="B22" s="29">
        <v>1120566</v>
      </c>
      <c r="C22" s="8">
        <f t="shared" si="0"/>
        <v>1142021.1903181965</v>
      </c>
      <c r="D22" s="8">
        <f t="shared" si="1"/>
        <v>35984.326521739116</v>
      </c>
      <c r="E22" s="8">
        <f t="shared" si="2"/>
        <v>1188079.247279336</v>
      </c>
      <c r="F22" s="8">
        <f t="shared" si="3"/>
        <v>67513.247279335978</v>
      </c>
      <c r="G22" s="8">
        <f t="shared" si="4"/>
        <v>67513.247279335978</v>
      </c>
      <c r="H22" s="8">
        <f>SUMSQ($F$4:F22)/A22</f>
        <v>18072479743.649014</v>
      </c>
      <c r="I22" s="8">
        <f>SUM($G$4:G22)/A22</f>
        <v>91266.355035905304</v>
      </c>
      <c r="J22" s="9">
        <f t="shared" si="5"/>
        <v>6.024923768821826</v>
      </c>
      <c r="K22" s="8">
        <f>AVERAGE($J$4:J22)</f>
        <v>11.025052433000662</v>
      </c>
      <c r="L22" s="8">
        <f>SUM($F$4:F22)/I22</f>
        <v>-1.3882747562824733</v>
      </c>
    </row>
    <row r="23" spans="1:12" x14ac:dyDescent="0.3">
      <c r="A23" s="7">
        <v>20</v>
      </c>
      <c r="B23" s="29">
        <v>1070400</v>
      </c>
      <c r="C23" s="8">
        <f t="shared" si="0"/>
        <v>1104596.2049838379</v>
      </c>
      <c r="D23" s="8">
        <f t="shared" si="1"/>
        <v>35984.326521739116</v>
      </c>
      <c r="E23" s="8">
        <f t="shared" si="2"/>
        <v>1178005.5168399357</v>
      </c>
      <c r="F23" s="8">
        <f t="shared" si="3"/>
        <v>107605.51683993568</v>
      </c>
      <c r="G23" s="8">
        <f t="shared" si="4"/>
        <v>107605.51683993568</v>
      </c>
      <c r="H23" s="8">
        <f>SUMSQ($F$4:F23)/A23</f>
        <v>17747803119.186047</v>
      </c>
      <c r="I23" s="8">
        <f>SUM($G$4:G23)/A23</f>
        <v>92083.313126106834</v>
      </c>
      <c r="J23" s="9">
        <f t="shared" si="5"/>
        <v>10.052832290726426</v>
      </c>
      <c r="K23" s="8">
        <f>AVERAGE($J$4:J23)</f>
        <v>10.97644142588695</v>
      </c>
      <c r="L23" s="8">
        <f>SUM($F$4:F23)/I23</f>
        <v>-0.20739110383845563</v>
      </c>
    </row>
    <row r="24" spans="1:12" x14ac:dyDescent="0.3">
      <c r="A24" s="7">
        <v>21</v>
      </c>
      <c r="B24" s="29">
        <v>1060222</v>
      </c>
      <c r="C24" s="8">
        <f t="shared" si="0"/>
        <v>1085759.3227717732</v>
      </c>
      <c r="D24" s="8">
        <f t="shared" si="1"/>
        <v>35984.326521739116</v>
      </c>
      <c r="E24" s="8">
        <f t="shared" si="2"/>
        <v>1140580.531505577</v>
      </c>
      <c r="F24" s="8">
        <f t="shared" si="3"/>
        <v>80358.531505577033</v>
      </c>
      <c r="G24" s="8">
        <f t="shared" si="4"/>
        <v>80358.531505577033</v>
      </c>
      <c r="H24" s="8">
        <f>SUMSQ($F$4:F24)/A24</f>
        <v>17210169331.87875</v>
      </c>
      <c r="I24" s="8">
        <f>SUM($G$4:G24)/A24</f>
        <v>91524.990191795892</v>
      </c>
      <c r="J24" s="9">
        <f t="shared" si="5"/>
        <v>7.5794061531997112</v>
      </c>
      <c r="K24" s="8">
        <f>AVERAGE($J$4:J24)</f>
        <v>10.814677841473273</v>
      </c>
      <c r="L24" s="8">
        <f>SUM($F$4:F24)/I24</f>
        <v>0.66933928561887923</v>
      </c>
    </row>
    <row r="25" spans="1:12" x14ac:dyDescent="0.3">
      <c r="A25" s="7">
        <v>22</v>
      </c>
      <c r="B25" s="29">
        <v>1016328</v>
      </c>
      <c r="C25" s="8">
        <f t="shared" si="0"/>
        <v>1049828.2819335698</v>
      </c>
      <c r="D25" s="8">
        <f t="shared" si="1"/>
        <v>35984.326521739116</v>
      </c>
      <c r="E25" s="8">
        <f t="shared" si="2"/>
        <v>1121743.6492935123</v>
      </c>
      <c r="F25" s="8">
        <f t="shared" si="3"/>
        <v>105415.64929351234</v>
      </c>
      <c r="G25" s="8">
        <f t="shared" si="4"/>
        <v>105415.64929351234</v>
      </c>
      <c r="H25" s="8">
        <f>SUMSQ($F$4:F25)/A25</f>
        <v>16933000685.701204</v>
      </c>
      <c r="I25" s="8">
        <f>SUM($G$4:G25)/A25</f>
        <v>92156.38378732845</v>
      </c>
      <c r="J25" s="9">
        <f t="shared" si="5"/>
        <v>10.372207524884914</v>
      </c>
      <c r="K25" s="8">
        <f>AVERAGE($J$4:J25)</f>
        <v>10.79456555435562</v>
      </c>
      <c r="L25" s="8">
        <f>SUM($F$4:F25)/I25</f>
        <v>1.8086313068599604</v>
      </c>
    </row>
    <row r="26" spans="1:12" x14ac:dyDescent="0.3">
      <c r="A26" s="7">
        <v>23</v>
      </c>
      <c r="B26" s="29">
        <v>846024</v>
      </c>
      <c r="C26" s="8">
        <f t="shared" si="0"/>
        <v>922226.974051269</v>
      </c>
      <c r="D26" s="8">
        <f t="shared" si="1"/>
        <v>35984.326521739116</v>
      </c>
      <c r="E26" s="8">
        <f t="shared" si="2"/>
        <v>1085812.6084553089</v>
      </c>
      <c r="F26" s="8">
        <f t="shared" si="3"/>
        <v>239788.60845530895</v>
      </c>
      <c r="G26" s="8">
        <f t="shared" si="4"/>
        <v>239788.60845530895</v>
      </c>
      <c r="H26" s="8">
        <f>SUMSQ($F$4:F26)/A26</f>
        <v>18696721383.928696</v>
      </c>
      <c r="I26" s="8">
        <f>SUM($G$4:G26)/A26</f>
        <v>98575.176164197168</v>
      </c>
      <c r="J26" s="9">
        <f t="shared" si="5"/>
        <v>28.343003089192383</v>
      </c>
      <c r="K26" s="8">
        <f>AVERAGE($J$4:J26)</f>
        <v>11.557541099348523</v>
      </c>
      <c r="L26" s="8">
        <f>SUM($F$4:F26)/I26</f>
        <v>4.123406572695556</v>
      </c>
    </row>
    <row r="27" spans="1:12" x14ac:dyDescent="0.3">
      <c r="A27" s="7">
        <v>24</v>
      </c>
      <c r="B27" s="29">
        <v>1112141</v>
      </c>
      <c r="C27" s="53">
        <f t="shared" si="0"/>
        <v>1063223.3263593821</v>
      </c>
      <c r="D27" s="8">
        <f>$B$40*(C27-C26)+(1-$B$40)*D26</f>
        <v>35984.326521739116</v>
      </c>
      <c r="E27" s="8">
        <f t="shared" si="2"/>
        <v>958211.30057300813</v>
      </c>
      <c r="F27" s="8">
        <f t="shared" si="3"/>
        <v>-153929.69942699187</v>
      </c>
      <c r="G27" s="8">
        <f t="shared" si="4"/>
        <v>153929.69942699187</v>
      </c>
      <c r="H27" s="8">
        <f>SUMSQ($F$4:F27)/A27</f>
        <v>18904956008.168503</v>
      </c>
      <c r="I27" s="8">
        <f>SUM($G$4:G27)/A27</f>
        <v>100881.61463348028</v>
      </c>
      <c r="J27" s="9">
        <f t="shared" si="5"/>
        <v>13.840843870245937</v>
      </c>
      <c r="K27" s="8">
        <f>AVERAGE($J$4:J27)</f>
        <v>11.652678714802581</v>
      </c>
      <c r="L27" s="8">
        <f>SUM($F$4:F27)/I27</f>
        <v>2.5032889371426674</v>
      </c>
    </row>
    <row r="28" spans="1:12" x14ac:dyDescent="0.3">
      <c r="A28" s="28">
        <v>25</v>
      </c>
      <c r="B28" s="30">
        <v>1182609</v>
      </c>
      <c r="E28" s="8">
        <f>$C$27+$D$27</f>
        <v>1099207.6528811213</v>
      </c>
      <c r="H28" s="11"/>
    </row>
    <row r="29" spans="1:12" x14ac:dyDescent="0.3">
      <c r="A29" s="28">
        <v>26</v>
      </c>
      <c r="B29" s="30">
        <v>1079202</v>
      </c>
      <c r="E29" s="8">
        <f>$C$27+2*$D$27</f>
        <v>1135191.9794028604</v>
      </c>
      <c r="H29" s="11"/>
    </row>
    <row r="30" spans="1:12" x14ac:dyDescent="0.3">
      <c r="A30" s="28">
        <v>27</v>
      </c>
      <c r="B30" s="30">
        <v>1305043</v>
      </c>
      <c r="E30" s="8">
        <f>$C$27+3*$D$27</f>
        <v>1171176.3059245995</v>
      </c>
      <c r="H30" s="11"/>
    </row>
    <row r="31" spans="1:12" x14ac:dyDescent="0.3">
      <c r="A31" s="28">
        <v>28</v>
      </c>
      <c r="B31" s="30">
        <v>1313547</v>
      </c>
      <c r="E31" s="8">
        <f>$C$27+4*$D$27</f>
        <v>1207160.6324463387</v>
      </c>
      <c r="H31" s="11"/>
    </row>
    <row r="32" spans="1:12" x14ac:dyDescent="0.3">
      <c r="A32" s="28">
        <v>29</v>
      </c>
      <c r="B32" s="30">
        <v>1269651</v>
      </c>
      <c r="E32" s="8">
        <f>$C$27+5*$D$27</f>
        <v>1243144.9589680778</v>
      </c>
      <c r="H32" s="11"/>
    </row>
    <row r="33" spans="1:8" x14ac:dyDescent="0.3">
      <c r="A33" s="51"/>
      <c r="B33" s="52"/>
      <c r="E33" s="8">
        <f>$C$27+6*$D$27</f>
        <v>1279129.2854898169</v>
      </c>
      <c r="H33" s="11"/>
    </row>
    <row r="34" spans="1:8" x14ac:dyDescent="0.3">
      <c r="A34" s="51"/>
      <c r="B34" s="52"/>
      <c r="E34" s="8">
        <f>$C$27+7*$D$27</f>
        <v>1315113.612011556</v>
      </c>
      <c r="H34" s="11"/>
    </row>
    <row r="35" spans="1:8" x14ac:dyDescent="0.3">
      <c r="A35" s="51"/>
      <c r="B35" s="52"/>
      <c r="H35" s="11"/>
    </row>
    <row r="36" spans="1:8" x14ac:dyDescent="0.3">
      <c r="A36" s="51"/>
      <c r="B36" s="52"/>
      <c r="H36" s="11"/>
    </row>
    <row r="37" spans="1:8" x14ac:dyDescent="0.3">
      <c r="H37" s="11"/>
    </row>
    <row r="39" spans="1:8" x14ac:dyDescent="0.3">
      <c r="A39" t="s">
        <v>39</v>
      </c>
      <c r="B39">
        <v>0.6822076972623512</v>
      </c>
    </row>
    <row r="40" spans="1:8" x14ac:dyDescent="0.3">
      <c r="A40" t="s">
        <v>40</v>
      </c>
      <c r="B40">
        <v>0</v>
      </c>
    </row>
    <row r="42" spans="1:8" x14ac:dyDescent="0.3">
      <c r="A42" t="s">
        <v>37</v>
      </c>
      <c r="B42">
        <v>371881.37681159441</v>
      </c>
    </row>
    <row r="43" spans="1:8" ht="15" thickBot="1" x14ac:dyDescent="0.35">
      <c r="A43" s="10" t="s">
        <v>38</v>
      </c>
      <c r="B43" s="10">
        <v>35984.326521739116</v>
      </c>
    </row>
    <row r="45" spans="1:8" x14ac:dyDescent="0.3">
      <c r="A45" s="12" t="s">
        <v>41</v>
      </c>
      <c r="B45" s="13" t="s">
        <v>35</v>
      </c>
      <c r="C45" s="13" t="s">
        <v>36</v>
      </c>
      <c r="D45" s="13" t="s">
        <v>42</v>
      </c>
      <c r="E45" s="13" t="s">
        <v>43</v>
      </c>
      <c r="F45" s="13" t="s">
        <v>44</v>
      </c>
      <c r="G45" s="14"/>
      <c r="H45" s="14"/>
    </row>
    <row r="46" spans="1:8" x14ac:dyDescent="0.3">
      <c r="A46" s="12" t="s">
        <v>45</v>
      </c>
      <c r="B46" s="15">
        <f>I27</f>
        <v>100881.61463348028</v>
      </c>
      <c r="C46" s="16">
        <f>K27</f>
        <v>11.652678714802581</v>
      </c>
      <c r="D46" s="17">
        <f>MIN(L4:L27)</f>
        <v>-4.3948128446184622</v>
      </c>
      <c r="E46" s="17">
        <f>MAX(L4:L27)</f>
        <v>5.6744912083356533</v>
      </c>
      <c r="F46" s="18">
        <f>1.25*B46</f>
        <v>126102.01829185034</v>
      </c>
      <c r="G46" s="19"/>
      <c r="H46" s="20"/>
    </row>
    <row r="52" spans="2:4" x14ac:dyDescent="0.3">
      <c r="B52" t="s">
        <v>59</v>
      </c>
    </row>
    <row r="54" spans="2:4" x14ac:dyDescent="0.3">
      <c r="B54" s="41" t="s">
        <v>123</v>
      </c>
      <c r="C54" s="41" t="s">
        <v>124</v>
      </c>
      <c r="D54" s="41" t="s">
        <v>125</v>
      </c>
    </row>
    <row r="55" spans="2:4" x14ac:dyDescent="0.3">
      <c r="B55" s="54">
        <v>45292</v>
      </c>
      <c r="C55" s="56">
        <v>1182609</v>
      </c>
      <c r="D55" s="55">
        <f>$C$27+$D$27</f>
        <v>1099207.6528811213</v>
      </c>
    </row>
    <row r="56" spans="2:4" x14ac:dyDescent="0.3">
      <c r="B56" s="54">
        <v>45323</v>
      </c>
      <c r="C56" s="56">
        <v>1079202</v>
      </c>
      <c r="D56" s="55">
        <f>$C$27+2*$D$27</f>
        <v>1135191.9794028604</v>
      </c>
    </row>
    <row r="57" spans="2:4" x14ac:dyDescent="0.3">
      <c r="B57" s="54">
        <v>45352</v>
      </c>
      <c r="C57" s="56">
        <v>1305043</v>
      </c>
      <c r="D57" s="55">
        <f>$C$27+3*$D$27</f>
        <v>1171176.3059245995</v>
      </c>
    </row>
    <row r="58" spans="2:4" x14ac:dyDescent="0.3">
      <c r="B58" s="54">
        <v>45383</v>
      </c>
      <c r="C58" s="56">
        <v>1313547</v>
      </c>
      <c r="D58" s="55">
        <f>$C$27+4*$D$27</f>
        <v>1207160.6324463387</v>
      </c>
    </row>
    <row r="59" spans="2:4" x14ac:dyDescent="0.3">
      <c r="B59" s="54">
        <v>45413</v>
      </c>
      <c r="C59" s="56">
        <v>1269651</v>
      </c>
      <c r="D59" s="55">
        <f>$C$27+5*$D$27</f>
        <v>1243144.9589680778</v>
      </c>
    </row>
    <row r="60" spans="2:4" x14ac:dyDescent="0.3">
      <c r="B60" s="54">
        <v>45444</v>
      </c>
      <c r="C60" s="23"/>
      <c r="D60" s="55">
        <f>$C$27+6*$D$27</f>
        <v>1279129.2854898169</v>
      </c>
    </row>
    <row r="61" spans="2:4" x14ac:dyDescent="0.3">
      <c r="B61" s="54">
        <v>45474</v>
      </c>
      <c r="C61" s="23"/>
      <c r="D61" s="55">
        <f>$C$27+7*$D$27</f>
        <v>1315113.612011556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C50A-2580-446D-8D88-5BBA616665FE}">
  <sheetPr codeName="Sheet4"/>
  <dimension ref="A1:M66"/>
  <sheetViews>
    <sheetView workbookViewId="0">
      <selection activeCell="D1" sqref="D1"/>
    </sheetView>
  </sheetViews>
  <sheetFormatPr defaultRowHeight="14.4" x14ac:dyDescent="0.3"/>
  <cols>
    <col min="2" max="2" width="14.109375" bestFit="1" customWidth="1"/>
    <col min="3" max="3" width="23.88671875" bestFit="1" customWidth="1"/>
    <col min="4" max="4" width="13.5546875" customWidth="1"/>
    <col min="6" max="6" width="16.77734375" bestFit="1" customWidth="1"/>
    <col min="7" max="7" width="11.44140625" bestFit="1" customWidth="1"/>
    <col min="8" max="8" width="14.88671875" bestFit="1" customWidth="1"/>
    <col min="9" max="9" width="19.109375" bestFit="1" customWidth="1"/>
    <col min="10" max="11" width="12" bestFit="1" customWidth="1"/>
    <col min="12" max="13" width="6.88671875" bestFit="1" customWidth="1"/>
  </cols>
  <sheetData>
    <row r="1" spans="1:10" ht="21" x14ac:dyDescent="0.4">
      <c r="A1" s="68" t="s">
        <v>132</v>
      </c>
      <c r="D1" t="s">
        <v>131</v>
      </c>
    </row>
    <row r="2" spans="1:10" x14ac:dyDescent="0.3">
      <c r="A2" s="59" t="s">
        <v>46</v>
      </c>
      <c r="B2" s="59" t="s">
        <v>34</v>
      </c>
      <c r="C2" s="59" t="s">
        <v>47</v>
      </c>
      <c r="D2" s="59" t="s">
        <v>48</v>
      </c>
      <c r="I2" t="s">
        <v>37</v>
      </c>
      <c r="J2">
        <v>371881.37681159441</v>
      </c>
    </row>
    <row r="3" spans="1:10" ht="15" thickBot="1" x14ac:dyDescent="0.35">
      <c r="A3" s="22">
        <v>1</v>
      </c>
      <c r="B3" s="7">
        <v>381250</v>
      </c>
      <c r="C3" s="7">
        <f>$J$2+$J$3*A3</f>
        <v>407865.70333333348</v>
      </c>
      <c r="D3" s="7">
        <f>B3/C3</f>
        <v>0.93474395342434213</v>
      </c>
      <c r="I3" s="10" t="s">
        <v>38</v>
      </c>
      <c r="J3" s="10">
        <v>35984.326521739102</v>
      </c>
    </row>
    <row r="4" spans="1:10" x14ac:dyDescent="0.3">
      <c r="A4" s="7">
        <v>2</v>
      </c>
      <c r="B4" s="7">
        <v>380985</v>
      </c>
      <c r="C4" s="7">
        <f t="shared" ref="C4:C26" si="0">$J$2+$J$3*A4</f>
        <v>443850.02985507261</v>
      </c>
      <c r="D4" s="7">
        <f t="shared" ref="D4:D26" si="1">B4/C4</f>
        <v>0.85836425453074883</v>
      </c>
    </row>
    <row r="5" spans="1:10" x14ac:dyDescent="0.3">
      <c r="A5" s="7">
        <v>3</v>
      </c>
      <c r="B5" s="7">
        <v>529674</v>
      </c>
      <c r="C5" s="7">
        <f t="shared" si="0"/>
        <v>479834.35637681175</v>
      </c>
      <c r="D5" s="7">
        <f t="shared" si="1"/>
        <v>1.1038684349314274</v>
      </c>
    </row>
    <row r="6" spans="1:10" x14ac:dyDescent="0.3">
      <c r="A6" s="7">
        <v>4</v>
      </c>
      <c r="B6" s="7">
        <v>514467</v>
      </c>
      <c r="C6" s="7">
        <f t="shared" si="0"/>
        <v>515818.68289855082</v>
      </c>
      <c r="D6" s="7">
        <f t="shared" si="1"/>
        <v>0.99737953869573848</v>
      </c>
    </row>
    <row r="7" spans="1:10" x14ac:dyDescent="0.3">
      <c r="A7" s="22">
        <v>5</v>
      </c>
      <c r="B7" s="7">
        <v>532220</v>
      </c>
      <c r="C7" s="7">
        <f t="shared" si="0"/>
        <v>551803.00942028989</v>
      </c>
      <c r="D7" s="7">
        <f t="shared" si="1"/>
        <v>0.96451086875937253</v>
      </c>
    </row>
    <row r="8" spans="1:10" x14ac:dyDescent="0.3">
      <c r="A8" s="7">
        <v>6</v>
      </c>
      <c r="B8" s="7">
        <v>521450</v>
      </c>
      <c r="C8" s="7">
        <f t="shared" si="0"/>
        <v>587787.33594202902</v>
      </c>
      <c r="D8" s="7">
        <f t="shared" si="1"/>
        <v>0.88714058319117717</v>
      </c>
      <c r="I8" t="s">
        <v>49</v>
      </c>
    </row>
    <row r="9" spans="1:10" x14ac:dyDescent="0.3">
      <c r="A9" s="7">
        <v>7</v>
      </c>
      <c r="B9" s="7">
        <v>490847</v>
      </c>
      <c r="C9" s="7">
        <f t="shared" si="0"/>
        <v>623771.66246376815</v>
      </c>
      <c r="D9" s="7">
        <f t="shared" si="1"/>
        <v>0.78690172949065462</v>
      </c>
      <c r="I9" s="23" t="s">
        <v>50</v>
      </c>
      <c r="J9" s="23">
        <f>(D3+D7+D11)/3</f>
        <v>0.89744075840954451</v>
      </c>
    </row>
    <row r="10" spans="1:10" x14ac:dyDescent="0.3">
      <c r="A10" s="7">
        <v>8</v>
      </c>
      <c r="B10" s="7">
        <v>553045</v>
      </c>
      <c r="C10" s="7">
        <f t="shared" si="0"/>
        <v>659755.98898550728</v>
      </c>
      <c r="D10" s="7">
        <f t="shared" si="1"/>
        <v>0.83825688471643212</v>
      </c>
      <c r="I10" s="23" t="s">
        <v>51</v>
      </c>
      <c r="J10" s="23">
        <f>(D4+D8+D12)/3</f>
        <v>0.86048029274337978</v>
      </c>
    </row>
    <row r="11" spans="1:10" x14ac:dyDescent="0.3">
      <c r="A11" s="22">
        <v>9</v>
      </c>
      <c r="B11" s="7">
        <v>551769</v>
      </c>
      <c r="C11" s="7">
        <f t="shared" si="0"/>
        <v>695740.31550724641</v>
      </c>
      <c r="D11" s="7">
        <f t="shared" si="1"/>
        <v>0.79306745304491866</v>
      </c>
      <c r="I11" s="23" t="s">
        <v>52</v>
      </c>
      <c r="J11" s="23">
        <f>(D5+D9+D13)/3</f>
        <v>0.88637113642545573</v>
      </c>
    </row>
    <row r="12" spans="1:10" x14ac:dyDescent="0.3">
      <c r="A12" s="7">
        <v>10</v>
      </c>
      <c r="B12" s="7">
        <v>611675</v>
      </c>
      <c r="C12" s="7">
        <f t="shared" si="0"/>
        <v>731724.64202898543</v>
      </c>
      <c r="D12" s="7">
        <f t="shared" si="1"/>
        <v>0.83593604050821357</v>
      </c>
      <c r="I12" s="23" t="s">
        <v>53</v>
      </c>
      <c r="J12" s="23">
        <f>(D6+D10+D14)/3</f>
        <v>1.0318590856075442</v>
      </c>
    </row>
    <row r="13" spans="1:10" x14ac:dyDescent="0.3">
      <c r="A13" s="7">
        <v>11</v>
      </c>
      <c r="B13" s="7">
        <v>589864</v>
      </c>
      <c r="C13" s="7">
        <f t="shared" si="0"/>
        <v>767708.96855072444</v>
      </c>
      <c r="D13" s="7">
        <f t="shared" si="1"/>
        <v>0.76834324485428518</v>
      </c>
    </row>
    <row r="14" spans="1:10" x14ac:dyDescent="0.3">
      <c r="A14" s="7">
        <v>12</v>
      </c>
      <c r="B14" s="7">
        <v>1012606</v>
      </c>
      <c r="C14" s="7">
        <f t="shared" si="0"/>
        <v>803693.29507246357</v>
      </c>
      <c r="D14" s="7">
        <f t="shared" si="1"/>
        <v>1.2599408334104618</v>
      </c>
    </row>
    <row r="15" spans="1:10" x14ac:dyDescent="0.3">
      <c r="A15" s="7">
        <v>13</v>
      </c>
      <c r="B15" s="7">
        <v>1088679</v>
      </c>
      <c r="C15" s="7">
        <f t="shared" si="0"/>
        <v>839677.6215942027</v>
      </c>
      <c r="D15" s="7">
        <f t="shared" si="1"/>
        <v>1.296544021184042</v>
      </c>
    </row>
    <row r="16" spans="1:10" x14ac:dyDescent="0.3">
      <c r="A16" s="7">
        <v>14</v>
      </c>
      <c r="B16" s="7">
        <v>908717</v>
      </c>
      <c r="C16" s="7">
        <f t="shared" si="0"/>
        <v>875661.94811594184</v>
      </c>
      <c r="D16" s="7">
        <f t="shared" si="1"/>
        <v>1.0377486448453981</v>
      </c>
    </row>
    <row r="17" spans="1:13" x14ac:dyDescent="0.3">
      <c r="A17" s="7">
        <v>15</v>
      </c>
      <c r="B17" s="7">
        <v>1290114</v>
      </c>
      <c r="C17" s="7">
        <f t="shared" si="0"/>
        <v>911646.27463768097</v>
      </c>
      <c r="D17" s="7">
        <f t="shared" si="1"/>
        <v>1.4151475587532401</v>
      </c>
    </row>
    <row r="18" spans="1:13" x14ac:dyDescent="0.3">
      <c r="A18" s="7">
        <v>16</v>
      </c>
      <c r="B18" s="7">
        <v>1202458</v>
      </c>
      <c r="C18" s="7">
        <f t="shared" si="0"/>
        <v>947630.6011594201</v>
      </c>
      <c r="D18" s="7">
        <f t="shared" si="1"/>
        <v>1.2689100568605531</v>
      </c>
    </row>
    <row r="19" spans="1:13" x14ac:dyDescent="0.3">
      <c r="A19" s="7">
        <v>17</v>
      </c>
      <c r="B19" s="7">
        <v>1242604</v>
      </c>
      <c r="C19" s="7">
        <f t="shared" si="0"/>
        <v>983614.92768115923</v>
      </c>
      <c r="D19" s="7">
        <f t="shared" si="1"/>
        <v>1.2633033161965113</v>
      </c>
    </row>
    <row r="20" spans="1:13" x14ac:dyDescent="0.3">
      <c r="A20" s="7">
        <v>18</v>
      </c>
      <c r="B20" s="7">
        <v>1092346</v>
      </c>
      <c r="C20" s="7">
        <f t="shared" si="0"/>
        <v>1019599.2542028984</v>
      </c>
      <c r="D20" s="7">
        <f t="shared" si="1"/>
        <v>1.0713483709381226</v>
      </c>
    </row>
    <row r="21" spans="1:13" x14ac:dyDescent="0.3">
      <c r="A21" s="7">
        <v>19</v>
      </c>
      <c r="B21" s="7">
        <v>1120566</v>
      </c>
      <c r="C21" s="7">
        <f t="shared" si="0"/>
        <v>1055583.5807246373</v>
      </c>
      <c r="D21" s="7">
        <f t="shared" si="1"/>
        <v>1.0615606574997629</v>
      </c>
    </row>
    <row r="22" spans="1:13" x14ac:dyDescent="0.3">
      <c r="A22" s="7">
        <v>20</v>
      </c>
      <c r="B22" s="7">
        <v>1070400</v>
      </c>
      <c r="C22" s="7">
        <f t="shared" si="0"/>
        <v>1091567.9072463764</v>
      </c>
      <c r="D22" s="7">
        <f t="shared" si="1"/>
        <v>0.98060779626640437</v>
      </c>
    </row>
    <row r="23" spans="1:13" x14ac:dyDescent="0.3">
      <c r="A23" s="7">
        <v>21</v>
      </c>
      <c r="B23" s="7">
        <v>1060222</v>
      </c>
      <c r="C23" s="7">
        <f t="shared" si="0"/>
        <v>1127552.2337681155</v>
      </c>
      <c r="D23" s="7">
        <f t="shared" si="1"/>
        <v>0.94028637277130156</v>
      </c>
    </row>
    <row r="24" spans="1:13" x14ac:dyDescent="0.3">
      <c r="A24" s="7">
        <v>22</v>
      </c>
      <c r="B24" s="7">
        <v>1016328</v>
      </c>
      <c r="C24" s="7">
        <f t="shared" si="0"/>
        <v>1163536.5602898546</v>
      </c>
      <c r="D24" s="7">
        <f t="shared" si="1"/>
        <v>0.87348179222388789</v>
      </c>
    </row>
    <row r="25" spans="1:13" x14ac:dyDescent="0.3">
      <c r="A25" s="7">
        <v>23</v>
      </c>
      <c r="B25" s="7">
        <v>846024</v>
      </c>
      <c r="C25" s="7">
        <f t="shared" si="0"/>
        <v>1199520.8868115938</v>
      </c>
      <c r="D25" s="7">
        <f t="shared" si="1"/>
        <v>0.70530159941506976</v>
      </c>
    </row>
    <row r="26" spans="1:13" x14ac:dyDescent="0.3">
      <c r="A26" s="7">
        <v>24</v>
      </c>
      <c r="B26" s="7">
        <v>1112141</v>
      </c>
      <c r="C26" s="7">
        <f t="shared" si="0"/>
        <v>1235505.2133333329</v>
      </c>
      <c r="D26" s="7">
        <f t="shared" si="1"/>
        <v>0.90015079499300354</v>
      </c>
    </row>
    <row r="28" spans="1:13" x14ac:dyDescent="0.3">
      <c r="A28" s="59" t="s">
        <v>24</v>
      </c>
      <c r="B28" s="59" t="s">
        <v>34</v>
      </c>
      <c r="C28" s="59" t="s">
        <v>25</v>
      </c>
      <c r="D28" s="59" t="s">
        <v>26</v>
      </c>
      <c r="E28" s="59" t="s">
        <v>54</v>
      </c>
      <c r="F28" s="59" t="s">
        <v>59</v>
      </c>
      <c r="G28" s="59" t="s">
        <v>28</v>
      </c>
      <c r="H28" s="59" t="s">
        <v>29</v>
      </c>
      <c r="I28" s="59" t="s">
        <v>30</v>
      </c>
      <c r="J28" s="59" t="s">
        <v>55</v>
      </c>
      <c r="K28" s="59" t="s">
        <v>31</v>
      </c>
      <c r="L28" s="59" t="s">
        <v>32</v>
      </c>
      <c r="M28" s="59" t="s">
        <v>33</v>
      </c>
    </row>
    <row r="29" spans="1:13" x14ac:dyDescent="0.3">
      <c r="A29" s="5">
        <v>0</v>
      </c>
      <c r="B29" s="31"/>
      <c r="C29" s="6">
        <f>J2</f>
        <v>371881.37681159441</v>
      </c>
      <c r="D29" s="5">
        <f>J3</f>
        <v>35984.326521739102</v>
      </c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7">
        <v>1</v>
      </c>
      <c r="B30" s="29">
        <v>381250</v>
      </c>
      <c r="C30" s="8">
        <f>$B$59*(B30/E30)+(1-$B$59)*(C29+D29)</f>
        <v>417286.38598037243</v>
      </c>
      <c r="D30" s="8">
        <f>$B$60*(C30-C29)+(1-$B$60)*D29</f>
        <v>37868.463051146886</v>
      </c>
      <c r="E30" s="44">
        <v>0.89744075840954451</v>
      </c>
      <c r="F30" s="6">
        <f>(C29+D29)*E30</f>
        <v>366035.30612870911</v>
      </c>
      <c r="G30" s="8">
        <f>F30-B30</f>
        <v>-15214.693871290889</v>
      </c>
      <c r="H30" s="8">
        <f>ABS(G30)</f>
        <v>15214.693871290889</v>
      </c>
      <c r="I30" s="8">
        <f>SUMSQ($G$30:G30)/A30</f>
        <v>231486909.59709653</v>
      </c>
      <c r="J30" s="8">
        <f>SUM($H$30:H30)/A30</f>
        <v>15214.693871290889</v>
      </c>
      <c r="K30" s="24">
        <f>100*H30/B30</f>
        <v>3.9907393760762986</v>
      </c>
      <c r="L30" s="8">
        <f>AVERAGE($K$30:K30)</f>
        <v>3.9907393760762986</v>
      </c>
      <c r="M30" s="8">
        <f>SUM($G$30:G30)/J30</f>
        <v>-1</v>
      </c>
    </row>
    <row r="31" spans="1:13" x14ac:dyDescent="0.3">
      <c r="A31" s="7">
        <v>2</v>
      </c>
      <c r="B31" s="29">
        <v>380985</v>
      </c>
      <c r="C31" s="8">
        <f t="shared" ref="C31:C53" si="2">$B$59*(B31/E31)+(1-$B$59)*(C30+D30)</f>
        <v>448266.46640416107</v>
      </c>
      <c r="D31" s="8">
        <f t="shared" ref="D31:D53" si="3">$B$60*(C31-C30)+(1-$B$60)*D30</f>
        <v>36490.786525675234</v>
      </c>
      <c r="E31" s="25">
        <v>0.86048029274337978</v>
      </c>
      <c r="F31" s="6">
        <f t="shared" ref="F31:F53" si="4">(C30+D30)*E31</f>
        <v>391651.77773821057</v>
      </c>
      <c r="G31" s="8">
        <f t="shared" ref="G31:G53" si="5">F31-B31</f>
        <v>10666.777738210571</v>
      </c>
      <c r="H31" s="8">
        <f t="shared" ref="H31:H53" si="6">ABS(G31)</f>
        <v>10666.777738210571</v>
      </c>
      <c r="I31" s="8">
        <f>SUMSQ($G$30:G31)/A31</f>
        <v>172633528.45674056</v>
      </c>
      <c r="J31" s="8">
        <f>SUM($H$30:H31)/A31</f>
        <v>12940.73580475073</v>
      </c>
      <c r="K31" s="24">
        <f t="shared" ref="K31:K53" si="7">100*H31/B31</f>
        <v>2.7997894243108181</v>
      </c>
      <c r="L31" s="8">
        <f>AVERAGE($K$30:K31)</f>
        <v>3.3952644001935584</v>
      </c>
      <c r="M31" s="8">
        <f>SUM($G$30:G31)/J31</f>
        <v>-0.35144185011571855</v>
      </c>
    </row>
    <row r="32" spans="1:13" x14ac:dyDescent="0.3">
      <c r="A32" s="7">
        <v>3</v>
      </c>
      <c r="B32" s="29">
        <v>529674</v>
      </c>
      <c r="C32" s="8">
        <f t="shared" si="2"/>
        <v>547448.32605946844</v>
      </c>
      <c r="D32" s="8">
        <f t="shared" si="3"/>
        <v>49029.001151601668</v>
      </c>
      <c r="E32" s="25">
        <v>0.88637113642545573</v>
      </c>
      <c r="F32" s="6">
        <f t="shared" si="4"/>
        <v>429674.83716990106</v>
      </c>
      <c r="G32" s="8">
        <f t="shared" si="5"/>
        <v>-99999.16283009894</v>
      </c>
      <c r="H32" s="8">
        <f t="shared" si="6"/>
        <v>99999.16283009894</v>
      </c>
      <c r="I32" s="8">
        <f>SUMSQ($G$30:G32)/A32</f>
        <v>3448366541.2113743</v>
      </c>
      <c r="J32" s="8">
        <f>SUM($H$30:H32)/A32</f>
        <v>41960.211479866797</v>
      </c>
      <c r="K32" s="24">
        <f t="shared" si="7"/>
        <v>18.879379170980442</v>
      </c>
      <c r="L32" s="8">
        <f>AVERAGE($K$30:K32)</f>
        <v>8.5566359904558524</v>
      </c>
      <c r="M32" s="8">
        <f>SUM($G$30:G32)/J32</f>
        <v>-2.4915765501644973</v>
      </c>
    </row>
    <row r="33" spans="1:13" x14ac:dyDescent="0.3">
      <c r="A33" s="7">
        <v>4</v>
      </c>
      <c r="B33" s="29">
        <v>514467</v>
      </c>
      <c r="C33" s="8">
        <f t="shared" si="2"/>
        <v>542079.17042639409</v>
      </c>
      <c r="D33" s="8">
        <f t="shared" si="3"/>
        <v>38149.369794666469</v>
      </c>
      <c r="E33" s="25">
        <v>1.0318590856075442</v>
      </c>
      <c r="F33" s="6">
        <f t="shared" si="4"/>
        <v>615480.54944164678</v>
      </c>
      <c r="G33" s="8">
        <f t="shared" si="5"/>
        <v>101013.54944164678</v>
      </c>
      <c r="H33" s="8">
        <f t="shared" si="6"/>
        <v>101013.54944164678</v>
      </c>
      <c r="I33" s="8">
        <f>SUMSQ($G$30:G33)/A33</f>
        <v>5137209198.6085358</v>
      </c>
      <c r="J33" s="8">
        <f>SUM($H$30:H33)/A33</f>
        <v>56723.545970311796</v>
      </c>
      <c r="K33" s="24">
        <f t="shared" si="7"/>
        <v>19.634602305229837</v>
      </c>
      <c r="L33" s="8">
        <f>AVERAGE($K$30:K33)</f>
        <v>11.326127569149349</v>
      </c>
      <c r="M33" s="8">
        <f>SUM($G$30:G33)/J33</f>
        <v>-6.2293875692853662E-2</v>
      </c>
    </row>
    <row r="34" spans="1:13" x14ac:dyDescent="0.3">
      <c r="A34" s="7">
        <v>5</v>
      </c>
      <c r="B34" s="29">
        <v>532220</v>
      </c>
      <c r="C34" s="8">
        <f t="shared" si="2"/>
        <v>587118.22194130439</v>
      </c>
      <c r="D34" s="8">
        <f t="shared" si="3"/>
        <v>39527.306138715241</v>
      </c>
      <c r="E34" s="8">
        <f>$B$61*(B30/C30)+(1-$B$61)*E30</f>
        <v>0.89806882565974333</v>
      </c>
      <c r="F34" s="6">
        <f t="shared" si="4"/>
        <v>521085.16373059497</v>
      </c>
      <c r="G34" s="8">
        <f t="shared" si="5"/>
        <v>-11134.83626940503</v>
      </c>
      <c r="H34" s="8">
        <f t="shared" si="6"/>
        <v>11134.83626940503</v>
      </c>
      <c r="I34" s="8">
        <f>SUMSQ($G$30:G34)/A34</f>
        <v>4134564274.6361198</v>
      </c>
      <c r="J34" s="8">
        <f>SUM($H$30:H34)/A34</f>
        <v>47605.804030130443</v>
      </c>
      <c r="K34" s="24">
        <f t="shared" si="7"/>
        <v>2.0921491618888863</v>
      </c>
      <c r="L34" s="8">
        <f>AVERAGE($K$30:K34)</f>
        <v>9.4793318876972563</v>
      </c>
      <c r="M34" s="8">
        <f>SUM($G$30:G34)/J34</f>
        <v>-0.30812137489902847</v>
      </c>
    </row>
    <row r="35" spans="1:13" x14ac:dyDescent="0.3">
      <c r="A35" s="7">
        <v>6</v>
      </c>
      <c r="B35" s="29">
        <v>521450</v>
      </c>
      <c r="C35" s="8">
        <f t="shared" si="2"/>
        <v>615333.01933395746</v>
      </c>
      <c r="D35" s="8">
        <f t="shared" si="3"/>
        <v>37264.804389502809</v>
      </c>
      <c r="E35" s="8">
        <f t="shared" ref="E35:E57" si="8">$B$61*(B31/C31)+(1-$B$61)*E31</f>
        <v>0.8600703963095202</v>
      </c>
      <c r="F35" s="6">
        <f t="shared" si="4"/>
        <v>538959.26768137107</v>
      </c>
      <c r="G35" s="8">
        <f t="shared" si="5"/>
        <v>17509.267681371071</v>
      </c>
      <c r="H35" s="8">
        <f t="shared" si="6"/>
        <v>17509.267681371071</v>
      </c>
      <c r="I35" s="8">
        <f>SUMSQ($G$30:G35)/A35</f>
        <v>3496565971.3197503</v>
      </c>
      <c r="J35" s="8">
        <f>SUM($H$30:H35)/A35</f>
        <v>42589.71463867055</v>
      </c>
      <c r="K35" s="24">
        <f t="shared" si="7"/>
        <v>3.357803755177116</v>
      </c>
      <c r="L35" s="8">
        <f>AVERAGE($K$30:K35)</f>
        <v>8.4590771989439002</v>
      </c>
      <c r="M35" s="8">
        <f>SUM($G$30:G35)/J35</f>
        <v>6.6703942830696736E-2</v>
      </c>
    </row>
    <row r="36" spans="1:13" x14ac:dyDescent="0.3">
      <c r="A36" s="7">
        <v>7</v>
      </c>
      <c r="B36" s="29">
        <v>490847</v>
      </c>
      <c r="C36" s="8">
        <f t="shared" si="2"/>
        <v>596593.43609299557</v>
      </c>
      <c r="D36" s="8">
        <f t="shared" si="3"/>
        <v>26063.92686340987</v>
      </c>
      <c r="E36" s="8">
        <f t="shared" si="8"/>
        <v>0.889517655564941</v>
      </c>
      <c r="F36" s="6">
        <f t="shared" si="4"/>
        <v>580497.28618527506</v>
      </c>
      <c r="G36" s="8">
        <f t="shared" si="5"/>
        <v>89650.286185275065</v>
      </c>
      <c r="H36" s="8">
        <f t="shared" si="6"/>
        <v>89650.286185275065</v>
      </c>
      <c r="I36" s="8">
        <f>SUMSQ($G$30:G36)/A36</f>
        <v>4145224234.4314609</v>
      </c>
      <c r="J36" s="8">
        <f>SUM($H$30:H36)/A36</f>
        <v>49312.653431042621</v>
      </c>
      <c r="K36" s="24">
        <f t="shared" si="7"/>
        <v>18.264405443096333</v>
      </c>
      <c r="L36" s="8">
        <f>AVERAGE($K$30:K36)</f>
        <v>9.8598383766799618</v>
      </c>
      <c r="M36" s="8">
        <f>SUM($G$30:G36)/J36</f>
        <v>1.8756076106317341</v>
      </c>
    </row>
    <row r="37" spans="1:13" x14ac:dyDescent="0.3">
      <c r="A37" s="7">
        <v>8</v>
      </c>
      <c r="B37" s="29">
        <v>553045</v>
      </c>
      <c r="C37" s="8">
        <f t="shared" si="2"/>
        <v>575416.00911418756</v>
      </c>
      <c r="D37" s="8">
        <f t="shared" si="3"/>
        <v>16615.656094966293</v>
      </c>
      <c r="E37" s="8">
        <f t="shared" si="8"/>
        <v>1.0286491667231314</v>
      </c>
      <c r="F37" s="6">
        <f t="shared" si="4"/>
        <v>640495.97755912878</v>
      </c>
      <c r="G37" s="8">
        <f t="shared" si="5"/>
        <v>87450.977559128776</v>
      </c>
      <c r="H37" s="8">
        <f t="shared" si="6"/>
        <v>87450.977559128776</v>
      </c>
      <c r="I37" s="8">
        <f>SUMSQ($G$30:G37)/A37</f>
        <v>4583030389.6334343</v>
      </c>
      <c r="J37" s="8">
        <f>SUM($H$30:H37)/A37</f>
        <v>54079.943947053391</v>
      </c>
      <c r="K37" s="24">
        <f t="shared" si="7"/>
        <v>15.812633250301291</v>
      </c>
      <c r="L37" s="8">
        <f>AVERAGE($K$30:K37)</f>
        <v>10.603937735882628</v>
      </c>
      <c r="M37" s="8">
        <f>SUM($G$30:G37)/J37</f>
        <v>3.3273363931554476</v>
      </c>
    </row>
    <row r="38" spans="1:13" x14ac:dyDescent="0.3">
      <c r="A38" s="7">
        <v>9</v>
      </c>
      <c r="B38" s="29">
        <v>551769</v>
      </c>
      <c r="C38" s="8">
        <f t="shared" si="2"/>
        <v>604334.38239033357</v>
      </c>
      <c r="D38" s="8">
        <f t="shared" si="3"/>
        <v>19076.199531202237</v>
      </c>
      <c r="E38" s="8">
        <f t="shared" si="8"/>
        <v>0.89839551534440409</v>
      </c>
      <c r="F38" s="6">
        <f t="shared" si="4"/>
        <v>531878.59296578355</v>
      </c>
      <c r="G38" s="8">
        <f t="shared" si="5"/>
        <v>-19890.407034216449</v>
      </c>
      <c r="H38" s="8">
        <f t="shared" si="6"/>
        <v>19890.407034216449</v>
      </c>
      <c r="I38" s="8">
        <f>SUMSQ($G$30:G38)/A38</f>
        <v>4117763489.8949203</v>
      </c>
      <c r="J38" s="8">
        <f>SUM($H$30:H38)/A38</f>
        <v>50281.106512293729</v>
      </c>
      <c r="K38" s="24">
        <f t="shared" si="7"/>
        <v>3.6048431561425973</v>
      </c>
      <c r="L38" s="8">
        <f>AVERAGE($K$30:K38)</f>
        <v>9.8262605603559567</v>
      </c>
      <c r="M38" s="8">
        <f>SUM($G$30:G38)/J38</f>
        <v>3.1831391491252945</v>
      </c>
    </row>
    <row r="39" spans="1:13" x14ac:dyDescent="0.3">
      <c r="A39" s="7">
        <v>10</v>
      </c>
      <c r="B39" s="29">
        <v>611675</v>
      </c>
      <c r="C39" s="8">
        <f t="shared" si="2"/>
        <v>672414.21208321303</v>
      </c>
      <c r="D39" s="8">
        <f t="shared" si="3"/>
        <v>28876.925563537683</v>
      </c>
      <c r="E39" s="8">
        <f t="shared" si="8"/>
        <v>0.85958023964989394</v>
      </c>
      <c r="F39" s="6">
        <f t="shared" si="4"/>
        <v>535871.41740839358</v>
      </c>
      <c r="G39" s="8">
        <f t="shared" si="5"/>
        <v>-75803.58259160642</v>
      </c>
      <c r="H39" s="8">
        <f t="shared" si="6"/>
        <v>75803.58259160642</v>
      </c>
      <c r="I39" s="8">
        <f>SUMSQ($G$30:G39)/A39</f>
        <v>4280605454.277678</v>
      </c>
      <c r="J39" s="8">
        <f>SUM($H$30:H39)/A39</f>
        <v>52833.354120224991</v>
      </c>
      <c r="K39" s="24">
        <f t="shared" si="7"/>
        <v>12.392787442940518</v>
      </c>
      <c r="L39" s="8">
        <f>AVERAGE($K$30:K39)</f>
        <v>10.082913248614414</v>
      </c>
      <c r="M39" s="8">
        <f>SUM($G$30:G39)/J39</f>
        <v>1.5946020731014638</v>
      </c>
    </row>
    <row r="40" spans="1:13" x14ac:dyDescent="0.3">
      <c r="A40" s="7">
        <v>11</v>
      </c>
      <c r="B40" s="29">
        <v>589864</v>
      </c>
      <c r="C40" s="8">
        <f t="shared" si="2"/>
        <v>681160.03048029903</v>
      </c>
      <c r="D40" s="8">
        <f t="shared" si="3"/>
        <v>24850.704130247348</v>
      </c>
      <c r="E40" s="8">
        <f t="shared" si="8"/>
        <v>0.88692914253642996</v>
      </c>
      <c r="F40" s="6">
        <f t="shared" si="4"/>
        <v>621995.54738143005</v>
      </c>
      <c r="G40" s="8">
        <f t="shared" si="5"/>
        <v>32131.547381430049</v>
      </c>
      <c r="H40" s="8">
        <f t="shared" si="6"/>
        <v>32131.547381430049</v>
      </c>
      <c r="I40" s="8">
        <f>SUMSQ($G$30:G40)/A40</f>
        <v>3985317352.7183514</v>
      </c>
      <c r="J40" s="8">
        <f>SUM($H$30:H40)/A40</f>
        <v>50951.371689425454</v>
      </c>
      <c r="K40" s="24">
        <f t="shared" si="7"/>
        <v>5.4472806242506833</v>
      </c>
      <c r="L40" s="8">
        <f>AVERAGE($K$30:K40)</f>
        <v>9.661492100944983</v>
      </c>
      <c r="M40" s="8">
        <f>SUM($G$30:G40)/J40</f>
        <v>2.2841332731891546</v>
      </c>
    </row>
    <row r="41" spans="1:13" x14ac:dyDescent="0.3">
      <c r="A41" s="7">
        <v>12</v>
      </c>
      <c r="B41" s="29">
        <v>1012606</v>
      </c>
      <c r="C41" s="8">
        <f t="shared" si="2"/>
        <v>862103.8940504028</v>
      </c>
      <c r="D41" s="8">
        <f t="shared" si="3"/>
        <v>56069.336018218637</v>
      </c>
      <c r="E41" s="8">
        <f t="shared" si="8"/>
        <v>1.0260312256086168</v>
      </c>
      <c r="F41" s="6">
        <f t="shared" si="4"/>
        <v>724389.05932529876</v>
      </c>
      <c r="G41" s="8">
        <f t="shared" si="5"/>
        <v>-288216.94067470124</v>
      </c>
      <c r="H41" s="8">
        <f t="shared" si="6"/>
        <v>288216.94067470124</v>
      </c>
      <c r="I41" s="8">
        <f>SUMSQ($G$30:G41)/A41</f>
        <v>10575624647.648842</v>
      </c>
      <c r="J41" s="8">
        <f>SUM($H$30:H41)/A41</f>
        <v>70723.50243819844</v>
      </c>
      <c r="K41" s="24">
        <f t="shared" si="7"/>
        <v>28.462890865223123</v>
      </c>
      <c r="L41" s="8">
        <f>AVERAGE($K$30:K41)</f>
        <v>11.228275331301495</v>
      </c>
      <c r="M41" s="8">
        <f>SUM($G$30:G41)/J41</f>
        <v>-2.4297045728810756</v>
      </c>
    </row>
    <row r="42" spans="1:13" x14ac:dyDescent="0.3">
      <c r="A42" s="7">
        <v>13</v>
      </c>
      <c r="B42" s="29">
        <v>1088679</v>
      </c>
      <c r="C42" s="8">
        <f t="shared" si="2"/>
        <v>1080913.1936046612</v>
      </c>
      <c r="D42" s="8">
        <f>$B$60*(C42-C41)+(1-$B$60)*D41</f>
        <v>88617.328725426574</v>
      </c>
      <c r="E42" s="8">
        <f t="shared" si="8"/>
        <v>0.89896246371704247</v>
      </c>
      <c r="F42" s="6">
        <f t="shared" si="4"/>
        <v>825403.26902152284</v>
      </c>
      <c r="G42" s="8">
        <f t="shared" si="5"/>
        <v>-263275.73097847716</v>
      </c>
      <c r="H42" s="8">
        <f t="shared" si="6"/>
        <v>263275.73097847716</v>
      </c>
      <c r="I42" s="8">
        <f>SUMSQ($G$30:G42)/A42</f>
        <v>15093969714.925968</v>
      </c>
      <c r="J42" s="8">
        <f>SUM($H$30:H42)/A42</f>
        <v>85535.212325912187</v>
      </c>
      <c r="K42" s="24">
        <f t="shared" si="7"/>
        <v>24.183044862487211</v>
      </c>
      <c r="L42" s="8">
        <f>AVERAGE($K$30:K42)</f>
        <v>12.224796064469626</v>
      </c>
      <c r="M42" s="8">
        <f>SUM($G$30:G42)/J42</f>
        <v>-5.0869453226448584</v>
      </c>
    </row>
    <row r="43" spans="1:13" x14ac:dyDescent="0.3">
      <c r="A43" s="7">
        <v>14</v>
      </c>
      <c r="B43" s="29">
        <v>908717</v>
      </c>
      <c r="C43" s="8">
        <f t="shared" si="2"/>
        <v>1105766.3532527238</v>
      </c>
      <c r="D43" s="8">
        <f t="shared" si="3"/>
        <v>75864.494909953792</v>
      </c>
      <c r="E43" s="8">
        <f t="shared" si="8"/>
        <v>0.86152215365197582</v>
      </c>
      <c r="F43" s="6">
        <f t="shared" si="4"/>
        <v>1007576.4543595372</v>
      </c>
      <c r="G43" s="8">
        <f t="shared" si="5"/>
        <v>98859.454359537223</v>
      </c>
      <c r="H43" s="8">
        <f t="shared" si="6"/>
        <v>98859.454359537223</v>
      </c>
      <c r="I43" s="8">
        <f>SUMSQ($G$30:G43)/A43</f>
        <v>14713914143.593073</v>
      </c>
      <c r="J43" s="8">
        <f>SUM($H$30:H43)/A43</f>
        <v>86486.943899742546</v>
      </c>
      <c r="K43" s="24">
        <f t="shared" si="7"/>
        <v>10.879014518220437</v>
      </c>
      <c r="L43" s="8">
        <f>AVERAGE($K$30:K43)</f>
        <v>12.128668811166111</v>
      </c>
      <c r="M43" s="8">
        <f>SUM($G$30:G43)/J43</f>
        <v>-3.8879104607163435</v>
      </c>
    </row>
    <row r="44" spans="1:13" x14ac:dyDescent="0.3">
      <c r="A44" s="7">
        <v>15</v>
      </c>
      <c r="B44" s="29">
        <v>1290114</v>
      </c>
      <c r="C44" s="8">
        <f t="shared" si="2"/>
        <v>1334047.3780446192</v>
      </c>
      <c r="D44" s="8">
        <f t="shared" si="3"/>
        <v>106347.80088634213</v>
      </c>
      <c r="E44" s="8">
        <f t="shared" si="8"/>
        <v>0.88611657469556149</v>
      </c>
      <c r="F44" s="6">
        <f t="shared" si="4"/>
        <v>1047062.679728523</v>
      </c>
      <c r="G44" s="8">
        <f t="shared" si="5"/>
        <v>-243051.32027147699</v>
      </c>
      <c r="H44" s="8">
        <f t="shared" si="6"/>
        <v>243051.32027147699</v>
      </c>
      <c r="I44" s="8">
        <f>SUMSQ($G$30:G44)/A44</f>
        <v>17671249486.400738</v>
      </c>
      <c r="J44" s="8">
        <f>SUM($H$30:H44)/A44</f>
        <v>96924.568991191496</v>
      </c>
      <c r="K44" s="24">
        <f t="shared" si="7"/>
        <v>18.839522729888753</v>
      </c>
      <c r="L44" s="8">
        <f>AVERAGE($K$30:K44)</f>
        <v>12.576059072414289</v>
      </c>
      <c r="M44" s="8">
        <f>SUM($G$30:G44)/J44</f>
        <v>-5.9768624220275948</v>
      </c>
    </row>
    <row r="45" spans="1:13" x14ac:dyDescent="0.3">
      <c r="A45" s="7">
        <v>16</v>
      </c>
      <c r="B45" s="29">
        <v>1202458</v>
      </c>
      <c r="C45" s="8">
        <f t="shared" si="2"/>
        <v>1287591.086811549</v>
      </c>
      <c r="D45" s="8">
        <f t="shared" si="3"/>
        <v>75786.982462459666</v>
      </c>
      <c r="E45" s="8">
        <f t="shared" si="8"/>
        <v>1.0317900925326036</v>
      </c>
      <c r="F45" s="6">
        <f t="shared" si="4"/>
        <v>1486185.4749526926</v>
      </c>
      <c r="G45" s="8">
        <f t="shared" si="5"/>
        <v>283727.47495269263</v>
      </c>
      <c r="H45" s="8">
        <f t="shared" si="6"/>
        <v>283727.47495269263</v>
      </c>
      <c r="I45" s="8">
        <f>SUMSQ($G$30:G45)/A45</f>
        <v>21598126396.190117</v>
      </c>
      <c r="J45" s="8">
        <f>SUM($H$30:H45)/A45</f>
        <v>108599.75061378532</v>
      </c>
      <c r="K45" s="24">
        <f t="shared" si="7"/>
        <v>23.595624541787956</v>
      </c>
      <c r="L45" s="8">
        <f>AVERAGE($K$30:K45)</f>
        <v>13.264781914250143</v>
      </c>
      <c r="M45" s="8">
        <f>SUM($G$30:G45)/J45</f>
        <v>-2.7217128727408073</v>
      </c>
    </row>
    <row r="46" spans="1:13" x14ac:dyDescent="0.3">
      <c r="A46" s="7">
        <v>17</v>
      </c>
      <c r="B46" s="29">
        <v>1242604</v>
      </c>
      <c r="C46" s="8">
        <f t="shared" si="2"/>
        <v>1370304.7443295631</v>
      </c>
      <c r="D46" s="8">
        <f t="shared" si="3"/>
        <v>77172.317473570554</v>
      </c>
      <c r="E46" s="8">
        <f t="shared" si="8"/>
        <v>0.90315809345670017</v>
      </c>
      <c r="F46" s="6">
        <f t="shared" si="4"/>
        <v>1231345.9377061906</v>
      </c>
      <c r="G46" s="8">
        <f t="shared" si="5"/>
        <v>-11258.062293809373</v>
      </c>
      <c r="H46" s="8">
        <f t="shared" si="6"/>
        <v>11258.062293809373</v>
      </c>
      <c r="I46" s="8">
        <f>SUMSQ($G$30:G46)/A46</f>
        <v>20335103900.332539</v>
      </c>
      <c r="J46" s="8">
        <f>SUM($H$30:H46)/A46</f>
        <v>102873.76894790438</v>
      </c>
      <c r="K46" s="24">
        <f t="shared" si="7"/>
        <v>0.90600563766166642</v>
      </c>
      <c r="L46" s="8">
        <f>AVERAGE($K$30:K46)</f>
        <v>12.537795074450822</v>
      </c>
      <c r="M46" s="8">
        <f>SUM($G$30:G46)/J46</f>
        <v>-2.9826398376749736</v>
      </c>
    </row>
    <row r="47" spans="1:13" x14ac:dyDescent="0.3">
      <c r="A47" s="7">
        <v>18</v>
      </c>
      <c r="B47" s="29">
        <v>1092346</v>
      </c>
      <c r="C47" s="8">
        <f t="shared" si="2"/>
        <v>1348965.5835224991</v>
      </c>
      <c r="D47" s="8">
        <f t="shared" si="3"/>
        <v>57470.021817443638</v>
      </c>
      <c r="E47" s="8">
        <f t="shared" si="8"/>
        <v>0.85998211371264188</v>
      </c>
      <c r="F47" s="6">
        <f t="shared" si="4"/>
        <v>1244804.3831600233</v>
      </c>
      <c r="G47" s="8">
        <f t="shared" si="5"/>
        <v>152458.38316002325</v>
      </c>
      <c r="H47" s="8">
        <f t="shared" si="6"/>
        <v>152458.38316002325</v>
      </c>
      <c r="I47" s="8">
        <f>SUMSQ($G$30:G47)/A47</f>
        <v>20496684716.745647</v>
      </c>
      <c r="J47" s="8">
        <f>SUM($H$30:H47)/A47</f>
        <v>105628.46973746654</v>
      </c>
      <c r="K47" s="24">
        <f t="shared" si="7"/>
        <v>13.956968136471708</v>
      </c>
      <c r="L47" s="8">
        <f>AVERAGE($K$30:K47)</f>
        <v>12.616638022340872</v>
      </c>
      <c r="M47" s="8">
        <f>SUM($G$30:G47)/J47</f>
        <v>-1.4615095602488815</v>
      </c>
    </row>
    <row r="48" spans="1:13" x14ac:dyDescent="0.3">
      <c r="A48" s="7">
        <v>19</v>
      </c>
      <c r="B48" s="29">
        <v>1120566</v>
      </c>
      <c r="C48" s="8">
        <f t="shared" si="2"/>
        <v>1325129.7048888833</v>
      </c>
      <c r="D48" s="8">
        <f t="shared" si="3"/>
        <v>41208.841727231753</v>
      </c>
      <c r="E48" s="8">
        <f t="shared" si="8"/>
        <v>0.8892549427661105</v>
      </c>
      <c r="F48" s="6">
        <f t="shared" si="4"/>
        <v>1250679.8137307907</v>
      </c>
      <c r="G48" s="8">
        <f t="shared" si="5"/>
        <v>130113.81373079075</v>
      </c>
      <c r="H48" s="8">
        <f t="shared" si="6"/>
        <v>130113.81373079075</v>
      </c>
      <c r="I48" s="8">
        <f>SUMSQ($G$30:G48)/A48</f>
        <v>20308943653.946976</v>
      </c>
      <c r="J48" s="8">
        <f>SUM($H$30:H48)/A48</f>
        <v>106917.17205290466</v>
      </c>
      <c r="K48" s="24">
        <f t="shared" si="7"/>
        <v>11.611436874828501</v>
      </c>
      <c r="L48" s="8">
        <f>AVERAGE($K$30:K48)</f>
        <v>12.563732698787589</v>
      </c>
      <c r="M48" s="8">
        <f>SUM($G$30:G48)/J48</f>
        <v>-0.22693459019819912</v>
      </c>
    </row>
    <row r="49" spans="1:13" x14ac:dyDescent="0.3">
      <c r="A49" s="7">
        <v>20</v>
      </c>
      <c r="B49" s="29">
        <v>1070400</v>
      </c>
      <c r="C49" s="8">
        <f t="shared" si="2"/>
        <v>1185693.7646644218</v>
      </c>
      <c r="D49" s="8">
        <f t="shared" si="3"/>
        <v>5079.885336893105</v>
      </c>
      <c r="E49" s="8">
        <f t="shared" si="8"/>
        <v>1.0279943165184475</v>
      </c>
      <c r="F49" s="6">
        <f t="shared" si="4"/>
        <v>1404588.2603614423</v>
      </c>
      <c r="G49" s="8">
        <f t="shared" si="5"/>
        <v>334188.26036144234</v>
      </c>
      <c r="H49" s="8">
        <f t="shared" si="6"/>
        <v>334188.26036144234</v>
      </c>
      <c r="I49" s="8">
        <f>SUMSQ($G$30:G49)/A49</f>
        <v>24877586139.419987</v>
      </c>
      <c r="J49" s="8">
        <f>SUM($H$30:H49)/A49</f>
        <v>118280.72646833156</v>
      </c>
      <c r="K49" s="24">
        <f t="shared" si="7"/>
        <v>31.220876341689308</v>
      </c>
      <c r="L49" s="8">
        <f>AVERAGE($K$30:K49)</f>
        <v>13.496589880932675</v>
      </c>
      <c r="M49" s="8">
        <f>SUM($G$30:G49)/J49</f>
        <v>2.6202498495766791</v>
      </c>
    </row>
    <row r="50" spans="1:13" x14ac:dyDescent="0.3">
      <c r="A50" s="7">
        <v>21</v>
      </c>
      <c r="B50" s="29">
        <v>1060222</v>
      </c>
      <c r="C50" s="8">
        <f t="shared" si="2"/>
        <v>1181297.9969687131</v>
      </c>
      <c r="D50" s="8">
        <f t="shared" si="3"/>
        <v>3184.7547303727511</v>
      </c>
      <c r="E50" s="8">
        <f t="shared" si="8"/>
        <v>0.9032996153505839</v>
      </c>
      <c r="F50" s="6">
        <f t="shared" si="4"/>
        <v>1075625.3800157986</v>
      </c>
      <c r="G50" s="8">
        <f t="shared" si="5"/>
        <v>15403.380015798612</v>
      </c>
      <c r="H50" s="8">
        <f t="shared" si="6"/>
        <v>15403.380015798612</v>
      </c>
      <c r="I50" s="8">
        <f>SUMSQ($G$30:G50)/A50</f>
        <v>23704237471.63385</v>
      </c>
      <c r="J50" s="8">
        <f>SUM($H$30:H50)/A50</f>
        <v>113381.80520868713</v>
      </c>
      <c r="K50" s="24">
        <f t="shared" si="7"/>
        <v>1.4528447830547386</v>
      </c>
      <c r="L50" s="8">
        <f>AVERAGE($K$30:K50)</f>
        <v>12.923078209605153</v>
      </c>
      <c r="M50" s="8">
        <f>SUM($G$30:G50)/J50</f>
        <v>2.8693178341399221</v>
      </c>
    </row>
    <row r="51" spans="1:13" x14ac:dyDescent="0.3">
      <c r="A51" s="7">
        <v>22</v>
      </c>
      <c r="B51" s="29">
        <v>1016328</v>
      </c>
      <c r="C51" s="8">
        <f t="shared" si="2"/>
        <v>1184482.7541181841</v>
      </c>
      <c r="D51" s="8">
        <f t="shared" si="3"/>
        <v>3184.7552141923952</v>
      </c>
      <c r="E51" s="8">
        <f t="shared" si="8"/>
        <v>0.85803528570319298</v>
      </c>
      <c r="F51" s="6">
        <f t="shared" si="4"/>
        <v>1016327.9962646293</v>
      </c>
      <c r="G51" s="8">
        <f t="shared" si="5"/>
        <v>-3.7353707011789083E-3</v>
      </c>
      <c r="H51" s="8">
        <f t="shared" si="6"/>
        <v>3.7353707011789083E-3</v>
      </c>
      <c r="I51" s="8">
        <f>SUMSQ($G$30:G51)/A51</f>
        <v>22626772132.01413</v>
      </c>
      <c r="J51" s="8">
        <f>SUM($H$30:H51)/A51</f>
        <v>108228.08695990004</v>
      </c>
      <c r="K51" s="24">
        <f t="shared" si="7"/>
        <v>3.6753594323672164E-7</v>
      </c>
      <c r="L51" s="8">
        <f>AVERAGE($K$30:K51)</f>
        <v>12.335665580420191</v>
      </c>
      <c r="M51" s="8">
        <f>SUM($G$30:G51)/J51</f>
        <v>3.0059519774883623</v>
      </c>
    </row>
    <row r="52" spans="1:13" x14ac:dyDescent="0.3">
      <c r="A52" s="7">
        <v>23</v>
      </c>
      <c r="B52" s="29">
        <v>846024</v>
      </c>
      <c r="C52" s="8">
        <f t="shared" si="2"/>
        <v>1057377.5580133656</v>
      </c>
      <c r="D52" s="8">
        <f t="shared" si="3"/>
        <v>-22873.235049609782</v>
      </c>
      <c r="E52" s="8">
        <f t="shared" si="8"/>
        <v>0.88756355898096906</v>
      </c>
      <c r="F52" s="6">
        <f t="shared" si="4"/>
        <v>1054130.4014691075</v>
      </c>
      <c r="G52" s="8">
        <f t="shared" si="5"/>
        <v>208106.40146910748</v>
      </c>
      <c r="H52" s="8">
        <f t="shared" si="6"/>
        <v>208106.40146910748</v>
      </c>
      <c r="I52" s="8">
        <f>SUMSQ($G$30:G52)/A52</f>
        <v>23525967879.857922</v>
      </c>
      <c r="J52" s="8">
        <f>SUM($H$30:H52)/A52</f>
        <v>112570.62237334385</v>
      </c>
      <c r="K52" s="24">
        <f t="shared" si="7"/>
        <v>24.598167601522828</v>
      </c>
      <c r="L52" s="8">
        <f>AVERAGE($K$30:K52)</f>
        <v>12.868817842207262</v>
      </c>
      <c r="M52" s="8">
        <f>SUM($G$30:G52)/J52</f>
        <v>4.7386682443386414</v>
      </c>
    </row>
    <row r="53" spans="1:13" x14ac:dyDescent="0.3">
      <c r="A53" s="7">
        <v>24</v>
      </c>
      <c r="B53" s="29">
        <v>1112141</v>
      </c>
      <c r="C53" s="8">
        <f t="shared" si="2"/>
        <v>1063668.9645320952</v>
      </c>
      <c r="D53" s="8">
        <f t="shared" si="3"/>
        <v>-17040.3067359419</v>
      </c>
      <c r="E53" s="8">
        <f t="shared" si="8"/>
        <v>1.0231392431265334</v>
      </c>
      <c r="F53" s="6">
        <f t="shared" si="4"/>
        <v>1058441.9700082641</v>
      </c>
      <c r="G53" s="8">
        <f t="shared" si="5"/>
        <v>-53699.029991735937</v>
      </c>
      <c r="H53" s="8">
        <f t="shared" si="6"/>
        <v>53699.029991735937</v>
      </c>
      <c r="I53" s="8">
        <f>SUMSQ($G$30:G53)/A53</f>
        <v>22665868627.449398</v>
      </c>
      <c r="J53" s="8">
        <f>SUM($H$30:H53)/A53</f>
        <v>110117.63935744351</v>
      </c>
      <c r="K53" s="24">
        <f t="shared" si="7"/>
        <v>4.8284372207962782</v>
      </c>
      <c r="L53" s="8">
        <f>AVERAGE($K$30:K53)</f>
        <v>12.533801982981805</v>
      </c>
      <c r="M53" s="8">
        <f>SUM($G$30:G53)/J53</f>
        <v>4.3565754432587855</v>
      </c>
    </row>
    <row r="54" spans="1:13" x14ac:dyDescent="0.3">
      <c r="A54" s="28">
        <v>25</v>
      </c>
      <c r="B54" s="30">
        <v>1182609</v>
      </c>
      <c r="C54" s="8" t="s">
        <v>60</v>
      </c>
      <c r="D54" s="8"/>
      <c r="E54" s="8">
        <f t="shared" si="8"/>
        <v>0.90307500296100729</v>
      </c>
      <c r="F54" s="6">
        <f>($C$53+1*$D$53)*E54</f>
        <v>945184.17823833623</v>
      </c>
      <c r="G54" s="26"/>
      <c r="H54" s="26"/>
      <c r="I54" s="26"/>
      <c r="J54" s="26"/>
      <c r="K54" s="27"/>
      <c r="L54" s="26"/>
      <c r="M54" s="26"/>
    </row>
    <row r="55" spans="1:13" x14ac:dyDescent="0.3">
      <c r="A55" s="28">
        <v>26</v>
      </c>
      <c r="B55" s="30">
        <v>1079202</v>
      </c>
      <c r="C55" s="8" t="s">
        <v>61</v>
      </c>
      <c r="D55" s="8"/>
      <c r="E55" s="8">
        <f t="shared" si="8"/>
        <v>0.85803528575751575</v>
      </c>
      <c r="F55" s="6">
        <f t="shared" ref="F55:F57" si="9">($C$53+1*$D$53)*E55</f>
        <v>898044.31947412761</v>
      </c>
      <c r="G55" s="26"/>
      <c r="H55" s="26"/>
      <c r="I55" s="26"/>
      <c r="J55" s="26"/>
      <c r="K55" s="27"/>
      <c r="L55" s="26"/>
      <c r="M55" s="26"/>
    </row>
    <row r="56" spans="1:13" x14ac:dyDescent="0.3">
      <c r="A56" s="28">
        <v>27</v>
      </c>
      <c r="B56" s="30">
        <v>1305043</v>
      </c>
      <c r="C56" s="8" t="s">
        <v>63</v>
      </c>
      <c r="D56" s="8"/>
      <c r="E56" s="8">
        <f t="shared" si="8"/>
        <v>0.88417330295404617</v>
      </c>
      <c r="F56" s="6">
        <f t="shared" si="9"/>
        <v>925401.11732998502</v>
      </c>
      <c r="G56" s="26"/>
      <c r="H56" s="26"/>
      <c r="I56" s="26"/>
      <c r="J56" s="26"/>
      <c r="K56" s="27"/>
      <c r="L56" s="26"/>
      <c r="M56" s="26"/>
    </row>
    <row r="57" spans="1:13" x14ac:dyDescent="0.3">
      <c r="A57" s="28">
        <v>28</v>
      </c>
      <c r="B57" s="30">
        <v>1313547</v>
      </c>
      <c r="C57" s="8" t="s">
        <v>62</v>
      </c>
      <c r="D57" s="8"/>
      <c r="E57" s="8">
        <f t="shared" si="8"/>
        <v>1.0240088783036376</v>
      </c>
      <c r="F57" s="6">
        <f t="shared" si="9"/>
        <v>1071757.0378702807</v>
      </c>
      <c r="G57" s="26"/>
      <c r="H57" s="26"/>
      <c r="I57" s="26"/>
      <c r="J57" s="26"/>
      <c r="K57" s="27"/>
      <c r="L57" s="26"/>
      <c r="M57" s="26"/>
    </row>
    <row r="59" spans="1:13" x14ac:dyDescent="0.3">
      <c r="A59" t="s">
        <v>56</v>
      </c>
      <c r="B59">
        <v>0.55568022932406047</v>
      </c>
    </row>
    <row r="60" spans="1:13" x14ac:dyDescent="0.3">
      <c r="A60" t="s">
        <v>57</v>
      </c>
      <c r="B60">
        <v>0.2</v>
      </c>
    </row>
    <row r="61" spans="1:13" x14ac:dyDescent="0.3">
      <c r="A61" t="s">
        <v>58</v>
      </c>
      <c r="B61">
        <v>3.8768724021691341E-2</v>
      </c>
    </row>
    <row r="65" spans="1:6" x14ac:dyDescent="0.3">
      <c r="A65" s="12" t="s">
        <v>41</v>
      </c>
      <c r="B65" s="13" t="s">
        <v>35</v>
      </c>
      <c r="C65" s="13" t="s">
        <v>36</v>
      </c>
      <c r="D65" s="13" t="s">
        <v>42</v>
      </c>
      <c r="E65" s="13" t="s">
        <v>43</v>
      </c>
      <c r="F65" s="13" t="s">
        <v>44</v>
      </c>
    </row>
    <row r="66" spans="1:6" x14ac:dyDescent="0.3">
      <c r="A66" s="12" t="s">
        <v>72</v>
      </c>
      <c r="B66" s="15">
        <f>J53</f>
        <v>110117.63935744351</v>
      </c>
      <c r="C66" s="16">
        <f>L53</f>
        <v>12.533801982981805</v>
      </c>
      <c r="D66" s="17">
        <f>MIN(M30:M53)</f>
        <v>-5.9768624220275948</v>
      </c>
      <c r="E66" s="17">
        <f>MAX(M30:M53)</f>
        <v>4.7386682443386414</v>
      </c>
      <c r="F66" s="18">
        <f>1.25*B66</f>
        <v>137647.04919680438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37E7-1760-403A-8830-DDCFB2EDED59}">
  <sheetPr codeName="Sheet5"/>
  <dimension ref="A1:K35"/>
  <sheetViews>
    <sheetView workbookViewId="0">
      <selection activeCell="F1" sqref="F1"/>
    </sheetView>
  </sheetViews>
  <sheetFormatPr defaultRowHeight="14.4" x14ac:dyDescent="0.3"/>
  <cols>
    <col min="2" max="3" width="10.44140625" bestFit="1" customWidth="1"/>
    <col min="4" max="4" width="13.109375" bestFit="1" customWidth="1"/>
    <col min="5" max="5" width="12.44140625" bestFit="1" customWidth="1"/>
    <col min="7" max="7" width="12" bestFit="1" customWidth="1"/>
  </cols>
  <sheetData>
    <row r="1" spans="1:11" ht="18" x14ac:dyDescent="0.35">
      <c r="A1" s="60" t="s">
        <v>129</v>
      </c>
      <c r="F1" t="s">
        <v>131</v>
      </c>
    </row>
    <row r="2" spans="1:11" x14ac:dyDescent="0.3">
      <c r="A2" s="59" t="s">
        <v>64</v>
      </c>
      <c r="B2" s="59" t="s">
        <v>65</v>
      </c>
      <c r="C2" s="59" t="s">
        <v>66</v>
      </c>
      <c r="D2" s="59" t="s">
        <v>67</v>
      </c>
      <c r="E2" s="59" t="s">
        <v>28</v>
      </c>
      <c r="F2" s="59" t="s">
        <v>68</v>
      </c>
      <c r="G2" s="59" t="s">
        <v>69</v>
      </c>
      <c r="H2" s="59" t="s">
        <v>35</v>
      </c>
      <c r="I2" s="59" t="s">
        <v>70</v>
      </c>
      <c r="J2" s="59" t="s">
        <v>36</v>
      </c>
      <c r="K2" s="59" t="s">
        <v>71</v>
      </c>
    </row>
    <row r="3" spans="1:11" x14ac:dyDescent="0.3">
      <c r="A3" s="7">
        <v>1</v>
      </c>
      <c r="B3" s="29">
        <f>A3*A3</f>
        <v>1</v>
      </c>
      <c r="C3" s="29">
        <v>381250</v>
      </c>
      <c r="D3" s="33">
        <f>-1140.1*B3+66349*A3+230629</f>
        <v>295837.90000000002</v>
      </c>
      <c r="E3" s="7">
        <f>D3-C3</f>
        <v>-85412.099999999977</v>
      </c>
      <c r="F3" s="7">
        <f>ABS(E3)</f>
        <v>85412.099999999977</v>
      </c>
      <c r="G3" s="7">
        <f>SUMSQ($E$3:E3)/A3</f>
        <v>7295226826.409996</v>
      </c>
      <c r="H3" s="7">
        <f>SUM($F$3:F3)/A3</f>
        <v>85412.099999999977</v>
      </c>
      <c r="I3" s="7">
        <f>F3/C3*100</f>
        <v>22.403173770491797</v>
      </c>
      <c r="J3" s="32">
        <f>AVERAGE($I$3:I3)</f>
        <v>22.403173770491797</v>
      </c>
      <c r="K3" s="32">
        <f>SUM($E$3:E3)/H3</f>
        <v>-1</v>
      </c>
    </row>
    <row r="4" spans="1:11" x14ac:dyDescent="0.3">
      <c r="A4" s="7">
        <v>2</v>
      </c>
      <c r="B4" s="29">
        <f t="shared" ref="B4:B30" si="0">A4*A4</f>
        <v>4</v>
      </c>
      <c r="C4" s="29">
        <v>380985</v>
      </c>
      <c r="D4" s="33">
        <f t="shared" ref="D4:D30" si="1">-1140.1*B4+66349*A4+230629</f>
        <v>358766.6</v>
      </c>
      <c r="E4" s="7">
        <f t="shared" ref="E4:E26" si="2">D4-C4</f>
        <v>-22218.400000000023</v>
      </c>
      <c r="F4" s="7">
        <f t="shared" ref="F4:F26" si="3">ABS(E4)</f>
        <v>22218.400000000023</v>
      </c>
      <c r="G4" s="7">
        <f>SUMSQ($E$3:E4)/A4</f>
        <v>3894442062.4849987</v>
      </c>
      <c r="H4" s="7">
        <f>SUM($F$3:F4)/A4</f>
        <v>53815.25</v>
      </c>
      <c r="I4" s="7">
        <f t="shared" ref="I4:I26" si="4">F4/C4*100</f>
        <v>5.8318306495006427</v>
      </c>
      <c r="J4" s="32">
        <f>AVERAGE($I$3:I4)</f>
        <v>14.11750220999622</v>
      </c>
      <c r="K4" s="32">
        <f>SUM($E$3:E4)/H4</f>
        <v>-2</v>
      </c>
    </row>
    <row r="5" spans="1:11" x14ac:dyDescent="0.3">
      <c r="A5" s="7">
        <v>3</v>
      </c>
      <c r="B5" s="29">
        <f t="shared" si="0"/>
        <v>9</v>
      </c>
      <c r="C5" s="29">
        <v>529674</v>
      </c>
      <c r="D5" s="33">
        <f t="shared" si="1"/>
        <v>419415.1</v>
      </c>
      <c r="E5" s="7">
        <f t="shared" si="2"/>
        <v>-110258.90000000002</v>
      </c>
      <c r="F5" s="7">
        <f t="shared" si="3"/>
        <v>110258.90000000002</v>
      </c>
      <c r="G5" s="7">
        <f>SUMSQ($E$3:E5)/A5</f>
        <v>6648636384.7266665</v>
      </c>
      <c r="H5" s="7">
        <f>SUM($F$3:F5)/A5</f>
        <v>72629.8</v>
      </c>
      <c r="I5" s="7">
        <f t="shared" si="4"/>
        <v>20.81637006913687</v>
      </c>
      <c r="J5" s="32">
        <f>AVERAGE($I$3:I5)</f>
        <v>16.350458163043104</v>
      </c>
      <c r="K5" s="32">
        <f>SUM($E$3:E5)/H5</f>
        <v>-3</v>
      </c>
    </row>
    <row r="6" spans="1:11" x14ac:dyDescent="0.3">
      <c r="A6" s="7">
        <v>4</v>
      </c>
      <c r="B6" s="29">
        <f t="shared" si="0"/>
        <v>16</v>
      </c>
      <c r="C6" s="29">
        <v>514467</v>
      </c>
      <c r="D6" s="33">
        <f t="shared" si="1"/>
        <v>477783.4</v>
      </c>
      <c r="E6" s="7">
        <f t="shared" si="2"/>
        <v>-36683.599999999977</v>
      </c>
      <c r="F6" s="7">
        <f t="shared" si="3"/>
        <v>36683.599999999977</v>
      </c>
      <c r="G6" s="7">
        <f>SUMSQ($E$3:E6)/A6</f>
        <v>5322898915.7849998</v>
      </c>
      <c r="H6" s="7">
        <f>SUM($F$3:F6)/A6</f>
        <v>63643.25</v>
      </c>
      <c r="I6" s="7">
        <f t="shared" si="4"/>
        <v>7.1304087531367371</v>
      </c>
      <c r="J6" s="32">
        <f>AVERAGE($I$3:I6)</f>
        <v>14.045445810566511</v>
      </c>
      <c r="K6" s="32">
        <f>SUM($E$3:E6)/H6</f>
        <v>-4</v>
      </c>
    </row>
    <row r="7" spans="1:11" x14ac:dyDescent="0.3">
      <c r="A7" s="7">
        <v>5</v>
      </c>
      <c r="B7" s="29">
        <f t="shared" si="0"/>
        <v>25</v>
      </c>
      <c r="C7" s="29">
        <v>532220</v>
      </c>
      <c r="D7" s="33">
        <f t="shared" si="1"/>
        <v>533871.5</v>
      </c>
      <c r="E7" s="7">
        <f t="shared" si="2"/>
        <v>1651.5</v>
      </c>
      <c r="F7" s="7">
        <f t="shared" si="3"/>
        <v>1651.5</v>
      </c>
      <c r="G7" s="7">
        <f>SUMSQ($E$3:E7)/A7</f>
        <v>4258864623.0780001</v>
      </c>
      <c r="H7" s="7">
        <f>SUM($F$3:F7)/A7</f>
        <v>51244.9</v>
      </c>
      <c r="I7" s="7">
        <f t="shared" si="4"/>
        <v>0.31030400962008192</v>
      </c>
      <c r="J7" s="32">
        <f>AVERAGE($I$3:I7)</f>
        <v>11.298417450377226</v>
      </c>
      <c r="K7" s="32">
        <f>SUM($E$3:E7)/H7</f>
        <v>-4.9355448054342963</v>
      </c>
    </row>
    <row r="8" spans="1:11" x14ac:dyDescent="0.3">
      <c r="A8" s="7">
        <v>6</v>
      </c>
      <c r="B8" s="29">
        <f t="shared" si="0"/>
        <v>36</v>
      </c>
      <c r="C8" s="29">
        <v>521450</v>
      </c>
      <c r="D8" s="33">
        <f t="shared" si="1"/>
        <v>587679.4</v>
      </c>
      <c r="E8" s="7">
        <f t="shared" si="2"/>
        <v>66229.400000000023</v>
      </c>
      <c r="F8" s="7">
        <f t="shared" si="3"/>
        <v>66229.400000000023</v>
      </c>
      <c r="G8" s="7">
        <f>SUMSQ($E$3:E8)/A8</f>
        <v>4280109423.2916675</v>
      </c>
      <c r="H8" s="7">
        <f>SUM($F$3:F8)/A8</f>
        <v>53742.316666666673</v>
      </c>
      <c r="I8" s="7">
        <f t="shared" si="4"/>
        <v>12.701006807939406</v>
      </c>
      <c r="J8" s="32">
        <f>AVERAGE($I$3:I8)</f>
        <v>11.532182343304255</v>
      </c>
      <c r="K8" s="32">
        <f>SUM($E$3:E8)/H8</f>
        <v>-3.4738379656750924</v>
      </c>
    </row>
    <row r="9" spans="1:11" x14ac:dyDescent="0.3">
      <c r="A9" s="7">
        <v>7</v>
      </c>
      <c r="B9" s="29">
        <f t="shared" si="0"/>
        <v>49</v>
      </c>
      <c r="C9" s="29">
        <v>490847</v>
      </c>
      <c r="D9" s="33">
        <f t="shared" si="1"/>
        <v>639207.1</v>
      </c>
      <c r="E9" s="7">
        <f t="shared" si="2"/>
        <v>148360.09999999998</v>
      </c>
      <c r="F9" s="7">
        <f t="shared" si="3"/>
        <v>148360.09999999998</v>
      </c>
      <c r="G9" s="7">
        <f>SUMSQ($E$3:E9)/A9</f>
        <v>6813053687.3942852</v>
      </c>
      <c r="H9" s="7">
        <f>SUM($F$3:F9)/A9</f>
        <v>67259.142857142855</v>
      </c>
      <c r="I9" s="7">
        <f t="shared" si="4"/>
        <v>30.225324795710268</v>
      </c>
      <c r="J9" s="32">
        <f>AVERAGE($I$3:I9)</f>
        <v>14.202631265076542</v>
      </c>
      <c r="K9" s="32">
        <f>SUM($E$3:E9)/H9</f>
        <v>-0.56991508323881623</v>
      </c>
    </row>
    <row r="10" spans="1:11" x14ac:dyDescent="0.3">
      <c r="A10" s="7">
        <v>8</v>
      </c>
      <c r="B10" s="29">
        <f t="shared" si="0"/>
        <v>64</v>
      </c>
      <c r="C10" s="29">
        <v>553045</v>
      </c>
      <c r="D10" s="33">
        <f t="shared" si="1"/>
        <v>688454.6</v>
      </c>
      <c r="E10" s="7">
        <f t="shared" si="2"/>
        <v>135409.59999999998</v>
      </c>
      <c r="F10" s="7">
        <f t="shared" si="3"/>
        <v>135409.59999999998</v>
      </c>
      <c r="G10" s="7">
        <f>SUMSQ($E$3:E10)/A10</f>
        <v>8253391947.9899979</v>
      </c>
      <c r="H10" s="7">
        <f>SUM($F$3:F10)/A10</f>
        <v>75777.95</v>
      </c>
      <c r="I10" s="7">
        <f t="shared" si="4"/>
        <v>24.484372881049456</v>
      </c>
      <c r="J10" s="32">
        <f>AVERAGE($I$3:I10)</f>
        <v>15.487848967073155</v>
      </c>
      <c r="K10" s="32">
        <f>SUM($E$3:E10)/H10</f>
        <v>1.2810797864022447</v>
      </c>
    </row>
    <row r="11" spans="1:11" x14ac:dyDescent="0.3">
      <c r="A11" s="7">
        <v>9</v>
      </c>
      <c r="B11" s="29">
        <f t="shared" si="0"/>
        <v>81</v>
      </c>
      <c r="C11" s="29">
        <v>551769</v>
      </c>
      <c r="D11" s="33">
        <f t="shared" si="1"/>
        <v>735421.9</v>
      </c>
      <c r="E11" s="7">
        <f t="shared" si="2"/>
        <v>183652.90000000002</v>
      </c>
      <c r="F11" s="7">
        <f t="shared" si="3"/>
        <v>183652.90000000002</v>
      </c>
      <c r="G11" s="7">
        <f>SUMSQ($E$3:E11)/A11</f>
        <v>11083947029.147776</v>
      </c>
      <c r="H11" s="7">
        <f>SUM($F$3:F11)/A11</f>
        <v>87764.055555555562</v>
      </c>
      <c r="I11" s="7">
        <f t="shared" si="4"/>
        <v>33.284381688713943</v>
      </c>
      <c r="J11" s="32">
        <f>AVERAGE($I$3:I11)</f>
        <v>17.46524149169991</v>
      </c>
      <c r="K11" s="32">
        <f>SUM($E$3:E11)/H11</f>
        <v>3.1986956188720641</v>
      </c>
    </row>
    <row r="12" spans="1:11" x14ac:dyDescent="0.3">
      <c r="A12" s="7">
        <v>10</v>
      </c>
      <c r="B12" s="29">
        <f t="shared" si="0"/>
        <v>100</v>
      </c>
      <c r="C12" s="29">
        <v>611675</v>
      </c>
      <c r="D12" s="33">
        <f t="shared" si="1"/>
        <v>780109</v>
      </c>
      <c r="E12" s="7">
        <f t="shared" si="2"/>
        <v>168434</v>
      </c>
      <c r="F12" s="7">
        <f t="shared" si="3"/>
        <v>168434</v>
      </c>
      <c r="G12" s="7">
        <f>SUMSQ($E$3:E12)/A12</f>
        <v>12812553561.832998</v>
      </c>
      <c r="H12" s="7">
        <f>SUM($F$3:F12)/A12</f>
        <v>95831.05</v>
      </c>
      <c r="I12" s="7">
        <f t="shared" si="4"/>
        <v>27.536518576041196</v>
      </c>
      <c r="J12" s="32">
        <f>AVERAGE($I$3:I12)</f>
        <v>18.47236920013404</v>
      </c>
      <c r="K12" s="32">
        <f>SUM($E$3:E12)/H12</f>
        <v>4.6870455869992034</v>
      </c>
    </row>
    <row r="13" spans="1:11" x14ac:dyDescent="0.3">
      <c r="A13" s="7">
        <v>11</v>
      </c>
      <c r="B13" s="29">
        <f t="shared" si="0"/>
        <v>121</v>
      </c>
      <c r="C13" s="29">
        <v>589864</v>
      </c>
      <c r="D13" s="33">
        <f t="shared" si="1"/>
        <v>822515.9</v>
      </c>
      <c r="E13" s="7">
        <f t="shared" si="2"/>
        <v>232651.90000000002</v>
      </c>
      <c r="F13" s="7">
        <f t="shared" si="3"/>
        <v>232651.90000000002</v>
      </c>
      <c r="G13" s="7">
        <f>SUMSQ($E$3:E13)/A13</f>
        <v>16568403835.630909</v>
      </c>
      <c r="H13" s="7">
        <f>SUM($F$3:F13)/A13</f>
        <v>108269.30909090908</v>
      </c>
      <c r="I13" s="7">
        <f t="shared" si="4"/>
        <v>39.441617050710001</v>
      </c>
      <c r="J13" s="32">
        <f>AVERAGE($I$3:I13)</f>
        <v>20.378664459277307</v>
      </c>
      <c r="K13" s="32">
        <f>SUM($E$3:E13)/H13</f>
        <v>6.2974115723552657</v>
      </c>
    </row>
    <row r="14" spans="1:11" x14ac:dyDescent="0.3">
      <c r="A14" s="7">
        <v>12</v>
      </c>
      <c r="B14" s="29">
        <f t="shared" si="0"/>
        <v>144</v>
      </c>
      <c r="C14" s="29">
        <v>1012606</v>
      </c>
      <c r="D14" s="33">
        <f t="shared" si="1"/>
        <v>862642.6</v>
      </c>
      <c r="E14" s="7">
        <f t="shared" si="2"/>
        <v>-149963.40000000002</v>
      </c>
      <c r="F14" s="7">
        <f t="shared" si="3"/>
        <v>149963.40000000002</v>
      </c>
      <c r="G14" s="7">
        <f>SUMSQ($E$3:E14)/A14</f>
        <v>17061788627.625</v>
      </c>
      <c r="H14" s="7">
        <f>SUM($F$3:F14)/A14</f>
        <v>111743.81666666665</v>
      </c>
      <c r="I14" s="7">
        <f t="shared" si="4"/>
        <v>14.809649557675938</v>
      </c>
      <c r="J14" s="32">
        <f>AVERAGE($I$3:I14)</f>
        <v>19.914579884143858</v>
      </c>
      <c r="K14" s="32">
        <f>SUM($E$3:E14)/H14</f>
        <v>4.7595743179823975</v>
      </c>
    </row>
    <row r="15" spans="1:11" x14ac:dyDescent="0.3">
      <c r="A15" s="7">
        <v>13</v>
      </c>
      <c r="B15" s="29">
        <f t="shared" si="0"/>
        <v>169</v>
      </c>
      <c r="C15" s="29">
        <v>1088679</v>
      </c>
      <c r="D15" s="33">
        <f t="shared" si="1"/>
        <v>900489.1</v>
      </c>
      <c r="E15" s="7">
        <f t="shared" si="2"/>
        <v>-188189.90000000002</v>
      </c>
      <c r="F15" s="7">
        <f t="shared" si="3"/>
        <v>188189.90000000002</v>
      </c>
      <c r="G15" s="7">
        <f>SUMSQ($E$3:E15)/A15</f>
        <v>18473607845.654617</v>
      </c>
      <c r="H15" s="7">
        <f>SUM($F$3:F15)/A15</f>
        <v>117624.28461538459</v>
      </c>
      <c r="I15" s="7">
        <f t="shared" si="4"/>
        <v>17.286077898076478</v>
      </c>
      <c r="J15" s="32">
        <f>AVERAGE($I$3:I15)</f>
        <v>19.712387423677136</v>
      </c>
      <c r="K15" s="32">
        <f>SUM($E$3:E15)/H15</f>
        <v>2.9217019353081004</v>
      </c>
    </row>
    <row r="16" spans="1:11" x14ac:dyDescent="0.3">
      <c r="A16" s="7">
        <v>14</v>
      </c>
      <c r="B16" s="29">
        <f t="shared" si="0"/>
        <v>196</v>
      </c>
      <c r="C16" s="29">
        <v>908717</v>
      </c>
      <c r="D16" s="33">
        <f t="shared" si="1"/>
        <v>936055.4</v>
      </c>
      <c r="E16" s="7">
        <f t="shared" si="2"/>
        <v>27338.400000000023</v>
      </c>
      <c r="F16" s="7">
        <f t="shared" si="3"/>
        <v>27338.400000000023</v>
      </c>
      <c r="G16" s="7">
        <f>SUMSQ($E$3:E16)/A16</f>
        <v>17207449293.433571</v>
      </c>
      <c r="H16" s="7">
        <f>SUM($F$3:F16)/A16</f>
        <v>111175.29285714283</v>
      </c>
      <c r="I16" s="7">
        <f t="shared" si="4"/>
        <v>3.0084613801656648</v>
      </c>
      <c r="J16" s="32">
        <f>AVERAGE($I$3:I16)</f>
        <v>18.519249849140603</v>
      </c>
      <c r="K16" s="32">
        <f>SUM($E$3:E16)/H16</f>
        <v>3.3370858800140661</v>
      </c>
    </row>
    <row r="17" spans="1:11" x14ac:dyDescent="0.3">
      <c r="A17" s="7">
        <v>15</v>
      </c>
      <c r="B17" s="29">
        <f t="shared" si="0"/>
        <v>225</v>
      </c>
      <c r="C17" s="29">
        <v>1290114</v>
      </c>
      <c r="D17" s="33">
        <f t="shared" si="1"/>
        <v>969341.5</v>
      </c>
      <c r="E17" s="7">
        <f t="shared" si="2"/>
        <v>-320772.5</v>
      </c>
      <c r="F17" s="7">
        <f t="shared" si="3"/>
        <v>320772.5</v>
      </c>
      <c r="G17" s="7">
        <f>SUMSQ($E$3:E17)/A17</f>
        <v>22919952457.621334</v>
      </c>
      <c r="H17" s="7">
        <f>SUM($F$3:F17)/A17</f>
        <v>125148.43999999997</v>
      </c>
      <c r="I17" s="7">
        <f t="shared" si="4"/>
        <v>24.863887997494796</v>
      </c>
      <c r="J17" s="32">
        <f>AVERAGE($I$3:I17)</f>
        <v>18.942225725697547</v>
      </c>
      <c r="K17" s="32">
        <f>SUM($E$3:E17)/H17</f>
        <v>0.40135538245622565</v>
      </c>
    </row>
    <row r="18" spans="1:11" x14ac:dyDescent="0.3">
      <c r="A18" s="7">
        <v>16</v>
      </c>
      <c r="B18" s="29">
        <f t="shared" si="0"/>
        <v>256</v>
      </c>
      <c r="C18" s="29">
        <v>1202458</v>
      </c>
      <c r="D18" s="33">
        <f t="shared" si="1"/>
        <v>1000347.4</v>
      </c>
      <c r="E18" s="7">
        <f t="shared" si="2"/>
        <v>-202110.59999999998</v>
      </c>
      <c r="F18" s="7">
        <f t="shared" si="3"/>
        <v>202110.59999999998</v>
      </c>
      <c r="G18" s="7">
        <f>SUMSQ($E$3:E18)/A18</f>
        <v>24040498843.5425</v>
      </c>
      <c r="H18" s="7">
        <f>SUM($F$3:F18)/A18</f>
        <v>129958.57499999998</v>
      </c>
      <c r="I18" s="7">
        <f t="shared" si="4"/>
        <v>16.808121364737893</v>
      </c>
      <c r="J18" s="32">
        <f>AVERAGE($I$3:I18)</f>
        <v>18.808844203137568</v>
      </c>
      <c r="K18" s="32">
        <f>SUM($E$3:E18)/H18</f>
        <v>-1.1686924083308854</v>
      </c>
    </row>
    <row r="19" spans="1:11" x14ac:dyDescent="0.3">
      <c r="A19" s="7">
        <v>17</v>
      </c>
      <c r="B19" s="29">
        <f t="shared" si="0"/>
        <v>289</v>
      </c>
      <c r="C19" s="29">
        <v>1242604</v>
      </c>
      <c r="D19" s="33">
        <f t="shared" si="1"/>
        <v>1029073.1000000001</v>
      </c>
      <c r="E19" s="7">
        <f t="shared" si="2"/>
        <v>-213530.89999999991</v>
      </c>
      <c r="F19" s="7">
        <f t="shared" si="3"/>
        <v>213530.89999999991</v>
      </c>
      <c r="G19" s="7">
        <f>SUMSQ($E$3:E19)/A19</f>
        <v>25308436867.734703</v>
      </c>
      <c r="H19" s="7">
        <f>SUM($F$3:F19)/A19</f>
        <v>134874.59411764704</v>
      </c>
      <c r="I19" s="7">
        <f t="shared" si="4"/>
        <v>17.184147161927687</v>
      </c>
      <c r="J19" s="32">
        <f>AVERAGE($I$3:I19)</f>
        <v>18.713273788948751</v>
      </c>
      <c r="K19" s="32">
        <f>SUM($E$3:E19)/H19</f>
        <v>-2.7092759936779611</v>
      </c>
    </row>
    <row r="20" spans="1:11" x14ac:dyDescent="0.3">
      <c r="A20" s="7">
        <v>18</v>
      </c>
      <c r="B20" s="29">
        <f t="shared" si="0"/>
        <v>324</v>
      </c>
      <c r="C20" s="29">
        <v>1092346</v>
      </c>
      <c r="D20" s="33">
        <f t="shared" si="1"/>
        <v>1055518.6000000001</v>
      </c>
      <c r="E20" s="7">
        <f t="shared" si="2"/>
        <v>-36827.399999999907</v>
      </c>
      <c r="F20" s="7">
        <f t="shared" si="3"/>
        <v>36827.399999999907</v>
      </c>
      <c r="G20" s="7">
        <f>SUMSQ($E$3:E20)/A20</f>
        <v>23977760230.124996</v>
      </c>
      <c r="H20" s="7">
        <f>SUM($F$3:F20)/A20</f>
        <v>129427.52777777775</v>
      </c>
      <c r="I20" s="7">
        <f t="shared" si="4"/>
        <v>3.3714042986379686</v>
      </c>
      <c r="J20" s="32">
        <f>AVERAGE($I$3:I20)</f>
        <v>17.860947706153709</v>
      </c>
      <c r="K20" s="32">
        <f>SUM($E$3:E20)/H20</f>
        <v>-3.1078388570523479</v>
      </c>
    </row>
    <row r="21" spans="1:11" x14ac:dyDescent="0.3">
      <c r="A21" s="7">
        <v>19</v>
      </c>
      <c r="B21" s="29">
        <f t="shared" si="0"/>
        <v>361</v>
      </c>
      <c r="C21" s="29">
        <v>1120566</v>
      </c>
      <c r="D21" s="33">
        <f t="shared" si="1"/>
        <v>1079683.8999999999</v>
      </c>
      <c r="E21" s="7">
        <f t="shared" si="2"/>
        <v>-40882.100000000093</v>
      </c>
      <c r="F21" s="7">
        <f t="shared" si="3"/>
        <v>40882.100000000093</v>
      </c>
      <c r="G21" s="7">
        <f>SUMSQ($E$3:E21)/A21</f>
        <v>22803738433.824207</v>
      </c>
      <c r="H21" s="7">
        <f>SUM($F$3:F21)/A21</f>
        <v>124767.24210526314</v>
      </c>
      <c r="I21" s="7">
        <f t="shared" si="4"/>
        <v>3.6483437834094641</v>
      </c>
      <c r="J21" s="32">
        <f>AVERAGE($I$3:I21)</f>
        <v>17.112915920746115</v>
      </c>
      <c r="K21" s="32">
        <f>SUM($E$3:E21)/H21</f>
        <v>-3.5515892835568845</v>
      </c>
    </row>
    <row r="22" spans="1:11" x14ac:dyDescent="0.3">
      <c r="A22" s="7">
        <v>20</v>
      </c>
      <c r="B22" s="29">
        <f t="shared" si="0"/>
        <v>400</v>
      </c>
      <c r="C22" s="29">
        <v>1070400</v>
      </c>
      <c r="D22" s="33">
        <f t="shared" si="1"/>
        <v>1101569</v>
      </c>
      <c r="E22" s="7">
        <f t="shared" si="2"/>
        <v>31169</v>
      </c>
      <c r="F22" s="7">
        <f t="shared" si="3"/>
        <v>31169</v>
      </c>
      <c r="G22" s="7">
        <f>SUMSQ($E$3:E22)/A22</f>
        <v>21712126840.182999</v>
      </c>
      <c r="H22" s="7">
        <f>SUM($F$3:F22)/A22</f>
        <v>120087.32999999999</v>
      </c>
      <c r="I22" s="7">
        <f t="shared" si="4"/>
        <v>2.9119020926756352</v>
      </c>
      <c r="J22" s="32">
        <f>AVERAGE($I$3:I22)</f>
        <v>16.402865229342591</v>
      </c>
      <c r="K22" s="32">
        <f>SUM($E$3:E22)/H22</f>
        <v>-3.4304451602013297</v>
      </c>
    </row>
    <row r="23" spans="1:11" x14ac:dyDescent="0.3">
      <c r="A23" s="7">
        <v>21</v>
      </c>
      <c r="B23" s="29">
        <f t="shared" si="0"/>
        <v>441</v>
      </c>
      <c r="C23" s="29">
        <v>1060222</v>
      </c>
      <c r="D23" s="33">
        <f t="shared" si="1"/>
        <v>1121173.8999999999</v>
      </c>
      <c r="E23" s="7">
        <f t="shared" si="2"/>
        <v>60951.899999999907</v>
      </c>
      <c r="F23" s="7">
        <f t="shared" si="3"/>
        <v>60951.899999999907</v>
      </c>
      <c r="G23" s="7">
        <f>SUMSQ($E$3:E23)/A23</f>
        <v>20855127186.536663</v>
      </c>
      <c r="H23" s="7">
        <f>SUM($F$3:F23)/A23</f>
        <v>117271.35714285712</v>
      </c>
      <c r="I23" s="7">
        <f t="shared" si="4"/>
        <v>5.7489752146248527</v>
      </c>
      <c r="J23" s="32">
        <f>AVERAGE($I$3:I23)</f>
        <v>15.895537133403653</v>
      </c>
      <c r="K23" s="32">
        <f>SUM($E$3:E23)/H23</f>
        <v>-2.9930676044996987</v>
      </c>
    </row>
    <row r="24" spans="1:11" x14ac:dyDescent="0.3">
      <c r="A24" s="7">
        <v>22</v>
      </c>
      <c r="B24" s="29">
        <f t="shared" si="0"/>
        <v>484</v>
      </c>
      <c r="C24" s="29">
        <v>1016328</v>
      </c>
      <c r="D24" s="33">
        <f t="shared" si="1"/>
        <v>1138498.6000000001</v>
      </c>
      <c r="E24" s="7">
        <f t="shared" si="2"/>
        <v>122170.60000000009</v>
      </c>
      <c r="F24" s="7">
        <f t="shared" si="3"/>
        <v>122170.60000000009</v>
      </c>
      <c r="G24" s="7">
        <f>SUMSQ($E$3:E24)/A24</f>
        <v>20585605746.437729</v>
      </c>
      <c r="H24" s="7">
        <f>SUM($F$3:F24)/A24</f>
        <v>117494.04999999999</v>
      </c>
      <c r="I24" s="7">
        <f t="shared" si="4"/>
        <v>12.020784628584481</v>
      </c>
      <c r="J24" s="32">
        <f>AVERAGE($I$3:I24)</f>
        <v>15.719412019548235</v>
      </c>
      <c r="K24" s="32">
        <f>SUM($E$3:E24)/H24</f>
        <v>-1.9475922397772476</v>
      </c>
    </row>
    <row r="25" spans="1:11" x14ac:dyDescent="0.3">
      <c r="A25" s="7">
        <v>23</v>
      </c>
      <c r="B25" s="29">
        <f t="shared" si="0"/>
        <v>529</v>
      </c>
      <c r="C25" s="29">
        <v>846024</v>
      </c>
      <c r="D25" s="33">
        <f t="shared" si="1"/>
        <v>1153543.1000000001</v>
      </c>
      <c r="E25" s="7">
        <f t="shared" si="2"/>
        <v>307519.10000000009</v>
      </c>
      <c r="F25" s="7">
        <f t="shared" si="3"/>
        <v>307519.10000000009</v>
      </c>
      <c r="G25" s="7">
        <f>SUMSQ($E$3:E25)/A25</f>
        <v>23802231447.236523</v>
      </c>
      <c r="H25" s="7">
        <f>SUM($F$3:F25)/A25</f>
        <v>125756.00869565216</v>
      </c>
      <c r="I25" s="7">
        <f t="shared" si="4"/>
        <v>36.348744243662132</v>
      </c>
      <c r="J25" s="32">
        <f>AVERAGE($I$3:I25)</f>
        <v>16.616339507553185</v>
      </c>
      <c r="K25" s="32">
        <f>SUM($E$3:E25)/H25</f>
        <v>0.62572437544863624</v>
      </c>
    </row>
    <row r="26" spans="1:11" x14ac:dyDescent="0.3">
      <c r="A26" s="7">
        <v>24</v>
      </c>
      <c r="B26" s="29">
        <f t="shared" si="0"/>
        <v>576</v>
      </c>
      <c r="C26" s="29">
        <v>1112141</v>
      </c>
      <c r="D26" s="33">
        <f t="shared" si="1"/>
        <v>1166307.3999999999</v>
      </c>
      <c r="E26" s="7">
        <f t="shared" si="2"/>
        <v>54166.399999999907</v>
      </c>
      <c r="F26" s="7">
        <f t="shared" si="3"/>
        <v>54166.399999999907</v>
      </c>
      <c r="G26" s="7">
        <f>SUMSQ($E$3:E26)/A26</f>
        <v>22932721757.308334</v>
      </c>
      <c r="H26" s="7">
        <f>SUM($F$3:F26)/A26</f>
        <v>122773.10833333332</v>
      </c>
      <c r="I26" s="7">
        <f t="shared" si="4"/>
        <v>4.8704615691715265</v>
      </c>
      <c r="J26" s="32">
        <f>AVERAGE($I$3:I26)</f>
        <v>16.126927926787285</v>
      </c>
      <c r="K26" s="32">
        <f>SUM($E$3:E26)/H26</f>
        <v>1.0821180778391153</v>
      </c>
    </row>
    <row r="27" spans="1:11" x14ac:dyDescent="0.3">
      <c r="A27" s="7">
        <v>25</v>
      </c>
      <c r="B27" s="29">
        <f t="shared" si="0"/>
        <v>625</v>
      </c>
      <c r="C27" s="30">
        <v>1182609</v>
      </c>
      <c r="D27" s="33">
        <f t="shared" si="1"/>
        <v>1176791.5</v>
      </c>
      <c r="K27" s="32"/>
    </row>
    <row r="28" spans="1:11" x14ac:dyDescent="0.3">
      <c r="A28" s="7">
        <v>26</v>
      </c>
      <c r="B28" s="29">
        <f t="shared" si="0"/>
        <v>676</v>
      </c>
      <c r="C28" s="30">
        <v>1079202</v>
      </c>
      <c r="D28" s="33">
        <f t="shared" si="1"/>
        <v>1184995.3999999999</v>
      </c>
    </row>
    <row r="29" spans="1:11" x14ac:dyDescent="0.3">
      <c r="A29" s="7">
        <v>27</v>
      </c>
      <c r="B29" s="29">
        <f t="shared" si="0"/>
        <v>729</v>
      </c>
      <c r="C29" s="30">
        <v>1305043</v>
      </c>
      <c r="D29" s="33">
        <f t="shared" si="1"/>
        <v>1190919.1000000001</v>
      </c>
    </row>
    <row r="30" spans="1:11" x14ac:dyDescent="0.3">
      <c r="A30" s="7">
        <v>28</v>
      </c>
      <c r="B30" s="29">
        <f t="shared" si="0"/>
        <v>784</v>
      </c>
      <c r="C30" s="30">
        <v>1313547</v>
      </c>
      <c r="D30" s="33">
        <f t="shared" si="1"/>
        <v>1194562.6000000001</v>
      </c>
    </row>
    <row r="34" spans="1:6" x14ac:dyDescent="0.3">
      <c r="A34" s="12" t="s">
        <v>41</v>
      </c>
      <c r="B34" s="13" t="s">
        <v>35</v>
      </c>
      <c r="C34" s="13" t="s">
        <v>36</v>
      </c>
      <c r="D34" s="13" t="s">
        <v>42</v>
      </c>
      <c r="E34" s="13" t="s">
        <v>43</v>
      </c>
      <c r="F34" s="13" t="s">
        <v>44</v>
      </c>
    </row>
    <row r="35" spans="1:6" x14ac:dyDescent="0.3">
      <c r="A35" s="12" t="s">
        <v>73</v>
      </c>
      <c r="B35" s="15">
        <f>H26</f>
        <v>122773.10833333332</v>
      </c>
      <c r="C35" s="16">
        <f>J26</f>
        <v>16.126927926787285</v>
      </c>
      <c r="D35" s="17">
        <f>MIN(K3:K26)</f>
        <v>-4.9355448054342963</v>
      </c>
      <c r="E35" s="17">
        <f>MAX(K3:K26)</f>
        <v>6.2974115723552657</v>
      </c>
      <c r="F35" s="18">
        <f>1.25*B35</f>
        <v>153466.38541666666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F24B-59A9-458D-8246-FF1310436F51}">
  <sheetPr codeName="Sheet6"/>
  <dimension ref="A1:AI42"/>
  <sheetViews>
    <sheetView workbookViewId="0">
      <selection activeCell="E1" sqref="E1"/>
    </sheetView>
  </sheetViews>
  <sheetFormatPr defaultRowHeight="14.4" x14ac:dyDescent="0.3"/>
  <cols>
    <col min="1" max="1" width="10.21875" bestFit="1" customWidth="1"/>
    <col min="2" max="2" width="10.44140625" bestFit="1" customWidth="1"/>
    <col min="3" max="3" width="10" bestFit="1" customWidth="1"/>
    <col min="4" max="4" width="11.6640625" bestFit="1" customWidth="1"/>
    <col min="5" max="5" width="12.44140625" bestFit="1" customWidth="1"/>
    <col min="6" max="6" width="9.6640625" bestFit="1" customWidth="1"/>
    <col min="7" max="7" width="16.6640625" bestFit="1" customWidth="1"/>
    <col min="8" max="8" width="11" bestFit="1" customWidth="1"/>
  </cols>
  <sheetData>
    <row r="1" spans="1:35" ht="18" x14ac:dyDescent="0.35">
      <c r="A1" s="57" t="s">
        <v>91</v>
      </c>
      <c r="E1" t="s">
        <v>131</v>
      </c>
    </row>
    <row r="2" spans="1:35" x14ac:dyDescent="0.3">
      <c r="A2" s="61" t="s">
        <v>89</v>
      </c>
      <c r="B2" s="61" t="s">
        <v>88</v>
      </c>
      <c r="C2" s="61" t="s">
        <v>86</v>
      </c>
      <c r="D2" s="61"/>
      <c r="E2" s="61" t="s">
        <v>28</v>
      </c>
      <c r="F2" s="61" t="s">
        <v>68</v>
      </c>
      <c r="G2" s="61" t="s">
        <v>87</v>
      </c>
      <c r="H2" s="61" t="s">
        <v>35</v>
      </c>
      <c r="I2" s="61" t="s">
        <v>70</v>
      </c>
      <c r="J2" s="61" t="s">
        <v>36</v>
      </c>
      <c r="K2" s="61" t="s">
        <v>90</v>
      </c>
    </row>
    <row r="3" spans="1:35" x14ac:dyDescent="0.3">
      <c r="A3" s="23">
        <v>1</v>
      </c>
      <c r="B3" s="38">
        <v>381250</v>
      </c>
      <c r="C3" s="23">
        <v>381029.9</v>
      </c>
      <c r="D3" s="23"/>
      <c r="E3" s="39">
        <f t="shared" ref="E3:E26" si="0">C3-B3</f>
        <v>-220.09999999997672</v>
      </c>
      <c r="F3" s="23">
        <f>ABS(E3)</f>
        <v>220.09999999997672</v>
      </c>
      <c r="G3" s="40">
        <f>SUMSQ($E$3:E3)/A3</f>
        <v>48444.00999998975</v>
      </c>
      <c r="H3" s="23">
        <f>SUM($F$3:F3)/A3</f>
        <v>220.09999999997672</v>
      </c>
      <c r="I3" s="40">
        <f>F3/B3*100</f>
        <v>5.7731147540977495E-2</v>
      </c>
      <c r="J3" s="40">
        <f>AVERAGE($I$3:I3)</f>
        <v>5.7731147540977495E-2</v>
      </c>
      <c r="K3" s="40">
        <f>SUM($E$3:E3)/H3</f>
        <v>-1</v>
      </c>
    </row>
    <row r="4" spans="1:35" x14ac:dyDescent="0.3">
      <c r="A4" s="23">
        <v>2</v>
      </c>
      <c r="B4" s="38">
        <v>380985</v>
      </c>
      <c r="C4" s="23">
        <v>380886.8</v>
      </c>
      <c r="D4" s="23"/>
      <c r="E4" s="39">
        <f t="shared" si="0"/>
        <v>-98.200000000011642</v>
      </c>
      <c r="F4" s="23">
        <f t="shared" ref="F4:F26" si="1">ABS(E4)</f>
        <v>98.200000000011642</v>
      </c>
      <c r="G4" s="40">
        <f>SUMSQ($E$3:E4)/A4</f>
        <v>29043.62499999602</v>
      </c>
      <c r="H4" s="23">
        <f>SUM($F$3:F4)/A4</f>
        <v>159.14999999999418</v>
      </c>
      <c r="I4" s="40">
        <f t="shared" ref="I4:I26" si="2">F4/B4*100</f>
        <v>2.5775292990540745E-2</v>
      </c>
      <c r="J4" s="40">
        <f>AVERAGE($I$3:I4)</f>
        <v>4.1753220265759117E-2</v>
      </c>
      <c r="K4" s="40">
        <f>SUM($E$3:E4)/H4</f>
        <v>-2</v>
      </c>
    </row>
    <row r="5" spans="1:35" x14ac:dyDescent="0.3">
      <c r="A5" s="23">
        <v>3</v>
      </c>
      <c r="B5" s="38">
        <v>529674</v>
      </c>
      <c r="C5" s="23">
        <v>529484</v>
      </c>
      <c r="D5" s="23"/>
      <c r="E5" s="39">
        <f t="shared" si="0"/>
        <v>-190</v>
      </c>
      <c r="F5" s="23">
        <f t="shared" si="1"/>
        <v>190</v>
      </c>
      <c r="G5" s="40">
        <f>SUMSQ($E$3:E5)/A5</f>
        <v>31395.749999997348</v>
      </c>
      <c r="H5" s="23">
        <f>SUM($F$3:F5)/A5</f>
        <v>169.43333333332944</v>
      </c>
      <c r="I5" s="40">
        <f t="shared" si="2"/>
        <v>3.5871120727088736E-2</v>
      </c>
      <c r="J5" s="40">
        <f>AVERAGE($I$3:I5)</f>
        <v>3.9792520419535654E-2</v>
      </c>
      <c r="K5" s="40">
        <f>SUM($E$3:E5)/H5</f>
        <v>-3</v>
      </c>
    </row>
    <row r="6" spans="1:35" x14ac:dyDescent="0.3">
      <c r="A6" s="23">
        <v>4</v>
      </c>
      <c r="B6" s="38">
        <v>514467</v>
      </c>
      <c r="C6" s="23">
        <v>514338.8</v>
      </c>
      <c r="D6" s="23"/>
      <c r="E6" s="39">
        <f t="shared" si="0"/>
        <v>-128.20000000001164</v>
      </c>
      <c r="F6" s="23">
        <f t="shared" si="1"/>
        <v>128.20000000001164</v>
      </c>
      <c r="G6" s="40">
        <f>SUMSQ($E$3:E6)/A6</f>
        <v>27655.622499998757</v>
      </c>
      <c r="H6" s="23">
        <f>SUM($F$3:F6)/A6</f>
        <v>159.125</v>
      </c>
      <c r="I6" s="40">
        <f t="shared" si="2"/>
        <v>2.4918993832454103E-2</v>
      </c>
      <c r="J6" s="40">
        <f>AVERAGE($I$3:I6)</f>
        <v>3.6074138772765267E-2</v>
      </c>
      <c r="K6" s="40">
        <f>SUM($E$3:E6)/H6</f>
        <v>-4</v>
      </c>
    </row>
    <row r="7" spans="1:35" x14ac:dyDescent="0.3">
      <c r="A7" s="23">
        <v>5</v>
      </c>
      <c r="B7" s="38">
        <v>532220</v>
      </c>
      <c r="C7" s="23">
        <v>532101.69999999995</v>
      </c>
      <c r="D7" s="23"/>
      <c r="E7" s="39">
        <f t="shared" si="0"/>
        <v>-118.30000000004657</v>
      </c>
      <c r="F7" s="23">
        <f t="shared" si="1"/>
        <v>118.30000000004657</v>
      </c>
      <c r="G7" s="40">
        <f>SUMSQ($E$3:E7)/A7</f>
        <v>24923.47600000121</v>
      </c>
      <c r="H7" s="23">
        <f>SUM($F$3:F7)/A7</f>
        <v>150.9600000000093</v>
      </c>
      <c r="I7" s="40">
        <f t="shared" si="2"/>
        <v>2.2227650219842653E-2</v>
      </c>
      <c r="J7" s="40">
        <f>AVERAGE($I$3:I7)</f>
        <v>3.3304841062180748E-2</v>
      </c>
      <c r="K7" s="40">
        <f>SUM($E$3:E7)/H7</f>
        <v>-5</v>
      </c>
    </row>
    <row r="8" spans="1:35" x14ac:dyDescent="0.3">
      <c r="A8" s="23">
        <v>6</v>
      </c>
      <c r="B8" s="38">
        <v>521450</v>
      </c>
      <c r="C8" s="23">
        <v>521361.5</v>
      </c>
      <c r="D8" s="23"/>
      <c r="E8" s="39">
        <f t="shared" si="0"/>
        <v>-88.5</v>
      </c>
      <c r="F8" s="23">
        <f t="shared" si="1"/>
        <v>88.5</v>
      </c>
      <c r="G8" s="40">
        <f>SUMSQ($E$3:E8)/A8</f>
        <v>22074.938333334343</v>
      </c>
      <c r="H8" s="23">
        <f>SUM($F$3:F8)/A8</f>
        <v>140.55000000000777</v>
      </c>
      <c r="I8" s="40">
        <f t="shared" si="2"/>
        <v>1.6971905264167225E-2</v>
      </c>
      <c r="J8" s="40">
        <f>AVERAGE($I$3:I8)</f>
        <v>3.058268509584516E-2</v>
      </c>
      <c r="K8" s="40">
        <f>SUM($E$3:E8)/H8</f>
        <v>-6</v>
      </c>
    </row>
    <row r="9" spans="1:35" x14ac:dyDescent="0.3">
      <c r="A9" s="23">
        <v>7</v>
      </c>
      <c r="B9" s="38">
        <v>490847</v>
      </c>
      <c r="C9" s="23">
        <v>490799.7</v>
      </c>
      <c r="D9" s="23"/>
      <c r="E9" s="39">
        <f t="shared" si="0"/>
        <v>-47.299999999988358</v>
      </c>
      <c r="F9" s="23">
        <f t="shared" si="1"/>
        <v>47.299999999988358</v>
      </c>
      <c r="G9" s="40">
        <f>SUMSQ($E$3:E9)/A9</f>
        <v>19240.98857142928</v>
      </c>
      <c r="H9" s="23">
        <f>SUM($F$3:F9)/A9</f>
        <v>127.22857142857642</v>
      </c>
      <c r="I9" s="40">
        <f t="shared" si="2"/>
        <v>9.6364040118383856E-3</v>
      </c>
      <c r="J9" s="40">
        <f>AVERAGE($I$3:I9)</f>
        <v>2.7590359226701333E-2</v>
      </c>
      <c r="K9" s="40">
        <f>SUM($E$3:E9)/H9</f>
        <v>-7</v>
      </c>
    </row>
    <row r="10" spans="1:35" x14ac:dyDescent="0.3">
      <c r="A10" s="23">
        <v>8</v>
      </c>
      <c r="B10" s="38">
        <v>553045</v>
      </c>
      <c r="C10" s="23">
        <v>552945.19999999995</v>
      </c>
      <c r="D10" s="23"/>
      <c r="E10" s="39">
        <f t="shared" si="0"/>
        <v>-99.800000000046566</v>
      </c>
      <c r="F10" s="23">
        <f t="shared" si="1"/>
        <v>99.800000000046566</v>
      </c>
      <c r="G10" s="40">
        <f>SUMSQ($E$3:E10)/A10</f>
        <v>18080.870000001782</v>
      </c>
      <c r="H10" s="23">
        <f>SUM($F$3:F10)/A10</f>
        <v>123.80000000001019</v>
      </c>
      <c r="I10" s="40">
        <f t="shared" si="2"/>
        <v>1.8045547830655113E-2</v>
      </c>
      <c r="J10" s="40">
        <f>AVERAGE($I$3:I10)</f>
        <v>2.6397257802195557E-2</v>
      </c>
      <c r="K10" s="40">
        <f>SUM($E$3:E10)/H10</f>
        <v>-8</v>
      </c>
      <c r="W10" s="34"/>
      <c r="X10" t="s">
        <v>74</v>
      </c>
      <c r="Y10" t="s">
        <v>75</v>
      </c>
      <c r="Z10" t="s">
        <v>76</v>
      </c>
      <c r="AA10" t="s">
        <v>77</v>
      </c>
      <c r="AB10" t="s">
        <v>78</v>
      </c>
      <c r="AC10" t="s">
        <v>79</v>
      </c>
      <c r="AD10" t="s">
        <v>80</v>
      </c>
      <c r="AE10" t="s">
        <v>81</v>
      </c>
      <c r="AF10" t="s">
        <v>82</v>
      </c>
      <c r="AG10" t="s">
        <v>83</v>
      </c>
      <c r="AH10" t="s">
        <v>84</v>
      </c>
      <c r="AI10" t="s">
        <v>85</v>
      </c>
    </row>
    <row r="11" spans="1:35" x14ac:dyDescent="0.3">
      <c r="A11" s="23">
        <v>9</v>
      </c>
      <c r="B11" s="38">
        <v>551769</v>
      </c>
      <c r="C11" s="23">
        <v>551681.5</v>
      </c>
      <c r="D11" s="23"/>
      <c r="E11" s="39">
        <f t="shared" si="0"/>
        <v>-87.5</v>
      </c>
      <c r="F11" s="23">
        <f t="shared" si="1"/>
        <v>87.5</v>
      </c>
      <c r="G11" s="40">
        <f>SUMSQ($E$3:E11)/A11</f>
        <v>16922.578888890472</v>
      </c>
      <c r="H11" s="23">
        <f>SUM($F$3:F11)/A11</f>
        <v>119.76666666667572</v>
      </c>
      <c r="I11" s="40">
        <f t="shared" si="2"/>
        <v>1.5858085539419576E-2</v>
      </c>
      <c r="J11" s="40">
        <f>AVERAGE($I$3:I11)</f>
        <v>2.5226238661887116E-2</v>
      </c>
      <c r="K11" s="40">
        <f>SUM($E$3:E11)/H11</f>
        <v>-9</v>
      </c>
      <c r="W11" s="34">
        <v>2022</v>
      </c>
      <c r="X11">
        <v>381029.9</v>
      </c>
      <c r="Y11">
        <v>380886.8</v>
      </c>
      <c r="Z11">
        <v>529484</v>
      </c>
      <c r="AA11">
        <v>514338.8</v>
      </c>
      <c r="AB11">
        <v>532101.69999999995</v>
      </c>
      <c r="AC11">
        <v>521361.5</v>
      </c>
      <c r="AD11">
        <v>490799.7</v>
      </c>
      <c r="AE11">
        <v>552945.19999999995</v>
      </c>
      <c r="AF11">
        <v>551681.5</v>
      </c>
      <c r="AG11">
        <v>611539.30000000005</v>
      </c>
      <c r="AH11">
        <v>589761.5</v>
      </c>
      <c r="AI11">
        <v>1012276.6</v>
      </c>
    </row>
    <row r="12" spans="1:35" x14ac:dyDescent="0.3">
      <c r="A12" s="23">
        <v>10</v>
      </c>
      <c r="B12" s="38">
        <v>611675</v>
      </c>
      <c r="C12" s="23">
        <v>611539.30000000005</v>
      </c>
      <c r="D12" s="23"/>
      <c r="E12" s="39">
        <f t="shared" si="0"/>
        <v>-135.69999999995343</v>
      </c>
      <c r="F12" s="23">
        <f t="shared" si="1"/>
        <v>135.69999999995343</v>
      </c>
      <c r="G12" s="40">
        <f>SUMSQ($E$3:E12)/A12</f>
        <v>17071.770000000161</v>
      </c>
      <c r="H12" s="23">
        <f>SUM($F$3:F12)/A12</f>
        <v>121.3600000000035</v>
      </c>
      <c r="I12" s="40">
        <f t="shared" si="2"/>
        <v>2.2184983855798167E-2</v>
      </c>
      <c r="J12" s="40">
        <f>AVERAGE($I$3:I12)</f>
        <v>2.4922113181278221E-2</v>
      </c>
      <c r="K12" s="40">
        <f>SUM($E$3:E12)/H12</f>
        <v>-10</v>
      </c>
      <c r="W12" s="34">
        <v>2023</v>
      </c>
      <c r="X12">
        <v>1088023.1000000001</v>
      </c>
      <c r="Y12">
        <v>1088414</v>
      </c>
      <c r="Z12">
        <v>1057406</v>
      </c>
      <c r="AA12">
        <v>1274907</v>
      </c>
      <c r="AB12">
        <v>1220211</v>
      </c>
      <c r="AC12">
        <v>1231834</v>
      </c>
      <c r="AD12">
        <v>1061743</v>
      </c>
      <c r="AE12">
        <v>1182764</v>
      </c>
      <c r="AF12">
        <v>1069124</v>
      </c>
      <c r="AG12">
        <v>1120128</v>
      </c>
      <c r="AH12">
        <v>994517</v>
      </c>
      <c r="AI12">
        <v>1268766</v>
      </c>
    </row>
    <row r="13" spans="1:35" x14ac:dyDescent="0.3">
      <c r="A13" s="23">
        <v>11</v>
      </c>
      <c r="B13" s="38">
        <v>589864</v>
      </c>
      <c r="C13" s="23">
        <v>589761.5</v>
      </c>
      <c r="D13" s="23"/>
      <c r="E13" s="39">
        <f t="shared" si="0"/>
        <v>-102.5</v>
      </c>
      <c r="F13" s="23">
        <f t="shared" si="1"/>
        <v>102.5</v>
      </c>
      <c r="G13" s="40">
        <f>SUMSQ($E$3:E13)/A13</f>
        <v>16474.90454545469</v>
      </c>
      <c r="H13" s="23">
        <f>SUM($F$3:F13)/A13</f>
        <v>119.64545454545772</v>
      </c>
      <c r="I13" s="40">
        <f t="shared" si="2"/>
        <v>1.7376886875618787E-2</v>
      </c>
      <c r="J13" s="40">
        <f>AVERAGE($I$3:I13)</f>
        <v>2.4236183517127363E-2</v>
      </c>
      <c r="K13" s="40">
        <f>SUM($E$3:E13)/H13</f>
        <v>-11</v>
      </c>
      <c r="W13" s="34"/>
    </row>
    <row r="14" spans="1:35" x14ac:dyDescent="0.3">
      <c r="A14" s="23">
        <v>12</v>
      </c>
      <c r="B14" s="38">
        <v>1012606</v>
      </c>
      <c r="C14" s="23">
        <v>1012276.6</v>
      </c>
      <c r="D14" s="23"/>
      <c r="E14" s="39">
        <f t="shared" si="0"/>
        <v>-329.40000000002328</v>
      </c>
      <c r="F14" s="23">
        <f t="shared" si="1"/>
        <v>329.40000000002328</v>
      </c>
      <c r="G14" s="40">
        <f>SUMSQ($E$3:E14)/A14</f>
        <v>24144.025833334745</v>
      </c>
      <c r="H14" s="23">
        <f>SUM($F$3:F14)/A14</f>
        <v>137.12500000000486</v>
      </c>
      <c r="I14" s="40">
        <f t="shared" si="2"/>
        <v>3.2529927731025025E-2</v>
      </c>
      <c r="J14" s="40">
        <f>AVERAGE($I$3:I14)</f>
        <v>2.4927328868285501E-2</v>
      </c>
      <c r="K14" s="40">
        <f>SUM($E$3:E14)/H14</f>
        <v>-12</v>
      </c>
      <c r="W14" s="34">
        <v>2022</v>
      </c>
    </row>
    <row r="15" spans="1:35" x14ac:dyDescent="0.3">
      <c r="A15" s="23">
        <v>13</v>
      </c>
      <c r="B15" s="38">
        <v>1088679</v>
      </c>
      <c r="C15" s="23">
        <v>1088023.1000000001</v>
      </c>
      <c r="D15" s="23"/>
      <c r="E15" s="39">
        <f t="shared" si="0"/>
        <v>-655.89999999990687</v>
      </c>
      <c r="F15" s="23">
        <f t="shared" si="1"/>
        <v>655.89999999990687</v>
      </c>
      <c r="G15" s="40">
        <f>SUMSQ($E$3:E15)/A15</f>
        <v>55379.470769222673</v>
      </c>
      <c r="H15" s="23">
        <f>SUM($F$3:F15)/A15</f>
        <v>177.03076923076654</v>
      </c>
      <c r="I15" s="40">
        <f t="shared" si="2"/>
        <v>6.024732726542046E-2</v>
      </c>
      <c r="J15" s="40">
        <f>AVERAGE($I$3:I15)</f>
        <v>2.764425182191127E-2</v>
      </c>
      <c r="K15" s="40">
        <f>SUM($E$3:E15)/H15</f>
        <v>-13</v>
      </c>
      <c r="W15" s="35">
        <v>2023</v>
      </c>
    </row>
    <row r="16" spans="1:35" x14ac:dyDescent="0.3">
      <c r="A16" s="23">
        <v>14</v>
      </c>
      <c r="B16" s="38">
        <v>908717</v>
      </c>
      <c r="C16" s="23">
        <v>1088414</v>
      </c>
      <c r="D16" s="23"/>
      <c r="E16" s="39">
        <f t="shared" si="0"/>
        <v>179697</v>
      </c>
      <c r="F16" s="23">
        <f t="shared" si="1"/>
        <v>179697</v>
      </c>
      <c r="G16" s="40">
        <f>SUMSQ($E$3:E16)/A16</f>
        <v>2306552267.2942858</v>
      </c>
      <c r="H16" s="23">
        <f>SUM($F$3:F16)/A16</f>
        <v>12999.885714285712</v>
      </c>
      <c r="I16" s="40">
        <f t="shared" si="2"/>
        <v>19.774803376628807</v>
      </c>
      <c r="J16" s="40">
        <f>AVERAGE($I$3:I16)</f>
        <v>1.4381556178795467</v>
      </c>
      <c r="K16" s="40">
        <f>SUM($E$3:E16)/H16</f>
        <v>13.645935348882192</v>
      </c>
    </row>
    <row r="17" spans="1:25" x14ac:dyDescent="0.3">
      <c r="A17" s="23">
        <v>15</v>
      </c>
      <c r="B17" s="38">
        <v>1290114</v>
      </c>
      <c r="C17" s="23">
        <v>1057406</v>
      </c>
      <c r="D17" s="23"/>
      <c r="E17" s="39">
        <f t="shared" si="0"/>
        <v>-232708</v>
      </c>
      <c r="F17" s="23">
        <f t="shared" si="1"/>
        <v>232708</v>
      </c>
      <c r="G17" s="40">
        <f>SUMSQ($E$3:E17)/A17</f>
        <v>5762983000.408</v>
      </c>
      <c r="H17" s="23">
        <f>SUM($F$3:F17)/A17</f>
        <v>27647.093333333331</v>
      </c>
      <c r="I17" s="40">
        <f t="shared" si="2"/>
        <v>18.037785808075878</v>
      </c>
      <c r="J17" s="40">
        <f>AVERAGE($I$3:I17)</f>
        <v>2.5447976305593021</v>
      </c>
      <c r="K17" s="40">
        <f>SUM($E$3:E17)/H17</f>
        <v>-2.000658779319537</v>
      </c>
    </row>
    <row r="18" spans="1:25" x14ac:dyDescent="0.3">
      <c r="A18" s="23">
        <v>16</v>
      </c>
      <c r="B18" s="38">
        <v>1202458</v>
      </c>
      <c r="C18" s="23">
        <v>1274907</v>
      </c>
      <c r="D18" s="23"/>
      <c r="E18" s="39">
        <f t="shared" si="0"/>
        <v>72449</v>
      </c>
      <c r="F18" s="23">
        <f t="shared" si="1"/>
        <v>72449</v>
      </c>
      <c r="G18" s="40">
        <f>SUMSQ($E$3:E18)/A18</f>
        <v>5730850162.9449997</v>
      </c>
      <c r="H18" s="23">
        <f>SUM($F$3:F18)/A18</f>
        <v>30447.212499999998</v>
      </c>
      <c r="I18" s="40">
        <f t="shared" si="2"/>
        <v>6.0250753040854654</v>
      </c>
      <c r="J18" s="40">
        <f>AVERAGE($I$3:I18)</f>
        <v>2.7623149851546875</v>
      </c>
      <c r="K18" s="40">
        <f>SUM($E$3:E18)/H18</f>
        <v>0.56282984854524976</v>
      </c>
      <c r="Y18">
        <v>381029.9</v>
      </c>
    </row>
    <row r="19" spans="1:25" x14ac:dyDescent="0.3">
      <c r="A19" s="23">
        <v>17</v>
      </c>
      <c r="B19" s="38">
        <v>1242604</v>
      </c>
      <c r="C19" s="23">
        <v>1220211</v>
      </c>
      <c r="D19" s="23"/>
      <c r="E19" s="39">
        <f t="shared" si="0"/>
        <v>-22393</v>
      </c>
      <c r="F19" s="23">
        <f t="shared" si="1"/>
        <v>22393</v>
      </c>
      <c r="G19" s="40">
        <f>SUMSQ($E$3:E19)/A19</f>
        <v>5423238179.7717648</v>
      </c>
      <c r="H19" s="23">
        <f>SUM($F$3:F19)/A19</f>
        <v>29973.435294117644</v>
      </c>
      <c r="I19" s="40">
        <f t="shared" si="2"/>
        <v>1.8021026811437917</v>
      </c>
      <c r="J19" s="40">
        <f>AVERAGE($I$3:I19)</f>
        <v>2.7058319084481646</v>
      </c>
      <c r="K19" s="40">
        <f>SUM($E$3:E19)/H19</f>
        <v>-0.17536862052750909</v>
      </c>
      <c r="Y19">
        <v>380886.8</v>
      </c>
    </row>
    <row r="20" spans="1:25" x14ac:dyDescent="0.3">
      <c r="A20" s="23">
        <v>18</v>
      </c>
      <c r="B20" s="38">
        <v>1092346</v>
      </c>
      <c r="C20" s="23">
        <v>1231834</v>
      </c>
      <c r="D20" s="23"/>
      <c r="E20" s="39">
        <f t="shared" si="0"/>
        <v>139488</v>
      </c>
      <c r="F20" s="23">
        <f t="shared" si="1"/>
        <v>139488</v>
      </c>
      <c r="G20" s="40">
        <f>SUMSQ($E$3:E20)/A20</f>
        <v>6202886177.7844439</v>
      </c>
      <c r="H20" s="23">
        <f>SUM($F$3:F20)/A20</f>
        <v>36057.577777777769</v>
      </c>
      <c r="I20" s="40">
        <f t="shared" si="2"/>
        <v>12.76958033443616</v>
      </c>
      <c r="J20" s="40">
        <f>AVERAGE($I$3:I20)</f>
        <v>3.2649290432252749</v>
      </c>
      <c r="K20" s="40">
        <f>SUM($E$3:E20)/H20</f>
        <v>3.7227015310697538</v>
      </c>
      <c r="Y20">
        <v>529484</v>
      </c>
    </row>
    <row r="21" spans="1:25" x14ac:dyDescent="0.3">
      <c r="A21" s="23">
        <v>19</v>
      </c>
      <c r="B21" s="38">
        <v>1120566</v>
      </c>
      <c r="C21" s="23">
        <v>1061743</v>
      </c>
      <c r="D21" s="23"/>
      <c r="E21" s="39">
        <f t="shared" si="0"/>
        <v>-58823</v>
      </c>
      <c r="F21" s="23">
        <f t="shared" si="1"/>
        <v>58823</v>
      </c>
      <c r="G21" s="40">
        <f>SUMSQ($E$3:E21)/A21</f>
        <v>6058531396.2694731</v>
      </c>
      <c r="H21" s="23">
        <f>SUM($F$3:F21)/A21</f>
        <v>37255.757894736838</v>
      </c>
      <c r="I21" s="40">
        <f t="shared" si="2"/>
        <v>5.2494007492642112</v>
      </c>
      <c r="J21" s="40">
        <f>AVERAGE($I$3:I21)</f>
        <v>3.3693749224904823</v>
      </c>
      <c r="K21" s="40">
        <f>SUM($E$3:E21)/H21</f>
        <v>2.0240790755904361</v>
      </c>
      <c r="Y21">
        <v>514338.8</v>
      </c>
    </row>
    <row r="22" spans="1:25" x14ac:dyDescent="0.3">
      <c r="A22" s="23">
        <v>20</v>
      </c>
      <c r="B22" s="38">
        <v>1070400</v>
      </c>
      <c r="C22" s="23">
        <v>1182764</v>
      </c>
      <c r="D22" s="23"/>
      <c r="E22" s="39">
        <f t="shared" si="0"/>
        <v>112364</v>
      </c>
      <c r="F22" s="23">
        <f t="shared" si="1"/>
        <v>112364</v>
      </c>
      <c r="G22" s="40">
        <f>SUMSQ($E$3:E22)/A22</f>
        <v>6386888251.2559996</v>
      </c>
      <c r="H22" s="23">
        <f>SUM($F$3:F22)/A22</f>
        <v>41011.17</v>
      </c>
      <c r="I22" s="40">
        <f t="shared" si="2"/>
        <v>10.497384155455904</v>
      </c>
      <c r="J22" s="40">
        <f>AVERAGE($I$3:I22)</f>
        <v>3.7257753841387533</v>
      </c>
      <c r="K22" s="40">
        <f>SUM($E$3:E22)/H22</f>
        <v>4.5785721304707971</v>
      </c>
      <c r="Y22">
        <v>532101.69999999995</v>
      </c>
    </row>
    <row r="23" spans="1:25" x14ac:dyDescent="0.3">
      <c r="A23" s="23">
        <v>21</v>
      </c>
      <c r="B23" s="38">
        <v>1060222</v>
      </c>
      <c r="C23" s="23">
        <v>1069124</v>
      </c>
      <c r="D23" s="23"/>
      <c r="E23" s="39">
        <f t="shared" si="0"/>
        <v>8902</v>
      </c>
      <c r="F23" s="23">
        <f t="shared" si="1"/>
        <v>8902</v>
      </c>
      <c r="G23" s="40">
        <f>SUMSQ($E$3:E23)/A23</f>
        <v>6086524315.6723804</v>
      </c>
      <c r="H23" s="23">
        <f>SUM($F$3:F23)/A23</f>
        <v>39482.161904761902</v>
      </c>
      <c r="I23" s="40">
        <f t="shared" si="2"/>
        <v>0.83963547257083893</v>
      </c>
      <c r="J23" s="40">
        <f>AVERAGE($I$3:I23)</f>
        <v>3.5883401502545667</v>
      </c>
      <c r="K23" s="40">
        <f>SUM($E$3:E23)/H23</f>
        <v>4.981353363435737</v>
      </c>
      <c r="Y23">
        <v>521361.5</v>
      </c>
    </row>
    <row r="24" spans="1:25" x14ac:dyDescent="0.3">
      <c r="A24" s="23">
        <v>22</v>
      </c>
      <c r="B24" s="38">
        <v>1016328</v>
      </c>
      <c r="C24" s="23">
        <v>1120128</v>
      </c>
      <c r="D24" s="23"/>
      <c r="E24" s="39">
        <f t="shared" si="0"/>
        <v>103800</v>
      </c>
      <c r="F24" s="23">
        <f t="shared" si="1"/>
        <v>103800</v>
      </c>
      <c r="G24" s="40">
        <f>SUMSQ($E$3:E24)/A24</f>
        <v>6299611392.2327271</v>
      </c>
      <c r="H24" s="23">
        <f>SUM($F$3:F24)/A24</f>
        <v>42405.7</v>
      </c>
      <c r="I24" s="40">
        <f t="shared" si="2"/>
        <v>10.213238245920609</v>
      </c>
      <c r="J24" s="40">
        <f>AVERAGE($I$3:I24)</f>
        <v>3.8894718818757501</v>
      </c>
      <c r="K24" s="40">
        <f>SUM($E$3:E24)/H24</f>
        <v>7.0857125339282234</v>
      </c>
      <c r="Y24">
        <v>490799.7</v>
      </c>
    </row>
    <row r="25" spans="1:25" x14ac:dyDescent="0.3">
      <c r="A25" s="23">
        <v>23</v>
      </c>
      <c r="B25" s="38">
        <v>846024</v>
      </c>
      <c r="C25" s="23">
        <v>994517</v>
      </c>
      <c r="D25" s="23"/>
      <c r="E25" s="39">
        <f t="shared" si="0"/>
        <v>148493</v>
      </c>
      <c r="F25" s="23">
        <f t="shared" si="1"/>
        <v>148493</v>
      </c>
      <c r="G25" s="40">
        <f>SUMSQ($E$3:E25)/A25</f>
        <v>6984418333.8313046</v>
      </c>
      <c r="H25" s="23">
        <f>SUM($F$3:F25)/A25</f>
        <v>47018.19130434782</v>
      </c>
      <c r="I25" s="40">
        <f t="shared" si="2"/>
        <v>17.551866140913262</v>
      </c>
      <c r="J25" s="40">
        <f>AVERAGE($I$3:I25)</f>
        <v>4.4834890235730338</v>
      </c>
      <c r="K25" s="40">
        <f>SUM($E$3:E25)/H25</f>
        <v>9.5488062714671784</v>
      </c>
      <c r="Y25">
        <v>552945.19999999995</v>
      </c>
    </row>
    <row r="26" spans="1:25" x14ac:dyDescent="0.3">
      <c r="A26" s="23">
        <v>24</v>
      </c>
      <c r="B26" s="38">
        <v>1112141</v>
      </c>
      <c r="C26" s="23">
        <v>1268766</v>
      </c>
      <c r="D26" s="23"/>
      <c r="E26" s="39">
        <f t="shared" si="0"/>
        <v>156625</v>
      </c>
      <c r="F26" s="23">
        <f t="shared" si="1"/>
        <v>156625</v>
      </c>
      <c r="G26" s="40">
        <f>SUMSQ($E$3:E26)/A26</f>
        <v>7715542179.2966661</v>
      </c>
      <c r="H26" s="23">
        <f>SUM($F$3:F26)/A26</f>
        <v>51585.141666666663</v>
      </c>
      <c r="I26" s="40">
        <f t="shared" si="2"/>
        <v>14.083196285363098</v>
      </c>
      <c r="J26" s="40">
        <f>AVERAGE($I$3:I26)</f>
        <v>4.8834768261476196</v>
      </c>
      <c r="K26" s="40">
        <f>SUM($E$3:E26)/H26</f>
        <v>11.739671161770261</v>
      </c>
      <c r="Y26">
        <v>551681.5</v>
      </c>
    </row>
    <row r="27" spans="1:25" x14ac:dyDescent="0.3">
      <c r="A27" s="37">
        <v>25</v>
      </c>
      <c r="C27">
        <v>1188214</v>
      </c>
      <c r="F27" s="34" t="s">
        <v>74</v>
      </c>
      <c r="G27">
        <v>2024</v>
      </c>
      <c r="Y27">
        <v>611539.30000000005</v>
      </c>
    </row>
    <row r="28" spans="1:25" x14ac:dyDescent="0.3">
      <c r="A28" s="28">
        <v>26</v>
      </c>
      <c r="C28">
        <v>1008252</v>
      </c>
      <c r="F28" s="34" t="s">
        <v>75</v>
      </c>
      <c r="G28">
        <v>2024</v>
      </c>
      <c r="Y28">
        <v>589761.5</v>
      </c>
    </row>
    <row r="29" spans="1:25" x14ac:dyDescent="0.3">
      <c r="A29" s="28">
        <v>27</v>
      </c>
      <c r="C29">
        <v>1389649</v>
      </c>
      <c r="F29" s="34" t="s">
        <v>76</v>
      </c>
      <c r="G29">
        <v>2024</v>
      </c>
      <c r="Y29">
        <v>1012276.6</v>
      </c>
    </row>
    <row r="30" spans="1:25" x14ac:dyDescent="0.3">
      <c r="A30" s="28">
        <v>28</v>
      </c>
      <c r="C30">
        <v>1301993</v>
      </c>
      <c r="F30" s="34" t="s">
        <v>77</v>
      </c>
      <c r="G30">
        <v>2024</v>
      </c>
      <c r="Y30">
        <v>1088023.1000000001</v>
      </c>
    </row>
    <row r="31" spans="1:25" x14ac:dyDescent="0.3">
      <c r="A31" s="28">
        <v>29</v>
      </c>
      <c r="C31">
        <v>1342139</v>
      </c>
      <c r="F31" s="34" t="s">
        <v>78</v>
      </c>
      <c r="G31">
        <v>2024</v>
      </c>
      <c r="Y31">
        <v>1088414</v>
      </c>
    </row>
    <row r="32" spans="1:25" x14ac:dyDescent="0.3">
      <c r="A32" s="28">
        <v>30</v>
      </c>
      <c r="C32">
        <v>1191881</v>
      </c>
      <c r="F32" s="34" t="s">
        <v>79</v>
      </c>
      <c r="G32">
        <v>2024</v>
      </c>
      <c r="Y32">
        <v>1057406</v>
      </c>
    </row>
    <row r="33" spans="1:25" x14ac:dyDescent="0.3">
      <c r="A33" s="28">
        <v>31</v>
      </c>
      <c r="C33">
        <v>1220101</v>
      </c>
      <c r="F33" s="34" t="s">
        <v>80</v>
      </c>
      <c r="G33">
        <v>2024</v>
      </c>
      <c r="Y33">
        <v>1274907</v>
      </c>
    </row>
    <row r="34" spans="1:25" x14ac:dyDescent="0.3">
      <c r="A34" s="28">
        <v>32</v>
      </c>
      <c r="C34">
        <v>1169935</v>
      </c>
      <c r="F34" s="34" t="s">
        <v>81</v>
      </c>
      <c r="G34">
        <v>2024</v>
      </c>
      <c r="Y34">
        <v>1220211</v>
      </c>
    </row>
    <row r="35" spans="1:25" x14ac:dyDescent="0.3">
      <c r="A35" s="28">
        <v>33</v>
      </c>
      <c r="C35">
        <v>1159757</v>
      </c>
      <c r="F35" s="34" t="s">
        <v>82</v>
      </c>
      <c r="G35">
        <v>2024</v>
      </c>
      <c r="Y35">
        <v>1231834</v>
      </c>
    </row>
    <row r="36" spans="1:25" x14ac:dyDescent="0.3">
      <c r="A36" s="28">
        <v>34</v>
      </c>
      <c r="C36">
        <v>1115863</v>
      </c>
      <c r="F36" s="34" t="s">
        <v>83</v>
      </c>
      <c r="G36">
        <v>2024</v>
      </c>
      <c r="Y36">
        <v>1061743</v>
      </c>
    </row>
    <row r="37" spans="1:25" x14ac:dyDescent="0.3">
      <c r="A37" s="28">
        <v>35</v>
      </c>
      <c r="C37">
        <v>945559</v>
      </c>
      <c r="F37" s="34" t="s">
        <v>84</v>
      </c>
      <c r="G37">
        <v>2024</v>
      </c>
      <c r="Y37">
        <v>1182764</v>
      </c>
    </row>
    <row r="38" spans="1:25" x14ac:dyDescent="0.3">
      <c r="A38" s="28">
        <v>36</v>
      </c>
      <c r="C38">
        <v>1211676</v>
      </c>
      <c r="F38" s="35" t="s">
        <v>85</v>
      </c>
      <c r="G38">
        <v>2024</v>
      </c>
      <c r="Y38">
        <v>1069124</v>
      </c>
    </row>
    <row r="39" spans="1:25" x14ac:dyDescent="0.3">
      <c r="Y39">
        <v>1120128</v>
      </c>
    </row>
    <row r="40" spans="1:25" x14ac:dyDescent="0.3">
      <c r="Y40">
        <v>994517</v>
      </c>
    </row>
    <row r="41" spans="1:25" x14ac:dyDescent="0.3">
      <c r="A41" s="12" t="s">
        <v>41</v>
      </c>
      <c r="B41" s="13" t="s">
        <v>35</v>
      </c>
      <c r="C41" s="13" t="s">
        <v>36</v>
      </c>
      <c r="D41" s="13" t="s">
        <v>42</v>
      </c>
      <c r="E41" s="13" t="s">
        <v>43</v>
      </c>
      <c r="F41" s="13" t="s">
        <v>44</v>
      </c>
      <c r="Y41">
        <v>1268766</v>
      </c>
    </row>
    <row r="42" spans="1:25" x14ac:dyDescent="0.3">
      <c r="A42" s="12" t="s">
        <v>73</v>
      </c>
      <c r="B42" s="15">
        <f>H26</f>
        <v>51585.141666666663</v>
      </c>
      <c r="C42" s="16">
        <f>J26</f>
        <v>4.8834768261476196</v>
      </c>
      <c r="D42" s="17">
        <f>MIN(K3:K26)</f>
        <v>-13</v>
      </c>
      <c r="E42" s="17">
        <f>MAX(K3:K26)</f>
        <v>13.645935348882192</v>
      </c>
      <c r="F42" s="18">
        <f>1.25*B42</f>
        <v>64481.427083333328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9484-3E0A-4945-823C-EB95C5ACBB26}">
  <sheetPr codeName="Sheet7"/>
  <dimension ref="A1:F8"/>
  <sheetViews>
    <sheetView workbookViewId="0">
      <selection activeCell="J3" sqref="J3"/>
    </sheetView>
  </sheetViews>
  <sheetFormatPr defaultRowHeight="14.4" x14ac:dyDescent="0.3"/>
  <cols>
    <col min="1" max="1" width="10.44140625" bestFit="1" customWidth="1"/>
    <col min="2" max="2" width="12.44140625" bestFit="1" customWidth="1"/>
    <col min="3" max="3" width="12" bestFit="1" customWidth="1"/>
    <col min="4" max="4" width="14.33203125" bestFit="1" customWidth="1"/>
    <col min="5" max="5" width="13.6640625" bestFit="1" customWidth="1"/>
    <col min="6" max="6" width="12" bestFit="1" customWidth="1"/>
  </cols>
  <sheetData>
    <row r="1" spans="1:6" ht="18" x14ac:dyDescent="0.35">
      <c r="A1" s="57" t="s">
        <v>130</v>
      </c>
      <c r="F1" t="s">
        <v>131</v>
      </c>
    </row>
    <row r="2" spans="1:6" x14ac:dyDescent="0.3">
      <c r="A2" s="62" t="s">
        <v>41</v>
      </c>
      <c r="B2" s="62" t="s">
        <v>35</v>
      </c>
      <c r="C2" s="62" t="s">
        <v>92</v>
      </c>
      <c r="D2" s="62" t="s">
        <v>42</v>
      </c>
      <c r="E2" s="62" t="s">
        <v>43</v>
      </c>
      <c r="F2" s="62" t="s">
        <v>44</v>
      </c>
    </row>
    <row r="3" spans="1:6" x14ac:dyDescent="0.3">
      <c r="A3" s="63" t="s">
        <v>45</v>
      </c>
      <c r="B3" s="65">
        <f>'Holt Anuncios'!B46</f>
        <v>100881.61463348028</v>
      </c>
      <c r="C3" s="66">
        <f>'Holt Anuncios'!C46</f>
        <v>11.652678714802581</v>
      </c>
      <c r="D3" s="66">
        <f>'Holt Anuncios'!D46</f>
        <v>-4.3948128446184622</v>
      </c>
      <c r="E3" s="66">
        <f>'Holt Anuncios'!E46</f>
        <v>5.6744912083356533</v>
      </c>
      <c r="F3" s="64">
        <f>1.25*B3</f>
        <v>126102.01829185034</v>
      </c>
    </row>
    <row r="4" spans="1:6" x14ac:dyDescent="0.3">
      <c r="A4" s="41" t="s">
        <v>72</v>
      </c>
      <c r="B4" s="45">
        <f>'Winter Anuncios'!B66</f>
        <v>110117.63935744351</v>
      </c>
      <c r="C4" s="46">
        <f>'Winter Anuncios'!C66</f>
        <v>12.533801982981805</v>
      </c>
      <c r="D4" s="46">
        <f>'Winter Anuncios'!D66</f>
        <v>-5.9768624220275948</v>
      </c>
      <c r="E4" s="46">
        <f>'Winter Anuncios'!E66</f>
        <v>4.7386682443386414</v>
      </c>
      <c r="F4" s="42">
        <f t="shared" ref="F4:F6" si="0">1.25*B4</f>
        <v>137647.04919680438</v>
      </c>
    </row>
    <row r="5" spans="1:6" x14ac:dyDescent="0.3">
      <c r="A5" s="41" t="s">
        <v>73</v>
      </c>
      <c r="B5" s="38">
        <f>Polinomial!B35</f>
        <v>122773.10833333332</v>
      </c>
      <c r="C5" s="43">
        <f>Polinomial!C35</f>
        <v>16.126927926787285</v>
      </c>
      <c r="D5" s="43">
        <f>Polinomial!D35</f>
        <v>-4.9355448054342963</v>
      </c>
      <c r="E5" s="43">
        <f>Polinomial!E35</f>
        <v>6.2974115723552657</v>
      </c>
      <c r="F5" s="42">
        <f t="shared" si="0"/>
        <v>153466.38541666666</v>
      </c>
    </row>
    <row r="6" spans="1:6" x14ac:dyDescent="0.3">
      <c r="A6" s="41" t="s">
        <v>91</v>
      </c>
      <c r="B6" s="38">
        <f>ARIMA!B42</f>
        <v>51585.141666666663</v>
      </c>
      <c r="C6" s="43">
        <f>ARIMA!C42</f>
        <v>4.8834768261476196</v>
      </c>
      <c r="D6" s="43">
        <f>ARIMA!D42</f>
        <v>-13</v>
      </c>
      <c r="E6" s="43">
        <f>ARIMA!E42</f>
        <v>13.645935348882192</v>
      </c>
      <c r="F6" s="42">
        <f t="shared" si="0"/>
        <v>64481.427083333328</v>
      </c>
    </row>
    <row r="8" spans="1:6" x14ac:dyDescent="0.3">
      <c r="A8" s="67"/>
      <c r="B8" s="67"/>
      <c r="C8" s="67"/>
    </row>
  </sheetData>
  <mergeCells count="1">
    <mergeCell ref="A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CCFB-0817-4DCE-9BE7-09D16ADB4C7C}">
  <sheetPr codeName="Sheet8"/>
  <dimension ref="A1"/>
  <sheetViews>
    <sheetView workbookViewId="0">
      <selection activeCell="I8" sqref="I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 Anuncions</vt:lpstr>
      <vt:lpstr>Solicitudes Anuncios</vt:lpstr>
      <vt:lpstr>Autocorrelacion</vt:lpstr>
      <vt:lpstr>Holt Anuncios</vt:lpstr>
      <vt:lpstr>Winter Anuncios</vt:lpstr>
      <vt:lpstr>Polinomial</vt:lpstr>
      <vt:lpstr>ARIMA</vt:lpstr>
      <vt:lpstr>Resumen</vt:lpstr>
      <vt:lpstr>Info Modelos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Valeria Chan</cp:lastModifiedBy>
  <dcterms:created xsi:type="dcterms:W3CDTF">2024-06-11T02:22:00Z</dcterms:created>
  <dcterms:modified xsi:type="dcterms:W3CDTF">2024-06-18T02:31:41Z</dcterms:modified>
</cp:coreProperties>
</file>