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aee\Desktop\Evidence of bat guano as source of Hg\"/>
    </mc:Choice>
  </mc:AlternateContent>
  <bookViews>
    <workbookView xWindow="8940" yWindow="60" windowWidth="11085" windowHeight="8955"/>
  </bookViews>
  <sheets>
    <sheet name="TABLE 1" sheetId="5" r:id="rId1"/>
  </sheets>
  <calcPr calcId="152511"/>
</workbook>
</file>

<file path=xl/calcChain.xml><?xml version="1.0" encoding="utf-8"?>
<calcChain xmlns="http://schemas.openxmlformats.org/spreadsheetml/2006/main">
  <c r="F33" i="5" l="1"/>
  <c r="F45" i="5" l="1"/>
  <c r="F22" i="5"/>
  <c r="F17" i="5"/>
  <c r="F8" i="5"/>
  <c r="F3" i="5"/>
</calcChain>
</file>

<file path=xl/sharedStrings.xml><?xml version="1.0" encoding="utf-8"?>
<sst xmlns="http://schemas.openxmlformats.org/spreadsheetml/2006/main" count="170" uniqueCount="82">
  <si>
    <t>Collection Date</t>
  </si>
  <si>
    <t>S</t>
  </si>
  <si>
    <t>G</t>
  </si>
  <si>
    <t>Notes  (*most sampling locations are indicated on cave survey maps)</t>
  </si>
  <si>
    <t>in sinkhole entrance</t>
  </si>
  <si>
    <t>bottom cave entrance</t>
  </si>
  <si>
    <t>surface guano from 1st room (Tee Pee Room)</t>
  </si>
  <si>
    <t>1st room (Tee Pee Room) sediment</t>
  </si>
  <si>
    <t>Barrel Room - fresh guano under bat roost</t>
  </si>
  <si>
    <t>Barrel Room - guano near the entrance</t>
  </si>
  <si>
    <t>Barrel Room - guano under roost near the entrance</t>
  </si>
  <si>
    <t>Barrel Room - 11-inch thick guano pile composite</t>
  </si>
  <si>
    <t>Barrel Room - bottom inch of 11 inch guano pile</t>
  </si>
  <si>
    <t>stream sediment before sand crawl</t>
  </si>
  <si>
    <t>Barrel Room - composite of 11-inch core on guano on top of rock near C1</t>
  </si>
  <si>
    <t>THC 5</t>
  </si>
  <si>
    <t>THC 6</t>
  </si>
  <si>
    <t>bird guano at Catfish Entance</t>
  </si>
  <si>
    <t>bat guano at Catfish Entrance</t>
  </si>
  <si>
    <t>bottom of dry pit entrance - water flowing</t>
  </si>
  <si>
    <t>mud in Devil's Dining Room</t>
  </si>
  <si>
    <t>sediment in bottom of Old Formation Room pool</t>
  </si>
  <si>
    <t>Intersection of of main trunk passage and start of Cenagosa Passage</t>
  </si>
  <si>
    <t>mid-Cenagosa Passage mud on side of passage (undisturbed?)</t>
  </si>
  <si>
    <t>Sample Type (S=sed, G=guano)</t>
  </si>
  <si>
    <t>outside cave - top of sinkhole sediment - streambed going into sinkhole</t>
  </si>
  <si>
    <t>Mercury concentration(mg/kg) Average if duplicate</t>
  </si>
  <si>
    <t>GLH 2</t>
  </si>
  <si>
    <t>GLH 3</t>
  </si>
  <si>
    <t>GLH 4</t>
  </si>
  <si>
    <t>GLH 5</t>
  </si>
  <si>
    <t>GLH 6</t>
  </si>
  <si>
    <t>GLH 7</t>
  </si>
  <si>
    <t>GLH 8</t>
  </si>
  <si>
    <t>GLH 9</t>
  </si>
  <si>
    <t>GLH 10</t>
  </si>
  <si>
    <t>outside soil at bottom of concrete entrance chamber</t>
  </si>
  <si>
    <t>bottom of entrance/vertical shaft</t>
  </si>
  <si>
    <t>sandy mud; side of passage</t>
  </si>
  <si>
    <t>potential bat pellet in sediment</t>
  </si>
  <si>
    <t>vertical sediment cut bank with layers of sediments</t>
  </si>
  <si>
    <t>wet mud crack</t>
  </si>
  <si>
    <t>mud cake next to mud volcano</t>
  </si>
  <si>
    <t>rock</t>
  </si>
  <si>
    <t>Climax Cave</t>
  </si>
  <si>
    <t>Florida Caverns Old Indian Cave</t>
  </si>
  <si>
    <t>Glory Hole</t>
  </si>
  <si>
    <t>FCS 555</t>
  </si>
  <si>
    <t>rock sample</t>
  </si>
  <si>
    <t>Barrel Room - 10" core - 1 inch intervals from top to bottom of guano pile</t>
  </si>
  <si>
    <t>Thornton's Cave (aka Sumter Bat Cave)</t>
  </si>
  <si>
    <t>CLM 20</t>
  </si>
  <si>
    <t>sinkhole entrance plants on limestone wall</t>
  </si>
  <si>
    <t>P</t>
  </si>
  <si>
    <t>CLM 21</t>
  </si>
  <si>
    <t>THC W</t>
  </si>
  <si>
    <t>worm in sediment</t>
  </si>
  <si>
    <t>worm</t>
  </si>
  <si>
    <t>Fungus?</t>
  </si>
  <si>
    <t>CLM 25 LS Rock</t>
  </si>
  <si>
    <t>beetle found in gauno sample</t>
  </si>
  <si>
    <t>beetle</t>
  </si>
  <si>
    <t>Cave</t>
  </si>
  <si>
    <t>.0337, .0289</t>
  </si>
  <si>
    <t>Sample ID on cave map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</si>
  <si>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</si>
  <si>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</si>
  <si>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</si>
  <si>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</si>
  <si>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</si>
  <si>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</si>
  <si>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</si>
  <si>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</si>
  <si>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</si>
  <si>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</si>
  <si>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CC2</t>
  </si>
  <si>
    <t>BELOW ARE QUALITATIVE COMPARISONS:</t>
  </si>
  <si>
    <t>Sand crawl - sediment Keyhole Passage</t>
  </si>
  <si>
    <t>Mud volcano/Mud Infiltrate Stucture (Jancin and Clark, 1993)</t>
  </si>
  <si>
    <t>taken from limestone ledge on side of passage - possible paleoguano?</t>
  </si>
  <si>
    <t>dark globs of sediment on wall of passage - possible paleoguano?</t>
  </si>
  <si>
    <t>sample ofwhite fungus on guano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</si>
</sst>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2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0" fontId="4" fillId="5" borderId="0" xfId="0" applyFon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2" fillId="5" borderId="0" xfId="0" applyFont="1" applyFill="1"/>
    <xf numFmtId="164" fontId="5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0" fontId="4" fillId="6" borderId="0" xfId="0" applyFont="1" applyFill="1" applyAlignment="1">
      <alignment horizontal="center"/>
    </xf>
    <xf numFmtId="14" fontId="4" fillId="6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0" fillId="6" borderId="0" xfId="0" applyFill="1"/>
    <xf numFmtId="164" fontId="4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0" fontId="0" fillId="7" borderId="0" xfId="0" applyFill="1"/>
    <xf numFmtId="1" fontId="1" fillId="8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/>
    <xf numFmtId="0" fontId="2" fillId="8" borderId="1" xfId="0" applyFont="1" applyFill="1" applyBorder="1"/>
    <xf numFmtId="164" fontId="0" fillId="8" borderId="0" xfId="0" applyNumberFormat="1" applyFont="1" applyFill="1"/>
    <xf numFmtId="164" fontId="2" fillId="8" borderId="0" xfId="0" applyNumberFormat="1" applyFont="1" applyFill="1"/>
    <xf numFmtId="0" fontId="2" fillId="8" borderId="0" xfId="0" applyFont="1" applyFill="1"/>
    <xf numFmtId="0" fontId="0" fillId="8" borderId="0" xfId="0" applyFont="1" applyFill="1"/>
    <xf numFmtId="0" fontId="0" fillId="8" borderId="0" xfId="0" applyFill="1"/>
    <xf numFmtId="0" fontId="0" fillId="8" borderId="0" xfId="0" applyFont="1" applyFill="1" applyBorder="1"/>
    <xf numFmtId="0" fontId="2" fillId="8" borderId="0" xfId="0" applyFont="1" applyFill="1" applyBorder="1"/>
    <xf numFmtId="0" fontId="0" fillId="8" borderId="2" xfId="0" applyFont="1" applyFill="1" applyBorder="1"/>
    <xf numFmtId="0" fontId="2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B0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defaultRowHeight="15" x14ac:dyDescent="0.25"/>
  <cols>
    <col min="1" max="1" width="56.7109375" style="5" customWidth="1"/>
    <col min="2" max="2" width="26" style="3" customWidth="1"/>
    <col min="3" max="3" width="24.140625" style="3" customWidth="1"/>
    <col min="4" max="4" width="98.42578125" style="3" customWidth="1"/>
    <col min="5" max="5" width="15.140625" style="3" customWidth="1"/>
    <col min="6" max="6" width="40" style="4" customWidth="1"/>
    <col min="7" max="8" width="9.140625" style="57"/>
    <col min="9" max="24" width="9.140625" style="58"/>
  </cols>
  <sheetData>
    <row r="1" spans="1:24" s="1" customFormat="1" ht="62.25" customHeight="1" x14ac:dyDescent="0.25">
      <c r="A1" s="9" t="s">
        <v>62</v>
      </c>
      <c r="B1" s="9" t="s">
        <v>64</v>
      </c>
      <c r="C1" s="10" t="s">
        <v>0</v>
      </c>
      <c r="D1" s="9" t="s">
        <v>3</v>
      </c>
      <c r="E1" s="9" t="s">
        <v>24</v>
      </c>
      <c r="F1" s="11" t="s">
        <v>26</v>
      </c>
      <c r="G1" s="51"/>
      <c r="H1" s="52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s="2" customFormat="1" ht="15.75" x14ac:dyDescent="0.25">
      <c r="A2" s="12" t="s">
        <v>44</v>
      </c>
      <c r="B2" s="12">
        <v>2</v>
      </c>
      <c r="C2" s="13">
        <v>41461</v>
      </c>
      <c r="D2" s="13" t="s">
        <v>4</v>
      </c>
      <c r="E2" s="12" t="s">
        <v>1</v>
      </c>
      <c r="F2" s="14">
        <v>1.4999999999999999E-2</v>
      </c>
      <c r="G2" s="54"/>
      <c r="H2" s="54"/>
      <c r="I2" s="55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1:24" s="2" customFormat="1" ht="15.75" x14ac:dyDescent="0.25">
      <c r="A3" s="12" t="s">
        <v>44</v>
      </c>
      <c r="B3" s="12">
        <v>3</v>
      </c>
      <c r="C3" s="13">
        <v>41461</v>
      </c>
      <c r="D3" s="13" t="s">
        <v>5</v>
      </c>
      <c r="E3" s="12" t="s">
        <v>1</v>
      </c>
      <c r="F3" s="14">
        <f>AVERAGE(0.0241,0.0245)</f>
        <v>2.4300000000000002E-2</v>
      </c>
      <c r="G3" s="54"/>
      <c r="H3" s="54"/>
      <c r="I3" s="55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1:24" s="2" customFormat="1" ht="15.75" x14ac:dyDescent="0.25">
      <c r="A4" s="12" t="s">
        <v>44</v>
      </c>
      <c r="B4" s="12">
        <v>4</v>
      </c>
      <c r="C4" s="13">
        <v>41461</v>
      </c>
      <c r="D4" s="15" t="s">
        <v>6</v>
      </c>
      <c r="E4" s="12" t="s">
        <v>2</v>
      </c>
      <c r="F4" s="14">
        <v>0.34739999999999999</v>
      </c>
      <c r="G4" s="54"/>
      <c r="H4" s="54"/>
      <c r="I4" s="55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1:24" s="2" customFormat="1" ht="15.75" x14ac:dyDescent="0.25">
      <c r="A5" s="12" t="s">
        <v>44</v>
      </c>
      <c r="B5" s="12">
        <v>5</v>
      </c>
      <c r="C5" s="13">
        <v>41461</v>
      </c>
      <c r="D5" s="15" t="s">
        <v>7</v>
      </c>
      <c r="E5" s="12" t="s">
        <v>1</v>
      </c>
      <c r="F5" s="14">
        <v>7.0000000000000001E-3</v>
      </c>
      <c r="G5" s="54"/>
      <c r="H5" s="54"/>
      <c r="I5" s="55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</row>
    <row r="6" spans="1:24" s="2" customFormat="1" ht="15.75" x14ac:dyDescent="0.25">
      <c r="A6" s="12" t="s">
        <v>44</v>
      </c>
      <c r="B6" s="12">
        <v>6</v>
      </c>
      <c r="C6" s="13">
        <v>41461</v>
      </c>
      <c r="D6" s="15" t="s">
        <v>8</v>
      </c>
      <c r="E6" s="12" t="s">
        <v>2</v>
      </c>
      <c r="F6" s="14">
        <v>0.18679999999999999</v>
      </c>
      <c r="G6" s="54"/>
      <c r="H6" s="54"/>
      <c r="I6" s="55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 spans="1:24" s="2" customFormat="1" ht="15.75" x14ac:dyDescent="0.25">
      <c r="A7" s="12" t="s">
        <v>44</v>
      </c>
      <c r="B7" s="12">
        <v>7</v>
      </c>
      <c r="C7" s="13">
        <v>41461</v>
      </c>
      <c r="D7" s="15" t="s">
        <v>9</v>
      </c>
      <c r="E7" s="12" t="s">
        <v>2</v>
      </c>
      <c r="F7" s="14">
        <v>0.34460000000000002</v>
      </c>
      <c r="G7" s="54"/>
      <c r="H7" s="54"/>
      <c r="I7" s="55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2" customFormat="1" ht="15.75" x14ac:dyDescent="0.25">
      <c r="A8" s="12" t="s">
        <v>44</v>
      </c>
      <c r="B8" s="12">
        <v>8</v>
      </c>
      <c r="C8" s="13">
        <v>41461</v>
      </c>
      <c r="D8" s="15" t="s">
        <v>10</v>
      </c>
      <c r="E8" s="12" t="s">
        <v>2</v>
      </c>
      <c r="F8" s="14">
        <f>AVERAGE(0.323,0.322)</f>
        <v>0.32250000000000001</v>
      </c>
      <c r="G8" s="54"/>
      <c r="H8" s="54"/>
      <c r="I8" s="55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</row>
    <row r="9" spans="1:24" s="2" customFormat="1" ht="15.75" x14ac:dyDescent="0.25">
      <c r="A9" s="12" t="s">
        <v>44</v>
      </c>
      <c r="B9" s="12">
        <v>9</v>
      </c>
      <c r="C9" s="13">
        <v>41461</v>
      </c>
      <c r="D9" s="15" t="s">
        <v>11</v>
      </c>
      <c r="E9" s="12" t="s">
        <v>2</v>
      </c>
      <c r="F9" s="14">
        <v>0.3206</v>
      </c>
      <c r="G9" s="57"/>
      <c r="H9" s="57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</row>
    <row r="10" spans="1:24" s="2" customFormat="1" ht="15.75" x14ac:dyDescent="0.25">
      <c r="A10" s="12" t="s">
        <v>44</v>
      </c>
      <c r="B10" s="12">
        <v>10</v>
      </c>
      <c r="C10" s="13">
        <v>41461</v>
      </c>
      <c r="D10" s="15" t="s">
        <v>12</v>
      </c>
      <c r="E10" s="12" t="s">
        <v>2</v>
      </c>
      <c r="F10" s="14">
        <v>0.46489999999999998</v>
      </c>
      <c r="G10" s="57"/>
      <c r="H10" s="57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</row>
    <row r="11" spans="1:24" s="2" customFormat="1" ht="15.75" x14ac:dyDescent="0.25">
      <c r="A11" s="12" t="s">
        <v>44</v>
      </c>
      <c r="B11" s="12">
        <v>11</v>
      </c>
      <c r="C11" s="13">
        <v>41461</v>
      </c>
      <c r="D11" s="15" t="s">
        <v>77</v>
      </c>
      <c r="E11" s="12" t="s">
        <v>1</v>
      </c>
      <c r="F11" s="14">
        <v>8.2799999999999999E-2</v>
      </c>
      <c r="G11" s="57"/>
      <c r="H11" s="57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s="2" customFormat="1" ht="15.75" x14ac:dyDescent="0.25">
      <c r="A12" s="12" t="s">
        <v>44</v>
      </c>
      <c r="B12" s="12">
        <v>12</v>
      </c>
      <c r="C12" s="13">
        <v>41461</v>
      </c>
      <c r="D12" s="15" t="s">
        <v>13</v>
      </c>
      <c r="E12" s="12" t="s">
        <v>1</v>
      </c>
      <c r="F12" s="14">
        <v>5.16E-2</v>
      </c>
      <c r="G12" s="57"/>
      <c r="H12" s="57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s="2" customFormat="1" ht="15.75" x14ac:dyDescent="0.25">
      <c r="A13" s="12" t="s">
        <v>44</v>
      </c>
      <c r="B13" s="12">
        <v>13</v>
      </c>
      <c r="C13" s="13">
        <v>41510</v>
      </c>
      <c r="D13" s="15" t="s">
        <v>19</v>
      </c>
      <c r="E13" s="12" t="s">
        <v>1</v>
      </c>
      <c r="F13" s="14">
        <v>1.14E-2</v>
      </c>
      <c r="G13" s="57"/>
      <c r="H13" s="57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</row>
    <row r="14" spans="1:24" s="2" customFormat="1" ht="15.75" x14ac:dyDescent="0.25">
      <c r="A14" s="12" t="s">
        <v>44</v>
      </c>
      <c r="B14" s="12">
        <v>14</v>
      </c>
      <c r="C14" s="13">
        <v>41510</v>
      </c>
      <c r="D14" s="15" t="s">
        <v>20</v>
      </c>
      <c r="E14" s="12" t="s">
        <v>1</v>
      </c>
      <c r="F14" s="14">
        <v>8.5300000000000001E-2</v>
      </c>
      <c r="G14" s="57"/>
      <c r="H14" s="57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</row>
    <row r="15" spans="1:24" s="2" customFormat="1" ht="15.75" x14ac:dyDescent="0.25">
      <c r="A15" s="12" t="s">
        <v>44</v>
      </c>
      <c r="B15" s="12">
        <v>15</v>
      </c>
      <c r="C15" s="13">
        <v>41510</v>
      </c>
      <c r="D15" s="15" t="s">
        <v>21</v>
      </c>
      <c r="E15" s="12" t="s">
        <v>1</v>
      </c>
      <c r="F15" s="14">
        <v>0.16980000000000001</v>
      </c>
      <c r="G15" s="57"/>
      <c r="H15" s="57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</row>
    <row r="16" spans="1:24" s="2" customFormat="1" ht="15.75" x14ac:dyDescent="0.25">
      <c r="A16" s="12" t="s">
        <v>44</v>
      </c>
      <c r="B16" s="12">
        <v>16</v>
      </c>
      <c r="C16" s="13">
        <v>41510</v>
      </c>
      <c r="D16" s="15" t="s">
        <v>22</v>
      </c>
      <c r="E16" s="12" t="s">
        <v>1</v>
      </c>
      <c r="F16" s="14">
        <v>0.2243</v>
      </c>
      <c r="G16" s="57"/>
      <c r="H16" s="57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</row>
    <row r="17" spans="1:24" s="2" customFormat="1" ht="15.75" x14ac:dyDescent="0.25">
      <c r="A17" s="12" t="s">
        <v>44</v>
      </c>
      <c r="B17" s="12">
        <v>17</v>
      </c>
      <c r="C17" s="13">
        <v>41510</v>
      </c>
      <c r="D17" s="15" t="s">
        <v>23</v>
      </c>
      <c r="E17" s="12" t="s">
        <v>1</v>
      </c>
      <c r="F17" s="14">
        <f>AVERAGE(0.5566,0.5579)</f>
        <v>0.55725000000000002</v>
      </c>
      <c r="G17" s="57"/>
      <c r="H17" s="57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</row>
    <row r="18" spans="1:24" s="2" customFormat="1" ht="15.75" x14ac:dyDescent="0.25">
      <c r="A18" s="12" t="s">
        <v>44</v>
      </c>
      <c r="B18" s="12" t="s">
        <v>65</v>
      </c>
      <c r="C18" s="13">
        <v>41461</v>
      </c>
      <c r="D18" s="15" t="s">
        <v>49</v>
      </c>
      <c r="E18" s="12" t="s">
        <v>2</v>
      </c>
      <c r="F18" s="14">
        <v>0.44140000000000001</v>
      </c>
      <c r="G18" s="57"/>
      <c r="H18" s="57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</row>
    <row r="19" spans="1:24" s="2" customFormat="1" ht="15.75" x14ac:dyDescent="0.25">
      <c r="A19" s="12" t="s">
        <v>44</v>
      </c>
      <c r="B19" s="12" t="s">
        <v>66</v>
      </c>
      <c r="C19" s="13">
        <v>41461</v>
      </c>
      <c r="D19" s="15" t="s">
        <v>49</v>
      </c>
      <c r="E19" s="12" t="s">
        <v>2</v>
      </c>
      <c r="F19" s="14">
        <v>0.37690000000000001</v>
      </c>
      <c r="G19" s="57"/>
      <c r="H19" s="57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</row>
    <row r="20" spans="1:24" s="2" customFormat="1" ht="15.75" x14ac:dyDescent="0.25">
      <c r="A20" s="12" t="s">
        <v>44</v>
      </c>
      <c r="B20" s="12" t="s">
        <v>67</v>
      </c>
      <c r="C20" s="13">
        <v>41461</v>
      </c>
      <c r="D20" s="15" t="s">
        <v>49</v>
      </c>
      <c r="E20" s="12" t="s">
        <v>2</v>
      </c>
      <c r="F20" s="14">
        <v>0.43380000000000002</v>
      </c>
      <c r="G20" s="57"/>
      <c r="H20" s="57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1:24" s="2" customFormat="1" ht="15.75" x14ac:dyDescent="0.25">
      <c r="A21" s="12" t="s">
        <v>44</v>
      </c>
      <c r="B21" s="12" t="s">
        <v>68</v>
      </c>
      <c r="C21" s="13">
        <v>41461</v>
      </c>
      <c r="D21" s="15" t="s">
        <v>49</v>
      </c>
      <c r="E21" s="12" t="s">
        <v>2</v>
      </c>
      <c r="F21" s="14">
        <v>0.4481</v>
      </c>
      <c r="G21" s="57"/>
      <c r="H21" s="57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1:24" s="2" customFormat="1" ht="15.75" x14ac:dyDescent="0.25">
      <c r="A22" s="12" t="s">
        <v>44</v>
      </c>
      <c r="B22" s="12" t="s">
        <v>69</v>
      </c>
      <c r="C22" s="13">
        <v>41461</v>
      </c>
      <c r="D22" s="15" t="s">
        <v>49</v>
      </c>
      <c r="E22" s="12" t="s">
        <v>2</v>
      </c>
      <c r="F22" s="14">
        <f>AVERAGE(0.5059,0.4328,0.4162)</f>
        <v>0.45163333333333339</v>
      </c>
      <c r="G22" s="57"/>
      <c r="H22" s="57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</row>
    <row r="23" spans="1:24" s="2" customFormat="1" ht="15.75" x14ac:dyDescent="0.25">
      <c r="A23" s="12" t="s">
        <v>44</v>
      </c>
      <c r="B23" s="12" t="s">
        <v>70</v>
      </c>
      <c r="C23" s="13">
        <v>41461</v>
      </c>
      <c r="D23" s="15" t="s">
        <v>49</v>
      </c>
      <c r="E23" s="12" t="s">
        <v>2</v>
      </c>
      <c r="F23" s="14">
        <v>0.42459999999999998</v>
      </c>
      <c r="G23" s="57"/>
      <c r="H23" s="57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</row>
    <row r="24" spans="1:24" s="2" customFormat="1" ht="15.75" x14ac:dyDescent="0.25">
      <c r="A24" s="12" t="s">
        <v>44</v>
      </c>
      <c r="B24" s="12" t="s">
        <v>71</v>
      </c>
      <c r="C24" s="13">
        <v>41461</v>
      </c>
      <c r="D24" s="15" t="s">
        <v>49</v>
      </c>
      <c r="E24" s="12" t="s">
        <v>2</v>
      </c>
      <c r="F24" s="14">
        <v>0.39839999999999998</v>
      </c>
      <c r="G24" s="57"/>
      <c r="H24" s="57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</row>
    <row r="25" spans="1:24" s="2" customFormat="1" ht="15.75" x14ac:dyDescent="0.25">
      <c r="A25" s="12" t="s">
        <v>44</v>
      </c>
      <c r="B25" s="12" t="s">
        <v>72</v>
      </c>
      <c r="C25" s="13">
        <v>41461</v>
      </c>
      <c r="D25" s="15" t="s">
        <v>49</v>
      </c>
      <c r="E25" s="12" t="s">
        <v>2</v>
      </c>
      <c r="F25" s="14">
        <v>0.41060000000000002</v>
      </c>
      <c r="G25" s="57"/>
      <c r="H25" s="57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</row>
    <row r="26" spans="1:24" s="2" customFormat="1" ht="15.75" x14ac:dyDescent="0.25">
      <c r="A26" s="12" t="s">
        <v>44</v>
      </c>
      <c r="B26" s="12" t="s">
        <v>73</v>
      </c>
      <c r="C26" s="13">
        <v>41461</v>
      </c>
      <c r="D26" s="15" t="s">
        <v>49</v>
      </c>
      <c r="E26" s="12" t="s">
        <v>2</v>
      </c>
      <c r="F26" s="14">
        <v>0.42870000000000003</v>
      </c>
      <c r="G26" s="57"/>
      <c r="H26" s="57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</row>
    <row r="27" spans="1:24" s="2" customFormat="1" ht="15.75" x14ac:dyDescent="0.25">
      <c r="A27" s="12" t="s">
        <v>44</v>
      </c>
      <c r="B27" s="12" t="s">
        <v>74</v>
      </c>
      <c r="C27" s="13">
        <v>41461</v>
      </c>
      <c r="D27" s="15" t="s">
        <v>49</v>
      </c>
      <c r="E27" s="12" t="s">
        <v>2</v>
      </c>
      <c r="F27" s="14">
        <v>0.48830000000000001</v>
      </c>
      <c r="G27" s="57"/>
      <c r="H27" s="57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</row>
    <row r="28" spans="1:24" s="2" customFormat="1" ht="15.75" x14ac:dyDescent="0.25">
      <c r="A28" s="12" t="s">
        <v>44</v>
      </c>
      <c r="B28" s="12" t="s">
        <v>75</v>
      </c>
      <c r="C28" s="13">
        <v>41461</v>
      </c>
      <c r="D28" s="15" t="s">
        <v>14</v>
      </c>
      <c r="E28" s="12" t="s">
        <v>2</v>
      </c>
      <c r="F28" s="14">
        <v>0.46279999999999999</v>
      </c>
      <c r="G28" s="57"/>
      <c r="H28" s="57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</row>
    <row r="29" spans="1:24" s="40" customFormat="1" x14ac:dyDescent="0.25">
      <c r="A29" s="37"/>
      <c r="B29" s="38"/>
      <c r="C29" s="38"/>
      <c r="D29" s="38"/>
      <c r="E29" s="38"/>
      <c r="F29" s="39"/>
      <c r="G29" s="57"/>
      <c r="H29" s="57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</row>
    <row r="30" spans="1:24" s="2" customFormat="1" ht="15.75" x14ac:dyDescent="0.25">
      <c r="A30" s="12" t="s">
        <v>46</v>
      </c>
      <c r="B30" s="12" t="s">
        <v>27</v>
      </c>
      <c r="C30" s="13">
        <v>41573</v>
      </c>
      <c r="D30" s="15" t="s">
        <v>37</v>
      </c>
      <c r="E30" s="12" t="s">
        <v>1</v>
      </c>
      <c r="F30" s="14">
        <v>7.0000000000000001E-3</v>
      </c>
      <c r="G30" s="57"/>
      <c r="H30" s="57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s="2" customFormat="1" ht="15.75" x14ac:dyDescent="0.25">
      <c r="A31" s="12" t="s">
        <v>46</v>
      </c>
      <c r="B31" s="12" t="s">
        <v>28</v>
      </c>
      <c r="C31" s="13">
        <v>41573</v>
      </c>
      <c r="D31" s="15" t="s">
        <v>38</v>
      </c>
      <c r="E31" s="12" t="s">
        <v>1</v>
      </c>
      <c r="F31" s="14">
        <v>1.77E-2</v>
      </c>
      <c r="G31" s="57"/>
      <c r="H31" s="57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s="2" customFormat="1" ht="15.75" x14ac:dyDescent="0.25">
      <c r="A32" s="12" t="s">
        <v>46</v>
      </c>
      <c r="B32" s="12" t="s">
        <v>29</v>
      </c>
      <c r="C32" s="13">
        <v>41573</v>
      </c>
      <c r="D32" s="15" t="s">
        <v>39</v>
      </c>
      <c r="E32" s="12" t="s">
        <v>1</v>
      </c>
      <c r="F32" s="14">
        <v>7.5700000000000003E-2</v>
      </c>
      <c r="G32" s="57"/>
      <c r="H32" s="57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s="2" customFormat="1" ht="15.75" x14ac:dyDescent="0.25">
      <c r="A33" s="12" t="s">
        <v>46</v>
      </c>
      <c r="B33" s="12" t="s">
        <v>30</v>
      </c>
      <c r="C33" s="13">
        <v>41573</v>
      </c>
      <c r="D33" s="15" t="s">
        <v>40</v>
      </c>
      <c r="E33" s="12" t="s">
        <v>1</v>
      </c>
      <c r="F33" s="14">
        <f>AVERAGE(0.0244,0.0256)</f>
        <v>2.5000000000000001E-2</v>
      </c>
      <c r="G33" s="57"/>
      <c r="H33" s="5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s="2" customFormat="1" ht="15.75" x14ac:dyDescent="0.25">
      <c r="A34" s="12" t="s">
        <v>46</v>
      </c>
      <c r="B34" s="12" t="s">
        <v>31</v>
      </c>
      <c r="C34" s="13">
        <v>41573</v>
      </c>
      <c r="D34" s="15" t="s">
        <v>78</v>
      </c>
      <c r="E34" s="12" t="s">
        <v>1</v>
      </c>
      <c r="F34" s="14">
        <v>4.9799999999999997E-2</v>
      </c>
      <c r="G34" s="57"/>
      <c r="H34" s="57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s="2" customFormat="1" ht="15.75" x14ac:dyDescent="0.25">
      <c r="A35" s="12" t="s">
        <v>46</v>
      </c>
      <c r="B35" s="12" t="s">
        <v>32</v>
      </c>
      <c r="C35" s="13">
        <v>41573</v>
      </c>
      <c r="D35" s="15" t="s">
        <v>79</v>
      </c>
      <c r="E35" s="12" t="s">
        <v>1</v>
      </c>
      <c r="F35" s="14">
        <v>0.38190000000000002</v>
      </c>
      <c r="G35" s="57"/>
      <c r="H35" s="57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s="2" customFormat="1" ht="15.75" x14ac:dyDescent="0.25">
      <c r="A36" s="12" t="s">
        <v>46</v>
      </c>
      <c r="B36" s="12" t="s">
        <v>33</v>
      </c>
      <c r="C36" s="13">
        <v>41573</v>
      </c>
      <c r="D36" s="15" t="s">
        <v>80</v>
      </c>
      <c r="E36" s="12" t="s">
        <v>1</v>
      </c>
      <c r="F36" s="14">
        <v>0.17630000000000001</v>
      </c>
      <c r="G36" s="57"/>
      <c r="H36" s="57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s="2" customFormat="1" ht="15.75" x14ac:dyDescent="0.25">
      <c r="A37" s="12" t="s">
        <v>46</v>
      </c>
      <c r="B37" s="12" t="s">
        <v>34</v>
      </c>
      <c r="C37" s="13">
        <v>41573</v>
      </c>
      <c r="D37" s="15" t="s">
        <v>41</v>
      </c>
      <c r="E37" s="12" t="s">
        <v>1</v>
      </c>
      <c r="F37" s="14">
        <v>5.3600000000000002E-2</v>
      </c>
      <c r="G37" s="57"/>
      <c r="H37" s="57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s="1" customFormat="1" ht="15.75" x14ac:dyDescent="0.25">
      <c r="A38" s="16" t="s">
        <v>46</v>
      </c>
      <c r="B38" s="16" t="s">
        <v>35</v>
      </c>
      <c r="C38" s="17">
        <v>41573</v>
      </c>
      <c r="D38" s="18" t="s">
        <v>42</v>
      </c>
      <c r="E38" s="16" t="s">
        <v>1</v>
      </c>
      <c r="F38" s="19">
        <v>0.05</v>
      </c>
      <c r="G38" s="52"/>
      <c r="H38" s="52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</row>
    <row r="39" spans="1:24" s="8" customFormat="1" ht="15.75" x14ac:dyDescent="0.25">
      <c r="A39" s="20"/>
      <c r="B39" s="20"/>
      <c r="C39" s="21"/>
      <c r="D39" s="22" t="s">
        <v>76</v>
      </c>
      <c r="E39" s="20"/>
      <c r="F39" s="23"/>
      <c r="G39" s="59"/>
      <c r="H39" s="59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</row>
    <row r="40" spans="1:24" s="31" customFormat="1" ht="15.75" x14ac:dyDescent="0.25">
      <c r="A40" s="28" t="s">
        <v>46</v>
      </c>
      <c r="B40" s="28">
        <v>1</v>
      </c>
      <c r="C40" s="29">
        <v>41573</v>
      </c>
      <c r="D40" s="29" t="s">
        <v>36</v>
      </c>
      <c r="E40" s="28" t="s">
        <v>1</v>
      </c>
      <c r="F40" s="30">
        <v>3.6200000000000003E-2</v>
      </c>
      <c r="G40" s="61"/>
      <c r="H40" s="61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spans="1:24" s="35" customFormat="1" ht="15.75" x14ac:dyDescent="0.25">
      <c r="A41" s="32" t="s">
        <v>44</v>
      </c>
      <c r="B41" s="32">
        <v>1</v>
      </c>
      <c r="C41" s="33">
        <v>41461</v>
      </c>
      <c r="D41" s="33" t="s">
        <v>25</v>
      </c>
      <c r="E41" s="32" t="s">
        <v>1</v>
      </c>
      <c r="F41" s="34">
        <v>5.7500000000000002E-2</v>
      </c>
      <c r="G41" s="54"/>
      <c r="H41" s="54"/>
      <c r="I41" s="55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s="6" customFormat="1" ht="15.75" x14ac:dyDescent="0.25">
      <c r="A42" s="24" t="s">
        <v>44</v>
      </c>
      <c r="B42" s="24" t="s">
        <v>59</v>
      </c>
      <c r="C42" s="25">
        <v>41769</v>
      </c>
      <c r="D42" s="25" t="s">
        <v>48</v>
      </c>
      <c r="E42" s="24" t="s">
        <v>43</v>
      </c>
      <c r="F42" s="24" t="s">
        <v>63</v>
      </c>
      <c r="G42" s="57"/>
      <c r="H42" s="57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 spans="1:24" s="50" customFormat="1" ht="15.75" x14ac:dyDescent="0.25">
      <c r="A43" s="46" t="s">
        <v>44</v>
      </c>
      <c r="B43" s="46" t="s">
        <v>51</v>
      </c>
      <c r="C43" s="47">
        <v>41510</v>
      </c>
      <c r="D43" s="47" t="s">
        <v>52</v>
      </c>
      <c r="E43" s="48" t="s">
        <v>53</v>
      </c>
      <c r="F43" s="49">
        <v>0.17499999999999999</v>
      </c>
      <c r="G43" s="57"/>
      <c r="H43" s="57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</row>
    <row r="44" spans="1:24" s="50" customFormat="1" ht="15.75" x14ac:dyDescent="0.25">
      <c r="A44" s="46" t="s">
        <v>44</v>
      </c>
      <c r="B44" s="46" t="s">
        <v>54</v>
      </c>
      <c r="C44" s="47">
        <v>41510</v>
      </c>
      <c r="D44" s="47" t="s">
        <v>81</v>
      </c>
      <c r="E44" s="48" t="s">
        <v>58</v>
      </c>
      <c r="F44" s="49">
        <v>0.56120000000000003</v>
      </c>
      <c r="G44" s="57"/>
      <c r="H44" s="57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</row>
    <row r="45" spans="1:24" s="7" customFormat="1" ht="15.75" x14ac:dyDescent="0.25">
      <c r="A45" s="26" t="s">
        <v>50</v>
      </c>
      <c r="B45" s="26" t="s">
        <v>15</v>
      </c>
      <c r="C45" s="27">
        <v>41468</v>
      </c>
      <c r="D45" s="26" t="s">
        <v>17</v>
      </c>
      <c r="E45" s="26" t="s">
        <v>2</v>
      </c>
      <c r="F45" s="36">
        <f>AVERAGE(0.9221,0.9343,0.7477)</f>
        <v>0.86803333333333332</v>
      </c>
      <c r="G45" s="57"/>
      <c r="H45" s="57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</row>
    <row r="46" spans="1:24" s="7" customFormat="1" ht="15.75" x14ac:dyDescent="0.25">
      <c r="A46" s="26" t="s">
        <v>50</v>
      </c>
      <c r="B46" s="26" t="s">
        <v>16</v>
      </c>
      <c r="C46" s="27">
        <v>41468</v>
      </c>
      <c r="D46" s="26" t="s">
        <v>18</v>
      </c>
      <c r="E46" s="26" t="s">
        <v>2</v>
      </c>
      <c r="F46" s="36">
        <v>0.71970000000000001</v>
      </c>
      <c r="G46" s="57"/>
      <c r="H46" s="57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</row>
    <row r="47" spans="1:24" s="44" customFormat="1" ht="15.75" x14ac:dyDescent="0.25">
      <c r="A47" s="41" t="s">
        <v>50</v>
      </c>
      <c r="B47" s="41" t="s">
        <v>55</v>
      </c>
      <c r="C47" s="42">
        <v>41468</v>
      </c>
      <c r="D47" s="41" t="s">
        <v>56</v>
      </c>
      <c r="E47" s="41" t="s">
        <v>57</v>
      </c>
      <c r="F47" s="43">
        <v>0.30930000000000002</v>
      </c>
      <c r="G47" s="57"/>
      <c r="H47" s="57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 spans="1:24" s="44" customFormat="1" ht="15.75" x14ac:dyDescent="0.25">
      <c r="A48" s="41" t="s">
        <v>45</v>
      </c>
      <c r="B48" s="41" t="s">
        <v>47</v>
      </c>
      <c r="C48" s="42">
        <v>41683</v>
      </c>
      <c r="D48" s="41" t="s">
        <v>60</v>
      </c>
      <c r="E48" s="41" t="s">
        <v>61</v>
      </c>
      <c r="F48" s="45">
        <v>0.49869999999999998</v>
      </c>
      <c r="G48" s="57"/>
      <c r="H48" s="57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</sheetData>
  <pageMargins left="0.7" right="0.7" top="0.75" bottom="0.75" header="0.3" footer="0.3"/>
  <pageSetup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Edwards, Amy E.</cp:lastModifiedBy>
  <cp:lastPrinted>2018-08-27T18:36:53Z</cp:lastPrinted>
  <dcterms:created xsi:type="dcterms:W3CDTF">2013-08-29T19:20:54Z</dcterms:created>
  <dcterms:modified xsi:type="dcterms:W3CDTF">2018-08-27T19:02:50Z</dcterms:modified>
</cp:coreProperties>
</file>