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ssica_morris/Downloads/Data Analytics Boot Camp/Challenges/Mod 1/"/>
    </mc:Choice>
  </mc:AlternateContent>
  <xr:revisionPtr revIDLastSave="0" documentId="13_ncr:1_{A353C4BC-FD5B-F04A-A0AF-9EFEF328C414}" xr6:coauthVersionLast="47" xr6:coauthVersionMax="47" xr10:uidLastSave="{00000000-0000-0000-0000-000000000000}"/>
  <bookViews>
    <workbookView xWindow="-2280" yWindow="-21600" windowWidth="38400" windowHeight="21600" activeTab="5" xr2:uid="{00000000-000D-0000-FFFF-FFFF00000000}"/>
  </bookViews>
  <sheets>
    <sheet name="Crowdfunding" sheetId="1" r:id="rId1"/>
    <sheet name="Outcome - Parent Category " sheetId="3" r:id="rId2"/>
    <sheet name="Outcome - Sub-Category" sheetId="4" r:id="rId3"/>
    <sheet name="Outcome - Year Created" sheetId="7" r:id="rId4"/>
    <sheet name="Outcome - Goal" sheetId="8" r:id="rId5"/>
    <sheet name="Statistical Analysis" sheetId="10" r:id="rId6"/>
  </sheets>
  <definedNames>
    <definedName name="_xlchart.v1.0" hidden="1">'Outcome - Goal'!$A$2:$A$13</definedName>
    <definedName name="_xlchart.v1.1" hidden="1">'Outcome - Goal'!$B$1</definedName>
    <definedName name="_xlchart.v1.10" hidden="1">'Outcome - Goal'!$F$2:$F$13</definedName>
    <definedName name="_xlchart.v1.11" hidden="1">'Outcome - Goal'!$G$1</definedName>
    <definedName name="_xlchart.v1.12" hidden="1">'Outcome - Goal'!$G$2:$G$13</definedName>
    <definedName name="_xlchart.v1.13" hidden="1">'Outcome - Goal'!$H$1</definedName>
    <definedName name="_xlchart.v1.14" hidden="1">'Outcome - Goal'!$H$2:$H$13</definedName>
    <definedName name="_xlchart.v1.15" hidden="1">'Outcome - Goal'!$A$1</definedName>
    <definedName name="_xlchart.v1.16" hidden="1">'Outcome - Goal'!$A$10</definedName>
    <definedName name="_xlchart.v1.17" hidden="1">'Outcome - Goal'!$A$11</definedName>
    <definedName name="_xlchart.v1.18" hidden="1">'Outcome - Goal'!$A$12</definedName>
    <definedName name="_xlchart.v1.19" hidden="1">'Outcome - Goal'!$A$13</definedName>
    <definedName name="_xlchart.v1.2" hidden="1">'Outcome - Goal'!$B$2:$B$13</definedName>
    <definedName name="_xlchart.v1.20" hidden="1">'Outcome - Goal'!$A$2</definedName>
    <definedName name="_xlchart.v1.21" hidden="1">'Outcome - Goal'!$A$3</definedName>
    <definedName name="_xlchart.v1.22" hidden="1">'Outcome - Goal'!$A$4</definedName>
    <definedName name="_xlchart.v1.23" hidden="1">'Outcome - Goal'!$A$5</definedName>
    <definedName name="_xlchart.v1.24" hidden="1">'Outcome - Goal'!$A$6</definedName>
    <definedName name="_xlchart.v1.25" hidden="1">'Outcome - Goal'!$A$7</definedName>
    <definedName name="_xlchart.v1.26" hidden="1">'Outcome - Goal'!$A$8</definedName>
    <definedName name="_xlchart.v1.27" hidden="1">'Outcome - Goal'!$A$9</definedName>
    <definedName name="_xlchart.v1.28" hidden="1">'Outcome - Goal'!$B$10:$H$10</definedName>
    <definedName name="_xlchart.v1.29" hidden="1">'Outcome - Goal'!$B$11:$H$11</definedName>
    <definedName name="_xlchart.v1.3" hidden="1">'Outcome - Goal'!$C$1</definedName>
    <definedName name="_xlchart.v1.30" hidden="1">'Outcome - Goal'!$B$12:$H$12</definedName>
    <definedName name="_xlchart.v1.31" hidden="1">'Outcome - Goal'!$B$13:$H$13</definedName>
    <definedName name="_xlchart.v1.32" hidden="1">'Outcome - Goal'!$B$1:$H$1</definedName>
    <definedName name="_xlchart.v1.33" hidden="1">'Outcome - Goal'!$B$2:$H$2</definedName>
    <definedName name="_xlchart.v1.34" hidden="1">'Outcome - Goal'!$B$3:$H$3</definedName>
    <definedName name="_xlchart.v1.35" hidden="1">'Outcome - Goal'!$B$4:$H$4</definedName>
    <definedName name="_xlchart.v1.36" hidden="1">'Outcome - Goal'!$B$5:$H$5</definedName>
    <definedName name="_xlchart.v1.37" hidden="1">'Outcome - Goal'!$B$6:$H$6</definedName>
    <definedName name="_xlchart.v1.38" hidden="1">'Outcome - Goal'!$B$7:$H$7</definedName>
    <definedName name="_xlchart.v1.39" hidden="1">'Outcome - Goal'!$B$8:$H$8</definedName>
    <definedName name="_xlchart.v1.4" hidden="1">'Outcome - Goal'!$C$2:$C$13</definedName>
    <definedName name="_xlchart.v1.40" hidden="1">'Outcome - Goal'!$B$9:$H$9</definedName>
    <definedName name="_xlchart.v1.41" hidden="1">'Outcome - Goal'!$A$1</definedName>
    <definedName name="_xlchart.v1.42" hidden="1">'Outcome - Goal'!$A$10</definedName>
    <definedName name="_xlchart.v1.43" hidden="1">'Outcome - Goal'!$A$11</definedName>
    <definedName name="_xlchart.v1.44" hidden="1">'Outcome - Goal'!$A$12</definedName>
    <definedName name="_xlchart.v1.45" hidden="1">'Outcome - Goal'!$A$13</definedName>
    <definedName name="_xlchart.v1.46" hidden="1">'Outcome - Goal'!$A$2</definedName>
    <definedName name="_xlchart.v1.47" hidden="1">'Outcome - Goal'!$A$3</definedName>
    <definedName name="_xlchart.v1.48" hidden="1">'Outcome - Goal'!$A$4</definedName>
    <definedName name="_xlchart.v1.49" hidden="1">'Outcome - Goal'!$A$5</definedName>
    <definedName name="_xlchart.v1.5" hidden="1">'Outcome - Goal'!$D$1</definedName>
    <definedName name="_xlchart.v1.50" hidden="1">'Outcome - Goal'!$A$6</definedName>
    <definedName name="_xlchart.v1.51" hidden="1">'Outcome - Goal'!$A$7</definedName>
    <definedName name="_xlchart.v1.52" hidden="1">'Outcome - Goal'!$A$8</definedName>
    <definedName name="_xlchart.v1.53" hidden="1">'Outcome - Goal'!$A$9</definedName>
    <definedName name="_xlchart.v1.54" hidden="1">'Outcome - Goal'!$B$10:$H$10</definedName>
    <definedName name="_xlchart.v1.55" hidden="1">'Outcome - Goal'!$B$11:$H$11</definedName>
    <definedName name="_xlchart.v1.56" hidden="1">'Outcome - Goal'!$B$12:$H$12</definedName>
    <definedName name="_xlchart.v1.57" hidden="1">'Outcome - Goal'!$B$13:$H$13</definedName>
    <definedName name="_xlchart.v1.58" hidden="1">'Outcome - Goal'!$B$1:$H$1</definedName>
    <definedName name="_xlchart.v1.59" hidden="1">'Outcome - Goal'!$B$2:$H$2</definedName>
    <definedName name="_xlchart.v1.6" hidden="1">'Outcome - Goal'!$D$2:$D$13</definedName>
    <definedName name="_xlchart.v1.60" hidden="1">'Outcome - Goal'!$B$3:$H$3</definedName>
    <definedName name="_xlchart.v1.61" hidden="1">'Outcome - Goal'!$B$4:$H$4</definedName>
    <definedName name="_xlchart.v1.62" hidden="1">'Outcome - Goal'!$B$5:$H$5</definedName>
    <definedName name="_xlchart.v1.63" hidden="1">'Outcome - Goal'!$B$6:$H$6</definedName>
    <definedName name="_xlchart.v1.64" hidden="1">'Outcome - Goal'!$B$7:$H$7</definedName>
    <definedName name="_xlchart.v1.65" hidden="1">'Outcome - Goal'!$B$8:$H$8</definedName>
    <definedName name="_xlchart.v1.66" hidden="1">'Outcome - Goal'!$B$9:$H$9</definedName>
    <definedName name="_xlchart.v1.67" hidden="1">'Outcome - Goal'!$A$1</definedName>
    <definedName name="_xlchart.v1.68" hidden="1">'Outcome - Goal'!$A$10</definedName>
    <definedName name="_xlchart.v1.69" hidden="1">'Outcome - Goal'!$A$11</definedName>
    <definedName name="_xlchart.v1.7" hidden="1">'Outcome - Goal'!$E$1</definedName>
    <definedName name="_xlchart.v1.70" hidden="1">'Outcome - Goal'!$A$12</definedName>
    <definedName name="_xlchart.v1.71" hidden="1">'Outcome - Goal'!$A$13</definedName>
    <definedName name="_xlchart.v1.72" hidden="1">'Outcome - Goal'!$A$2</definedName>
    <definedName name="_xlchart.v1.73" hidden="1">'Outcome - Goal'!$A$3</definedName>
    <definedName name="_xlchart.v1.74" hidden="1">'Outcome - Goal'!$A$4</definedName>
    <definedName name="_xlchart.v1.75" hidden="1">'Outcome - Goal'!$A$5</definedName>
    <definedName name="_xlchart.v1.76" hidden="1">'Outcome - Goal'!$A$6</definedName>
    <definedName name="_xlchart.v1.77" hidden="1">'Outcome - Goal'!$A$7</definedName>
    <definedName name="_xlchart.v1.78" hidden="1">'Outcome - Goal'!$A$8</definedName>
    <definedName name="_xlchart.v1.79" hidden="1">'Outcome - Goal'!$A$9</definedName>
    <definedName name="_xlchart.v1.8" hidden="1">'Outcome - Goal'!$E$2:$E$13</definedName>
    <definedName name="_xlchart.v1.80" hidden="1">'Outcome - Goal'!$B$10:$H$10</definedName>
    <definedName name="_xlchart.v1.81" hidden="1">'Outcome - Goal'!$B$11:$H$11</definedName>
    <definedName name="_xlchart.v1.82" hidden="1">'Outcome - Goal'!$B$12:$H$12</definedName>
    <definedName name="_xlchart.v1.83" hidden="1">'Outcome - Goal'!$B$13:$H$13</definedName>
    <definedName name="_xlchart.v1.84" hidden="1">'Outcome - Goal'!$B$1:$H$1</definedName>
    <definedName name="_xlchart.v1.85" hidden="1">'Outcome - Goal'!$B$2:$H$2</definedName>
    <definedName name="_xlchart.v1.86" hidden="1">'Outcome - Goal'!$B$3:$H$3</definedName>
    <definedName name="_xlchart.v1.87" hidden="1">'Outcome - Goal'!$B$4:$H$4</definedName>
    <definedName name="_xlchart.v1.88" hidden="1">'Outcome - Goal'!$B$5:$H$5</definedName>
    <definedName name="_xlchart.v1.89" hidden="1">'Outcome - Goal'!$B$6:$H$6</definedName>
    <definedName name="_xlchart.v1.9" hidden="1">'Outcome - Goal'!$F$1</definedName>
    <definedName name="_xlchart.v1.90" hidden="1">'Outcome - Goal'!$B$7:$H$7</definedName>
    <definedName name="_xlchart.v1.91" hidden="1">'Outcome - Goal'!$B$8:$H$8</definedName>
    <definedName name="_xlchart.v1.92" hidden="1">'Outcome - Goal'!$B$9:$H$9</definedName>
  </definedNames>
  <calcPr calcId="191029"/>
  <pivotCaches>
    <pivotCache cacheId="5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J7" i="10"/>
  <c r="K6" i="10"/>
  <c r="J6" i="10"/>
  <c r="K5" i="10"/>
  <c r="J5" i="10"/>
  <c r="K4" i="10"/>
  <c r="J4" i="10"/>
  <c r="K3" i="10"/>
  <c r="J3" i="10"/>
  <c r="J2" i="10"/>
  <c r="K2" i="10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2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B2" i="8"/>
  <c r="O423" i="1"/>
  <c r="O437" i="1"/>
  <c r="O438" i="1"/>
  <c r="O60" i="1"/>
  <c r="O61" i="1"/>
  <c r="O439" i="1"/>
  <c r="O62" i="1"/>
  <c r="O440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7" i="1"/>
  <c r="E59" i="1"/>
  <c r="E438" i="1"/>
  <c r="E60" i="1"/>
  <c r="E61" i="1"/>
  <c r="E439" i="1"/>
  <c r="E62" i="1"/>
  <c r="E440" i="1"/>
  <c r="E423" i="1"/>
  <c r="E63" i="1"/>
  <c r="E441" i="1"/>
  <c r="E64" i="1"/>
  <c r="E65" i="1"/>
  <c r="E442" i="1"/>
  <c r="E66" i="1"/>
  <c r="E67" i="1"/>
  <c r="E443" i="1"/>
  <c r="E444" i="1"/>
  <c r="E2" i="1"/>
  <c r="E68" i="1"/>
  <c r="E445" i="1"/>
  <c r="E69" i="1"/>
  <c r="E446" i="1"/>
  <c r="E447" i="1"/>
  <c r="E448" i="1"/>
  <c r="E449" i="1"/>
  <c r="E3" i="1"/>
  <c r="E70" i="1"/>
  <c r="E450" i="1"/>
  <c r="E451" i="1"/>
  <c r="E452" i="1"/>
  <c r="E453" i="1"/>
  <c r="E71" i="1"/>
  <c r="E454" i="1"/>
  <c r="E455" i="1"/>
  <c r="E456" i="1"/>
  <c r="E457" i="1"/>
  <c r="E458" i="1"/>
  <c r="E459" i="1"/>
  <c r="E72" i="1"/>
  <c r="E460" i="1"/>
  <c r="E461" i="1"/>
  <c r="E462" i="1"/>
  <c r="E463" i="1"/>
  <c r="E464" i="1"/>
  <c r="E73" i="1"/>
  <c r="E465" i="1"/>
  <c r="E466" i="1"/>
  <c r="E467" i="1"/>
  <c r="E468" i="1"/>
  <c r="E74" i="1"/>
  <c r="E75" i="1"/>
  <c r="E76" i="1"/>
  <c r="E469" i="1"/>
  <c r="E77" i="1"/>
  <c r="E470" i="1"/>
  <c r="E471" i="1"/>
  <c r="E472" i="1"/>
  <c r="E473" i="1"/>
  <c r="E474" i="1"/>
  <c r="E475" i="1"/>
  <c r="E78" i="1"/>
  <c r="E476" i="1"/>
  <c r="E79" i="1"/>
  <c r="E80" i="1"/>
  <c r="E477" i="1"/>
  <c r="E81" i="1"/>
  <c r="E478" i="1"/>
  <c r="E479" i="1"/>
  <c r="E4" i="1"/>
  <c r="E480" i="1"/>
  <c r="E481" i="1"/>
  <c r="E482" i="1"/>
  <c r="E483" i="1"/>
  <c r="E484" i="1"/>
  <c r="E485" i="1"/>
  <c r="E82" i="1"/>
  <c r="E83" i="1"/>
  <c r="E486" i="1"/>
  <c r="E84" i="1"/>
  <c r="E487" i="1"/>
  <c r="E488" i="1"/>
  <c r="E489" i="1"/>
  <c r="E85" i="1"/>
  <c r="E490" i="1"/>
  <c r="E491" i="1"/>
  <c r="E492" i="1"/>
  <c r="E86" i="1"/>
  <c r="E493" i="1"/>
  <c r="E494" i="1"/>
  <c r="E87" i="1"/>
  <c r="E88" i="1"/>
  <c r="E495" i="1"/>
  <c r="E5" i="1"/>
  <c r="E496" i="1"/>
  <c r="E497" i="1"/>
  <c r="E498" i="1"/>
  <c r="E499" i="1"/>
  <c r="E89" i="1"/>
  <c r="E500" i="1"/>
  <c r="E90" i="1"/>
  <c r="E501" i="1"/>
  <c r="E502" i="1"/>
  <c r="E91" i="1"/>
  <c r="E503" i="1"/>
  <c r="E504" i="1"/>
  <c r="E505" i="1"/>
  <c r="E506" i="1"/>
  <c r="E507" i="1"/>
  <c r="E92" i="1"/>
  <c r="E93" i="1"/>
  <c r="E508" i="1"/>
  <c r="E509" i="1"/>
  <c r="E510" i="1"/>
  <c r="E511" i="1"/>
  <c r="E94" i="1"/>
  <c r="E95" i="1"/>
  <c r="E512" i="1"/>
  <c r="E513" i="1"/>
  <c r="E514" i="1"/>
  <c r="E515" i="1"/>
  <c r="E516" i="1"/>
  <c r="E96" i="1"/>
  <c r="E97" i="1"/>
  <c r="E517" i="1"/>
  <c r="E518" i="1"/>
  <c r="E98" i="1"/>
  <c r="E99" i="1"/>
  <c r="E6" i="1"/>
  <c r="E7" i="1"/>
  <c r="E519" i="1"/>
  <c r="E520" i="1"/>
  <c r="E521" i="1"/>
  <c r="E522" i="1"/>
  <c r="E100" i="1"/>
  <c r="E101" i="1"/>
  <c r="E8" i="1"/>
  <c r="E523" i="1"/>
  <c r="E102" i="1"/>
  <c r="E103" i="1"/>
  <c r="E524" i="1"/>
  <c r="E525" i="1"/>
  <c r="E526" i="1"/>
  <c r="E527" i="1"/>
  <c r="E528" i="1"/>
  <c r="E529" i="1"/>
  <c r="E9" i="1"/>
  <c r="E530" i="1"/>
  <c r="E531" i="1"/>
  <c r="E532" i="1"/>
  <c r="E104" i="1"/>
  <c r="E105" i="1"/>
  <c r="E533" i="1"/>
  <c r="E106" i="1"/>
  <c r="E107" i="1"/>
  <c r="E108" i="1"/>
  <c r="E10" i="1"/>
  <c r="E109" i="1"/>
  <c r="E534" i="1"/>
  <c r="E535" i="1"/>
  <c r="E536" i="1"/>
  <c r="E110" i="1"/>
  <c r="E537" i="1"/>
  <c r="E538" i="1"/>
  <c r="E539" i="1"/>
  <c r="E540" i="1"/>
  <c r="E541" i="1"/>
  <c r="E542" i="1"/>
  <c r="E111" i="1"/>
  <c r="E543" i="1"/>
  <c r="E112" i="1"/>
  <c r="E113" i="1"/>
  <c r="E114" i="1"/>
  <c r="E544" i="1"/>
  <c r="E545" i="1"/>
  <c r="E115" i="1"/>
  <c r="E116" i="1"/>
  <c r="E546" i="1"/>
  <c r="E117" i="1"/>
  <c r="E547" i="1"/>
  <c r="E548" i="1"/>
  <c r="E118" i="1"/>
  <c r="E549" i="1"/>
  <c r="E119" i="1"/>
  <c r="E550" i="1"/>
  <c r="E120" i="1"/>
  <c r="E121" i="1"/>
  <c r="E551" i="1"/>
  <c r="E122" i="1"/>
  <c r="E11" i="1"/>
  <c r="E123" i="1"/>
  <c r="E124" i="1"/>
  <c r="E125" i="1"/>
  <c r="E126" i="1"/>
  <c r="E552" i="1"/>
  <c r="E553" i="1"/>
  <c r="E127" i="1"/>
  <c r="E554" i="1"/>
  <c r="E128" i="1"/>
  <c r="E129" i="1"/>
  <c r="E130" i="1"/>
  <c r="E555" i="1"/>
  <c r="E12" i="1"/>
  <c r="E556" i="1"/>
  <c r="E131" i="1"/>
  <c r="E557" i="1"/>
  <c r="E13" i="1"/>
  <c r="E558" i="1"/>
  <c r="E559" i="1"/>
  <c r="E424" i="1"/>
  <c r="E132" i="1"/>
  <c r="E133" i="1"/>
  <c r="E560" i="1"/>
  <c r="E561" i="1"/>
  <c r="E562" i="1"/>
  <c r="E134" i="1"/>
  <c r="E563" i="1"/>
  <c r="E135" i="1"/>
  <c r="E564" i="1"/>
  <c r="E565" i="1"/>
  <c r="E136" i="1"/>
  <c r="E137" i="1"/>
  <c r="E566" i="1"/>
  <c r="E138" i="1"/>
  <c r="E567" i="1"/>
  <c r="E568" i="1"/>
  <c r="E569" i="1"/>
  <c r="E570" i="1"/>
  <c r="E571" i="1"/>
  <c r="E572" i="1"/>
  <c r="E573" i="1"/>
  <c r="E14" i="1"/>
  <c r="E574" i="1"/>
  <c r="E575" i="1"/>
  <c r="E576" i="1"/>
  <c r="E139" i="1"/>
  <c r="E140" i="1"/>
  <c r="E577" i="1"/>
  <c r="E578" i="1"/>
  <c r="E141" i="1"/>
  <c r="E579" i="1"/>
  <c r="E580" i="1"/>
  <c r="E581" i="1"/>
  <c r="E582" i="1"/>
  <c r="E583" i="1"/>
  <c r="E584" i="1"/>
  <c r="E585" i="1"/>
  <c r="E586" i="1"/>
  <c r="E587" i="1"/>
  <c r="E588" i="1"/>
  <c r="E142" i="1"/>
  <c r="E143" i="1"/>
  <c r="E589" i="1"/>
  <c r="E144" i="1"/>
  <c r="E590" i="1"/>
  <c r="E591" i="1"/>
  <c r="E145" i="1"/>
  <c r="E592" i="1"/>
  <c r="E593" i="1"/>
  <c r="E594" i="1"/>
  <c r="E595" i="1"/>
  <c r="E146" i="1"/>
  <c r="E596" i="1"/>
  <c r="E597" i="1"/>
  <c r="E598" i="1"/>
  <c r="E599" i="1"/>
  <c r="E147" i="1"/>
  <c r="E600" i="1"/>
  <c r="E601" i="1"/>
  <c r="E602" i="1"/>
  <c r="E15" i="1"/>
  <c r="E425" i="1"/>
  <c r="E603" i="1"/>
  <c r="E604" i="1"/>
  <c r="E148" i="1"/>
  <c r="E605" i="1"/>
  <c r="E149" i="1"/>
  <c r="E606" i="1"/>
  <c r="E607" i="1"/>
  <c r="E608" i="1"/>
  <c r="E609" i="1"/>
  <c r="E150" i="1"/>
  <c r="E610" i="1"/>
  <c r="E151" i="1"/>
  <c r="E152" i="1"/>
  <c r="E611" i="1"/>
  <c r="E16" i="1"/>
  <c r="E612" i="1"/>
  <c r="E153" i="1"/>
  <c r="E613" i="1"/>
  <c r="E154" i="1"/>
  <c r="E614" i="1"/>
  <c r="E155" i="1"/>
  <c r="E17" i="1"/>
  <c r="E615" i="1"/>
  <c r="E156" i="1"/>
  <c r="E157" i="1"/>
  <c r="E158" i="1"/>
  <c r="E616" i="1"/>
  <c r="E159" i="1"/>
  <c r="E160" i="1"/>
  <c r="E617" i="1"/>
  <c r="E161" i="1"/>
  <c r="E162" i="1"/>
  <c r="E618" i="1"/>
  <c r="E619" i="1"/>
  <c r="E163" i="1"/>
  <c r="E620" i="1"/>
  <c r="E164" i="1"/>
  <c r="E18" i="1"/>
  <c r="E165" i="1"/>
  <c r="E621" i="1"/>
  <c r="E622" i="1"/>
  <c r="E623" i="1"/>
  <c r="E624" i="1"/>
  <c r="E166" i="1"/>
  <c r="E167" i="1"/>
  <c r="E168" i="1"/>
  <c r="E169" i="1"/>
  <c r="E19" i="1"/>
  <c r="E170" i="1"/>
  <c r="E171" i="1"/>
  <c r="E625" i="1"/>
  <c r="E172" i="1"/>
  <c r="E626" i="1"/>
  <c r="E173" i="1"/>
  <c r="E174" i="1"/>
  <c r="E175" i="1"/>
  <c r="E627" i="1"/>
  <c r="E426" i="1"/>
  <c r="E628" i="1"/>
  <c r="E629" i="1"/>
  <c r="E630" i="1"/>
  <c r="E631" i="1"/>
  <c r="E632" i="1"/>
  <c r="E633" i="1"/>
  <c r="E176" i="1"/>
  <c r="E634" i="1"/>
  <c r="E635" i="1"/>
  <c r="E20" i="1"/>
  <c r="E177" i="1"/>
  <c r="E178" i="1"/>
  <c r="E179" i="1"/>
  <c r="E180" i="1"/>
  <c r="E181" i="1"/>
  <c r="E182" i="1"/>
  <c r="E183" i="1"/>
  <c r="E636" i="1"/>
  <c r="E184" i="1"/>
  <c r="E185" i="1"/>
  <c r="E186" i="1"/>
  <c r="E637" i="1"/>
  <c r="E187" i="1"/>
  <c r="E638" i="1"/>
  <c r="E639" i="1"/>
  <c r="E427" i="1"/>
  <c r="E188" i="1"/>
  <c r="E640" i="1"/>
  <c r="E189" i="1"/>
  <c r="E641" i="1"/>
  <c r="E642" i="1"/>
  <c r="E643" i="1"/>
  <c r="E644" i="1"/>
  <c r="E645" i="1"/>
  <c r="E646" i="1"/>
  <c r="E647" i="1"/>
  <c r="E648" i="1"/>
  <c r="E190" i="1"/>
  <c r="E649" i="1"/>
  <c r="E650" i="1"/>
  <c r="E651" i="1"/>
  <c r="E191" i="1"/>
  <c r="E652" i="1"/>
  <c r="E653" i="1"/>
  <c r="E192" i="1"/>
  <c r="E193" i="1"/>
  <c r="E654" i="1"/>
  <c r="E194" i="1"/>
  <c r="E195" i="1"/>
  <c r="E196" i="1"/>
  <c r="E655" i="1"/>
  <c r="E656" i="1"/>
  <c r="E197" i="1"/>
  <c r="E657" i="1"/>
  <c r="E658" i="1"/>
  <c r="E659" i="1"/>
  <c r="E198" i="1"/>
  <c r="E199" i="1"/>
  <c r="E21" i="1"/>
  <c r="E660" i="1"/>
  <c r="E661" i="1"/>
  <c r="E200" i="1"/>
  <c r="E201" i="1"/>
  <c r="E662" i="1"/>
  <c r="E663" i="1"/>
  <c r="E664" i="1"/>
  <c r="E665" i="1"/>
  <c r="E666" i="1"/>
  <c r="E667" i="1"/>
  <c r="E202" i="1"/>
  <c r="E203" i="1"/>
  <c r="E668" i="1"/>
  <c r="E204" i="1"/>
  <c r="E205" i="1"/>
  <c r="E669" i="1"/>
  <c r="E206" i="1"/>
  <c r="E670" i="1"/>
  <c r="E671" i="1"/>
  <c r="E672" i="1"/>
  <c r="E207" i="1"/>
  <c r="E428" i="1"/>
  <c r="E673" i="1"/>
  <c r="E674" i="1"/>
  <c r="E429" i="1"/>
  <c r="E208" i="1"/>
  <c r="E209" i="1"/>
  <c r="E210" i="1"/>
  <c r="E211" i="1"/>
  <c r="E212" i="1"/>
  <c r="E675" i="1"/>
  <c r="E676" i="1"/>
  <c r="E213" i="1"/>
  <c r="E677" i="1"/>
  <c r="E214" i="1"/>
  <c r="E215" i="1"/>
  <c r="E678" i="1"/>
  <c r="E679" i="1"/>
  <c r="E680" i="1"/>
  <c r="E216" i="1"/>
  <c r="E22" i="1"/>
  <c r="E217" i="1"/>
  <c r="E681" i="1"/>
  <c r="E218" i="1"/>
  <c r="E219" i="1"/>
  <c r="E23" i="1"/>
  <c r="E682" i="1"/>
  <c r="E683" i="1"/>
  <c r="E684" i="1"/>
  <c r="E685" i="1"/>
  <c r="E686" i="1"/>
  <c r="E687" i="1"/>
  <c r="E220" i="1"/>
  <c r="E688" i="1"/>
  <c r="E24" i="1"/>
  <c r="E689" i="1"/>
  <c r="E690" i="1"/>
  <c r="E221" i="1"/>
  <c r="E25" i="1"/>
  <c r="E222" i="1"/>
  <c r="E691" i="1"/>
  <c r="E223" i="1"/>
  <c r="E692" i="1"/>
  <c r="E224" i="1"/>
  <c r="E225" i="1"/>
  <c r="E226" i="1"/>
  <c r="E693" i="1"/>
  <c r="E694" i="1"/>
  <c r="E227" i="1"/>
  <c r="E695" i="1"/>
  <c r="E228" i="1"/>
  <c r="E696" i="1"/>
  <c r="E697" i="1"/>
  <c r="E229" i="1"/>
  <c r="E698" i="1"/>
  <c r="E699" i="1"/>
  <c r="E700" i="1"/>
  <c r="E701" i="1"/>
  <c r="E702" i="1"/>
  <c r="E230" i="1"/>
  <c r="E703" i="1"/>
  <c r="E704" i="1"/>
  <c r="E705" i="1"/>
  <c r="E231" i="1"/>
  <c r="E706" i="1"/>
  <c r="E707" i="1"/>
  <c r="E708" i="1"/>
  <c r="E232" i="1"/>
  <c r="E233" i="1"/>
  <c r="E709" i="1"/>
  <c r="E710" i="1"/>
  <c r="E711" i="1"/>
  <c r="E234" i="1"/>
  <c r="E235" i="1"/>
  <c r="E236" i="1"/>
  <c r="E712" i="1"/>
  <c r="E237" i="1"/>
  <c r="E238" i="1"/>
  <c r="E713" i="1"/>
  <c r="E714" i="1"/>
  <c r="E715" i="1"/>
  <c r="E716" i="1"/>
  <c r="E717" i="1"/>
  <c r="E26" i="1"/>
  <c r="E718" i="1"/>
  <c r="E719" i="1"/>
  <c r="E720" i="1"/>
  <c r="E239" i="1"/>
  <c r="E240" i="1"/>
  <c r="E241" i="1"/>
  <c r="E242" i="1"/>
  <c r="E243" i="1"/>
  <c r="E244" i="1"/>
  <c r="E721" i="1"/>
  <c r="E722" i="1"/>
  <c r="E245" i="1"/>
  <c r="E246" i="1"/>
  <c r="E723" i="1"/>
  <c r="E247" i="1"/>
  <c r="E724" i="1"/>
  <c r="E248" i="1"/>
  <c r="E725" i="1"/>
  <c r="E249" i="1"/>
  <c r="E726" i="1"/>
  <c r="E27" i="1"/>
  <c r="E28" i="1"/>
  <c r="E250" i="1"/>
  <c r="E251" i="1"/>
  <c r="E727" i="1"/>
  <c r="E252" i="1"/>
  <c r="E728" i="1"/>
  <c r="E729" i="1"/>
  <c r="E730" i="1"/>
  <c r="E253" i="1"/>
  <c r="E731" i="1"/>
  <c r="E254" i="1"/>
  <c r="E255" i="1"/>
  <c r="E732" i="1"/>
  <c r="E256" i="1"/>
  <c r="E257" i="1"/>
  <c r="E258" i="1"/>
  <c r="E259" i="1"/>
  <c r="E430" i="1"/>
  <c r="E733" i="1"/>
  <c r="E734" i="1"/>
  <c r="E260" i="1"/>
  <c r="E735" i="1"/>
  <c r="E736" i="1"/>
  <c r="E737" i="1"/>
  <c r="E261" i="1"/>
  <c r="E262" i="1"/>
  <c r="E738" i="1"/>
  <c r="E263" i="1"/>
  <c r="E264" i="1"/>
  <c r="E265" i="1"/>
  <c r="E739" i="1"/>
  <c r="E266" i="1"/>
  <c r="E740" i="1"/>
  <c r="E741" i="1"/>
  <c r="E742" i="1"/>
  <c r="E743" i="1"/>
  <c r="E29" i="1"/>
  <c r="E267" i="1"/>
  <c r="E268" i="1"/>
  <c r="E269" i="1"/>
  <c r="E744" i="1"/>
  <c r="E745" i="1"/>
  <c r="E746" i="1"/>
  <c r="E747" i="1"/>
  <c r="E748" i="1"/>
  <c r="E749" i="1"/>
  <c r="E750" i="1"/>
  <c r="E751" i="1"/>
  <c r="E270" i="1"/>
  <c r="E752" i="1"/>
  <c r="E271" i="1"/>
  <c r="E753" i="1"/>
  <c r="E272" i="1"/>
  <c r="E754" i="1"/>
  <c r="E755" i="1"/>
  <c r="E756" i="1"/>
  <c r="E757" i="1"/>
  <c r="E273" i="1"/>
  <c r="E30" i="1"/>
  <c r="E758" i="1"/>
  <c r="E759" i="1"/>
  <c r="E274" i="1"/>
  <c r="E275" i="1"/>
  <c r="E31" i="1"/>
  <c r="E276" i="1"/>
  <c r="E760" i="1"/>
  <c r="E761" i="1"/>
  <c r="E277" i="1"/>
  <c r="E278" i="1"/>
  <c r="E762" i="1"/>
  <c r="E763" i="1"/>
  <c r="E764" i="1"/>
  <c r="E765" i="1"/>
  <c r="E279" i="1"/>
  <c r="E280" i="1"/>
  <c r="E281" i="1"/>
  <c r="E282" i="1"/>
  <c r="E766" i="1"/>
  <c r="E283" i="1"/>
  <c r="E767" i="1"/>
  <c r="E284" i="1"/>
  <c r="E768" i="1"/>
  <c r="E285" i="1"/>
  <c r="E769" i="1"/>
  <c r="E770" i="1"/>
  <c r="E286" i="1"/>
  <c r="E287" i="1"/>
  <c r="E771" i="1"/>
  <c r="E772" i="1"/>
  <c r="E773" i="1"/>
  <c r="E774" i="1"/>
  <c r="E775" i="1"/>
  <c r="E776" i="1"/>
  <c r="E777" i="1"/>
  <c r="E778" i="1"/>
  <c r="E779" i="1"/>
  <c r="E780" i="1"/>
  <c r="E32" i="1"/>
  <c r="E781" i="1"/>
  <c r="E782" i="1"/>
  <c r="E783" i="1"/>
  <c r="E784" i="1"/>
  <c r="E785" i="1"/>
  <c r="E786" i="1"/>
  <c r="E288" i="1"/>
  <c r="E289" i="1"/>
  <c r="E787" i="1"/>
  <c r="E788" i="1"/>
  <c r="E290" i="1"/>
  <c r="E789" i="1"/>
  <c r="E790" i="1"/>
  <c r="E291" i="1"/>
  <c r="E791" i="1"/>
  <c r="E792" i="1"/>
  <c r="E793" i="1"/>
  <c r="E292" i="1"/>
  <c r="E33" i="1"/>
  <c r="E794" i="1"/>
  <c r="E431" i="1"/>
  <c r="E293" i="1"/>
  <c r="E34" i="1"/>
  <c r="E795" i="1"/>
  <c r="E294" i="1"/>
  <c r="E295" i="1"/>
  <c r="E296" i="1"/>
  <c r="E432" i="1"/>
  <c r="E297" i="1"/>
  <c r="E796" i="1"/>
  <c r="E797" i="1"/>
  <c r="E798" i="1"/>
  <c r="E298" i="1"/>
  <c r="E299" i="1"/>
  <c r="E300" i="1"/>
  <c r="E301" i="1"/>
  <c r="E35" i="1"/>
  <c r="E302" i="1"/>
  <c r="E303" i="1"/>
  <c r="E304" i="1"/>
  <c r="E799" i="1"/>
  <c r="E800" i="1"/>
  <c r="E801" i="1"/>
  <c r="E802" i="1"/>
  <c r="E305" i="1"/>
  <c r="E306" i="1"/>
  <c r="E36" i="1"/>
  <c r="E307" i="1"/>
  <c r="E308" i="1"/>
  <c r="E309" i="1"/>
  <c r="E310" i="1"/>
  <c r="E311" i="1"/>
  <c r="E312" i="1"/>
  <c r="E803" i="1"/>
  <c r="E37" i="1"/>
  <c r="E804" i="1"/>
  <c r="E313" i="1"/>
  <c r="E805" i="1"/>
  <c r="E806" i="1"/>
  <c r="E807" i="1"/>
  <c r="E314" i="1"/>
  <c r="E315" i="1"/>
  <c r="E38" i="1"/>
  <c r="E808" i="1"/>
  <c r="E809" i="1"/>
  <c r="E316" i="1"/>
  <c r="E39" i="1"/>
  <c r="E810" i="1"/>
  <c r="E317" i="1"/>
  <c r="E318" i="1"/>
  <c r="E811" i="1"/>
  <c r="E812" i="1"/>
  <c r="E813" i="1"/>
  <c r="E319" i="1"/>
  <c r="E814" i="1"/>
  <c r="E815" i="1"/>
  <c r="E816" i="1"/>
  <c r="E817" i="1"/>
  <c r="E818" i="1"/>
  <c r="E819" i="1"/>
  <c r="E320" i="1"/>
  <c r="E321" i="1"/>
  <c r="E322" i="1"/>
  <c r="E820" i="1"/>
  <c r="E323" i="1"/>
  <c r="E821" i="1"/>
  <c r="E822" i="1"/>
  <c r="E324" i="1"/>
  <c r="E325" i="1"/>
  <c r="E823" i="1"/>
  <c r="E326" i="1"/>
  <c r="E824" i="1"/>
  <c r="E825" i="1"/>
  <c r="E327" i="1"/>
  <c r="E826" i="1"/>
  <c r="E827" i="1"/>
  <c r="E828" i="1"/>
  <c r="E829" i="1"/>
  <c r="E830" i="1"/>
  <c r="E328" i="1"/>
  <c r="E831" i="1"/>
  <c r="E832" i="1"/>
  <c r="E833" i="1"/>
  <c r="E329" i="1"/>
  <c r="E834" i="1"/>
  <c r="E835" i="1"/>
  <c r="E836" i="1"/>
  <c r="E837" i="1"/>
  <c r="E40" i="1"/>
  <c r="E41" i="1"/>
  <c r="E838" i="1"/>
  <c r="E839" i="1"/>
  <c r="E840" i="1"/>
  <c r="E330" i="1"/>
  <c r="E42" i="1"/>
  <c r="E841" i="1"/>
  <c r="E331" i="1"/>
  <c r="E842" i="1"/>
  <c r="E843" i="1"/>
  <c r="E43" i="1"/>
  <c r="E332" i="1"/>
  <c r="E844" i="1"/>
  <c r="E845" i="1"/>
  <c r="E846" i="1"/>
  <c r="E44" i="1"/>
  <c r="E847" i="1"/>
  <c r="E333" i="1"/>
  <c r="E334" i="1"/>
  <c r="E335" i="1"/>
  <c r="E848" i="1"/>
  <c r="E849" i="1"/>
  <c r="E336" i="1"/>
  <c r="E850" i="1"/>
  <c r="E337" i="1"/>
  <c r="E851" i="1"/>
  <c r="E852" i="1"/>
  <c r="E45" i="1"/>
  <c r="E853" i="1"/>
  <c r="E338" i="1"/>
  <c r="E854" i="1"/>
  <c r="E46" i="1"/>
  <c r="E855" i="1"/>
  <c r="E856" i="1"/>
  <c r="E857" i="1"/>
  <c r="E858" i="1"/>
  <c r="E859" i="1"/>
  <c r="E860" i="1"/>
  <c r="E339" i="1"/>
  <c r="E340" i="1"/>
  <c r="E861" i="1"/>
  <c r="E862" i="1"/>
  <c r="E863" i="1"/>
  <c r="E864" i="1"/>
  <c r="E865" i="1"/>
  <c r="E341" i="1"/>
  <c r="E342" i="1"/>
  <c r="E866" i="1"/>
  <c r="E343" i="1"/>
  <c r="E867" i="1"/>
  <c r="E47" i="1"/>
  <c r="E868" i="1"/>
  <c r="E869" i="1"/>
  <c r="E870" i="1"/>
  <c r="E344" i="1"/>
  <c r="E345" i="1"/>
  <c r="E346" i="1"/>
  <c r="E871" i="1"/>
  <c r="E347" i="1"/>
  <c r="E872" i="1"/>
  <c r="E48" i="1"/>
  <c r="E873" i="1"/>
  <c r="E874" i="1"/>
  <c r="E875" i="1"/>
  <c r="E876" i="1"/>
  <c r="E877" i="1"/>
  <c r="E348" i="1"/>
  <c r="E433" i="1"/>
  <c r="E349" i="1"/>
  <c r="E49" i="1"/>
  <c r="E350" i="1"/>
  <c r="E351" i="1"/>
  <c r="E878" i="1"/>
  <c r="E879" i="1"/>
  <c r="E352" i="1"/>
  <c r="E353" i="1"/>
  <c r="E880" i="1"/>
  <c r="E881" i="1"/>
  <c r="E354" i="1"/>
  <c r="E355" i="1"/>
  <c r="E882" i="1"/>
  <c r="E883" i="1"/>
  <c r="E884" i="1"/>
  <c r="E885" i="1"/>
  <c r="E356" i="1"/>
  <c r="E886" i="1"/>
  <c r="E887" i="1"/>
  <c r="E357" i="1"/>
  <c r="E358" i="1"/>
  <c r="E888" i="1"/>
  <c r="E359" i="1"/>
  <c r="E889" i="1"/>
  <c r="E890" i="1"/>
  <c r="E360" i="1"/>
  <c r="E891" i="1"/>
  <c r="E892" i="1"/>
  <c r="E893" i="1"/>
  <c r="E894" i="1"/>
  <c r="E361" i="1"/>
  <c r="E895" i="1"/>
  <c r="E896" i="1"/>
  <c r="E897" i="1"/>
  <c r="E898" i="1"/>
  <c r="E899" i="1"/>
  <c r="E900" i="1"/>
  <c r="E901" i="1"/>
  <c r="E902" i="1"/>
  <c r="E362" i="1"/>
  <c r="E363" i="1"/>
  <c r="E364" i="1"/>
  <c r="E903" i="1"/>
  <c r="E904" i="1"/>
  <c r="E905" i="1"/>
  <c r="E906" i="1"/>
  <c r="E365" i="1"/>
  <c r="E366" i="1"/>
  <c r="E907" i="1"/>
  <c r="E908" i="1"/>
  <c r="E909" i="1"/>
  <c r="E910" i="1"/>
  <c r="E911" i="1"/>
  <c r="E912" i="1"/>
  <c r="E367" i="1"/>
  <c r="E50" i="1"/>
  <c r="E913" i="1"/>
  <c r="E914" i="1"/>
  <c r="E915" i="1"/>
  <c r="E916" i="1"/>
  <c r="E917" i="1"/>
  <c r="E368" i="1"/>
  <c r="E918" i="1"/>
  <c r="E369" i="1"/>
  <c r="E919" i="1"/>
  <c r="E920" i="1"/>
  <c r="E921" i="1"/>
  <c r="E922" i="1"/>
  <c r="E923" i="1"/>
  <c r="E370" i="1"/>
  <c r="E371" i="1"/>
  <c r="E924" i="1"/>
  <c r="E925" i="1"/>
  <c r="E926" i="1"/>
  <c r="E927" i="1"/>
  <c r="E928" i="1"/>
  <c r="E929" i="1"/>
  <c r="E51" i="1"/>
  <c r="E930" i="1"/>
  <c r="E931" i="1"/>
  <c r="E372" i="1"/>
  <c r="E373" i="1"/>
  <c r="E932" i="1"/>
  <c r="E933" i="1"/>
  <c r="E934" i="1"/>
  <c r="E935" i="1"/>
  <c r="E374" i="1"/>
  <c r="E375" i="1"/>
  <c r="E376" i="1"/>
  <c r="E377" i="1"/>
  <c r="E936" i="1"/>
  <c r="E937" i="1"/>
  <c r="E378" i="1"/>
  <c r="E938" i="1"/>
  <c r="E939" i="1"/>
  <c r="E379" i="1"/>
  <c r="E940" i="1"/>
  <c r="E380" i="1"/>
  <c r="E381" i="1"/>
  <c r="E941" i="1"/>
  <c r="E942" i="1"/>
  <c r="E943" i="1"/>
  <c r="E944" i="1"/>
  <c r="E945" i="1"/>
  <c r="E946" i="1"/>
  <c r="E947" i="1"/>
  <c r="E382" i="1"/>
  <c r="E948" i="1"/>
  <c r="E383" i="1"/>
  <c r="E384" i="1"/>
  <c r="E949" i="1"/>
  <c r="E385" i="1"/>
  <c r="E950" i="1"/>
  <c r="E951" i="1"/>
  <c r="E434" i="1"/>
  <c r="E386" i="1"/>
  <c r="E952" i="1"/>
  <c r="E953" i="1"/>
  <c r="E387" i="1"/>
  <c r="E954" i="1"/>
  <c r="E955" i="1"/>
  <c r="E52" i="1"/>
  <c r="E956" i="1"/>
  <c r="E957" i="1"/>
  <c r="E388" i="1"/>
  <c r="E389" i="1"/>
  <c r="E958" i="1"/>
  <c r="E390" i="1"/>
  <c r="E435" i="1"/>
  <c r="E959" i="1"/>
  <c r="E391" i="1"/>
  <c r="E960" i="1"/>
  <c r="E392" i="1"/>
  <c r="E961" i="1"/>
  <c r="E962" i="1"/>
  <c r="E963" i="1"/>
  <c r="E964" i="1"/>
  <c r="E393" i="1"/>
  <c r="E394" i="1"/>
  <c r="E965" i="1"/>
  <c r="E966" i="1"/>
  <c r="E967" i="1"/>
  <c r="E395" i="1"/>
  <c r="E968" i="1"/>
  <c r="E969" i="1"/>
  <c r="E970" i="1"/>
  <c r="E971" i="1"/>
  <c r="E396" i="1"/>
  <c r="E53" i="1"/>
  <c r="E972" i="1"/>
  <c r="E397" i="1"/>
  <c r="E436" i="1"/>
  <c r="E398" i="1"/>
  <c r="E399" i="1"/>
  <c r="E973" i="1"/>
  <c r="E400" i="1"/>
  <c r="E401" i="1"/>
  <c r="E402" i="1"/>
  <c r="E403" i="1"/>
  <c r="E54" i="1"/>
  <c r="E974" i="1"/>
  <c r="E404" i="1"/>
  <c r="E975" i="1"/>
  <c r="E55" i="1"/>
  <c r="E405" i="1"/>
  <c r="E976" i="1"/>
  <c r="E977" i="1"/>
  <c r="E406" i="1"/>
  <c r="E978" i="1"/>
  <c r="E979" i="1"/>
  <c r="E407" i="1"/>
  <c r="E408" i="1"/>
  <c r="E980" i="1"/>
  <c r="E981" i="1"/>
  <c r="E409" i="1"/>
  <c r="E982" i="1"/>
  <c r="E983" i="1"/>
  <c r="E984" i="1"/>
  <c r="E985" i="1"/>
  <c r="E986" i="1"/>
  <c r="E987" i="1"/>
  <c r="E410" i="1"/>
  <c r="E411" i="1"/>
  <c r="E988" i="1"/>
  <c r="E412" i="1"/>
  <c r="E989" i="1"/>
  <c r="E990" i="1"/>
  <c r="E991" i="1"/>
  <c r="E413" i="1"/>
  <c r="E992" i="1"/>
  <c r="E993" i="1"/>
  <c r="E414" i="1"/>
  <c r="E994" i="1"/>
  <c r="E415" i="1"/>
  <c r="E995" i="1"/>
  <c r="E996" i="1"/>
  <c r="E416" i="1"/>
  <c r="E417" i="1"/>
  <c r="E997" i="1"/>
  <c r="E418" i="1"/>
  <c r="E998" i="1"/>
  <c r="E419" i="1"/>
  <c r="E999" i="1"/>
  <c r="E1000" i="1"/>
  <c r="E56" i="1"/>
  <c r="E420" i="1"/>
  <c r="E1001" i="1"/>
  <c r="E421" i="1"/>
  <c r="E57" i="1"/>
  <c r="E422" i="1"/>
  <c r="E58" i="1"/>
  <c r="E437" i="1"/>
</calcChain>
</file>

<file path=xl/sharedStrings.xml><?xml version="1.0" encoding="utf-8"?>
<sst xmlns="http://schemas.openxmlformats.org/spreadsheetml/2006/main" count="9062" uniqueCount="2116">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</sst>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Parent Category 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- Parent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-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Parent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144C-9873-F7947B0A54C6}"/>
            </c:ext>
          </c:extLst>
        </c:ser>
        <c:ser>
          <c:idx val="1"/>
          <c:order val="1"/>
          <c:tx>
            <c:strRef>
              <c:f>'Outcome - Parent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-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Parent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AD6-144C-9873-F7947B0A54C6}"/>
            </c:ext>
          </c:extLst>
        </c:ser>
        <c:ser>
          <c:idx val="2"/>
          <c:order val="2"/>
          <c:tx>
            <c:strRef>
              <c:f>'Outcome - Parent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-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Parent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AD6-144C-9873-F7947B0A54C6}"/>
            </c:ext>
          </c:extLst>
        </c:ser>
        <c:ser>
          <c:idx val="3"/>
          <c:order val="3"/>
          <c:tx>
            <c:strRef>
              <c:f>'Outcome - Parent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-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Parent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AD6-144C-9873-F7947B0A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415328"/>
        <c:axId val="787413520"/>
      </c:barChart>
      <c:catAx>
        <c:axId val="7874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13520"/>
        <c:crosses val="autoZero"/>
        <c:auto val="1"/>
        <c:lblAlgn val="ctr"/>
        <c:lblOffset val="100"/>
        <c:noMultiLvlLbl val="0"/>
      </c:catAx>
      <c:valAx>
        <c:axId val="7874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D-5F4C-9688-73C580B4771F}"/>
            </c:ext>
          </c:extLst>
        </c:ser>
        <c:ser>
          <c:idx val="1"/>
          <c:order val="1"/>
          <c:tx>
            <c:strRef>
              <c:f>'Outcome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D-5F4C-9688-73C580B4771F}"/>
            </c:ext>
          </c:extLst>
        </c:ser>
        <c:ser>
          <c:idx val="2"/>
          <c:order val="2"/>
          <c:tx>
            <c:strRef>
              <c:f>'Outcome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D-5F4C-9688-73C580B4771F}"/>
            </c:ext>
          </c:extLst>
        </c:ser>
        <c:ser>
          <c:idx val="3"/>
          <c:order val="3"/>
          <c:tx>
            <c:strRef>
              <c:f>'Outcome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D-5F4C-9688-73C580B4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616992"/>
        <c:axId val="417618720"/>
      </c:barChart>
      <c:catAx>
        <c:axId val="4176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8720"/>
        <c:crosses val="autoZero"/>
        <c:auto val="1"/>
        <c:lblAlgn val="ctr"/>
        <c:lblOffset val="100"/>
        <c:noMultiLvlLbl val="0"/>
      </c:catAx>
      <c:valAx>
        <c:axId val="417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Year Created!PivotTable5</c:name>
    <c:fmtId val="7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- Year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-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3447-87AD-3EC6FBE1F67A}"/>
            </c:ext>
          </c:extLst>
        </c:ser>
        <c:ser>
          <c:idx val="1"/>
          <c:order val="1"/>
          <c:tx>
            <c:strRef>
              <c:f>'Outcome - Year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-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7-3447-87AD-3EC6FBE1F67A}"/>
            </c:ext>
          </c:extLst>
        </c:ser>
        <c:ser>
          <c:idx val="2"/>
          <c:order val="2"/>
          <c:tx>
            <c:strRef>
              <c:f>'Outcome - Year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-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7-3447-87AD-3EC6FBE1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37360"/>
        <c:axId val="698039360"/>
      </c:lineChart>
      <c:catAx>
        <c:axId val="698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39360"/>
        <c:crosses val="autoZero"/>
        <c:auto val="1"/>
        <c:lblAlgn val="ctr"/>
        <c:lblOffset val="100"/>
        <c:noMultiLvlLbl val="0"/>
      </c:catAx>
      <c:valAx>
        <c:axId val="6980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-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-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-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0-C74C-BC80-6D3156E5074E}"/>
            </c:ext>
          </c:extLst>
        </c:ser>
        <c:ser>
          <c:idx val="5"/>
          <c:order val="1"/>
          <c:tx>
            <c:strRef>
              <c:f>'Outcome -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-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-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0-C74C-BC80-6D3156E5074E}"/>
            </c:ext>
          </c:extLst>
        </c:ser>
        <c:ser>
          <c:idx val="6"/>
          <c:order val="2"/>
          <c:tx>
            <c:strRef>
              <c:f>'Outcome -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-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-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A0-C74C-BC80-6D3156E5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64671"/>
        <c:axId val="65839327"/>
      </c:lineChart>
      <c:catAx>
        <c:axId val="657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9327"/>
        <c:crosses val="autoZero"/>
        <c:auto val="1"/>
        <c:lblAlgn val="ctr"/>
        <c:lblOffset val="100"/>
        <c:noMultiLvlLbl val="0"/>
      </c:catAx>
      <c:valAx>
        <c:axId val="658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</xdr:row>
      <xdr:rowOff>38100</xdr:rowOff>
    </xdr:from>
    <xdr:to>
      <xdr:col>18</xdr:col>
      <xdr:colOff>381000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03972-664C-AEDE-2ECA-82653898E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1270000</xdr:colOff>
      <xdr:row>1</xdr:row>
      <xdr:rowOff>177800</xdr:rowOff>
    </xdr:from>
    <xdr:to>
      <xdr:col>13</xdr:col>
      <xdr:colOff>787400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64986-ADAD-FD56-D464-0A0A4A8B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139700</xdr:rowOff>
    </xdr:from>
    <xdr:to>
      <xdr:col>17</xdr:col>
      <xdr:colOff>419100</xdr:colOff>
      <xdr:row>24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C7B31-C19C-43EC-1A8D-53D593D2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1714500</xdr:colOff>
      <xdr:row>15</xdr:row>
      <xdr:rowOff>12700</xdr:rowOff>
    </xdr:from>
    <xdr:to>
      <xdr:col>12</xdr:col>
      <xdr:colOff>254000</xdr:colOff>
      <xdr:row>32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A39136-833D-0B06-04AB-0AA07F47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amily" refreshedDate="45090.615356828705" createdVersion="8" refreshedVersion="8" minRefreshableVersion="3" recordCount="1000" xr:uid="{7EFEB143-637F-C947-9071-260C0F34B2F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amily" refreshedDate="45090.643183101849" createdVersion="8" refreshedVersion="8" minRefreshableVersion="3" recordCount="1002" xr:uid="{E0E6A155-4F4E-A74D-BCBD-87EEC4ADC19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FD73C-68BA-874E-8E77-2635DCE6448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24B3B-9BAB-C041-A28F-F68674282FF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6F158-6FC0-F848-A193-F6D41294E18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03" workbookViewId="0">
      <selection activeCell="F422" sqref="F59:H4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3.83203125" bestFit="1" customWidth="1"/>
    <col min="7" max="7" width="0" hidden="1" customWidth="1"/>
    <col min="8" max="8" width="13" bestFit="1" customWidth="1"/>
    <col min="9" max="9" width="16" bestFit="1" customWidth="1"/>
    <col min="12" max="13" width="11.1640625" bestFit="1" customWidth="1"/>
    <col min="14" max="14" width="22.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3</v>
      </c>
      <c r="E1" s="1" t="s">
        <v>2029</v>
      </c>
      <c r="F1" s="1" t="s">
        <v>4</v>
      </c>
      <c r="G1" s="1" t="s">
        <v>2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18</v>
      </c>
      <c r="B2" t="s">
        <v>72</v>
      </c>
      <c r="C2" s="3" t="s">
        <v>73</v>
      </c>
      <c r="D2">
        <v>6089</v>
      </c>
      <c r="E2" s="4">
        <f>(D2/G2)*100</f>
        <v>66.912087912087912</v>
      </c>
      <c r="F2" t="s">
        <v>74</v>
      </c>
      <c r="G2">
        <v>9100</v>
      </c>
      <c r="H2">
        <v>135</v>
      </c>
      <c r="I2" s="5">
        <f>D2/H2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8">
        <f>L2/86400+DATE(1970,1,1)</f>
        <v>43351.208333333328</v>
      </c>
      <c r="O2" s="8">
        <f>M2/86400+DATE(1970,1,1)</f>
        <v>43359.208333333328</v>
      </c>
      <c r="P2" t="b">
        <v>0</v>
      </c>
      <c r="Q2" t="b">
        <v>0</v>
      </c>
      <c r="R2" t="s">
        <v>33</v>
      </c>
      <c r="S2" t="s">
        <v>2039</v>
      </c>
      <c r="T2" t="s">
        <v>2040</v>
      </c>
    </row>
    <row r="3" spans="1:20" ht="17" x14ac:dyDescent="0.2">
      <c r="A3">
        <v>26</v>
      </c>
      <c r="B3" t="s">
        <v>90</v>
      </c>
      <c r="C3" s="3" t="s">
        <v>91</v>
      </c>
      <c r="D3">
        <v>51814</v>
      </c>
      <c r="E3" s="4">
        <f>(D3/G3)*100</f>
        <v>48.199069767441863</v>
      </c>
      <c r="F3" t="s">
        <v>74</v>
      </c>
      <c r="G3">
        <v>107500</v>
      </c>
      <c r="H3">
        <v>1480</v>
      </c>
      <c r="I3" s="5">
        <f>D3/H3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8">
        <f>L3/86400+DATE(1970,1,1)</f>
        <v>43312.208333333328</v>
      </c>
      <c r="O3" s="8">
        <f>M3/86400+DATE(1970,1,1)</f>
        <v>43339.208333333328</v>
      </c>
      <c r="P3" t="b">
        <v>0</v>
      </c>
      <c r="Q3" t="b">
        <v>0</v>
      </c>
      <c r="R3" t="s">
        <v>33</v>
      </c>
      <c r="S3" t="s">
        <v>2039</v>
      </c>
      <c r="T3" t="s">
        <v>2040</v>
      </c>
    </row>
    <row r="4" spans="1:20" ht="17" x14ac:dyDescent="0.2">
      <c r="A4">
        <v>69</v>
      </c>
      <c r="B4" t="s">
        <v>186</v>
      </c>
      <c r="C4" s="3" t="s">
        <v>187</v>
      </c>
      <c r="D4">
        <v>1901</v>
      </c>
      <c r="E4" s="4">
        <f>(D4/G4)*100</f>
        <v>24.063291139240505</v>
      </c>
      <c r="F4" t="s">
        <v>74</v>
      </c>
      <c r="G4">
        <v>7900</v>
      </c>
      <c r="H4">
        <v>17</v>
      </c>
      <c r="I4" s="5">
        <f>D4/H4</f>
        <v>111.82352941176471</v>
      </c>
      <c r="J4" t="s">
        <v>21</v>
      </c>
      <c r="K4" t="s">
        <v>22</v>
      </c>
      <c r="L4">
        <v>1292738400</v>
      </c>
      <c r="M4">
        <v>1295676000</v>
      </c>
      <c r="N4" s="8">
        <f>L4/86400+DATE(1970,1,1)</f>
        <v>40531.25</v>
      </c>
      <c r="O4" s="8">
        <f>M4/86400+DATE(1970,1,1)</f>
        <v>40565.25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t="17" x14ac:dyDescent="0.2">
      <c r="A5">
        <v>93</v>
      </c>
      <c r="B5" t="s">
        <v>235</v>
      </c>
      <c r="C5" s="3" t="s">
        <v>236</v>
      </c>
      <c r="D5">
        <v>65877</v>
      </c>
      <c r="E5" s="4">
        <f>(D5/G5)*100</f>
        <v>60.548713235294116</v>
      </c>
      <c r="F5" t="s">
        <v>74</v>
      </c>
      <c r="G5">
        <v>108800</v>
      </c>
      <c r="H5">
        <v>610</v>
      </c>
      <c r="I5" s="5">
        <f>D5/H5</f>
        <v>107.99508196721311</v>
      </c>
      <c r="J5" t="s">
        <v>21</v>
      </c>
      <c r="K5" t="s">
        <v>22</v>
      </c>
      <c r="L5">
        <v>1350709200</v>
      </c>
      <c r="M5">
        <v>1351054800</v>
      </c>
      <c r="N5" s="8">
        <f>L5/86400+DATE(1970,1,1)</f>
        <v>41202.208333333336</v>
      </c>
      <c r="O5" s="8">
        <f>M5/86400+DATE(1970,1,1)</f>
        <v>41206.208333333336</v>
      </c>
      <c r="P5" t="b">
        <v>0</v>
      </c>
      <c r="Q5" t="b">
        <v>1</v>
      </c>
      <c r="R5" t="s">
        <v>33</v>
      </c>
      <c r="S5" t="s">
        <v>2039</v>
      </c>
      <c r="T5" t="s">
        <v>2040</v>
      </c>
    </row>
    <row r="6" spans="1:20" ht="17" x14ac:dyDescent="0.2">
      <c r="A6">
        <v>128</v>
      </c>
      <c r="B6" t="s">
        <v>307</v>
      </c>
      <c r="C6" s="3" t="s">
        <v>308</v>
      </c>
      <c r="D6">
        <v>42596</v>
      </c>
      <c r="E6" s="4">
        <f>(D6/G6)*100</f>
        <v>60.334277620396605</v>
      </c>
      <c r="F6" t="s">
        <v>74</v>
      </c>
      <c r="G6">
        <v>70600</v>
      </c>
      <c r="H6">
        <v>532</v>
      </c>
      <c r="I6" s="5">
        <f>D6/H6</f>
        <v>80.067669172932327</v>
      </c>
      <c r="J6" t="s">
        <v>21</v>
      </c>
      <c r="K6" t="s">
        <v>22</v>
      </c>
      <c r="L6">
        <v>1282885200</v>
      </c>
      <c r="M6">
        <v>1284008400</v>
      </c>
      <c r="N6" s="8">
        <f>L6/86400+DATE(1970,1,1)</f>
        <v>40417.208333333336</v>
      </c>
      <c r="O6" s="8">
        <f>M6/86400+DATE(1970,1,1)</f>
        <v>40430.208333333336</v>
      </c>
      <c r="P6" t="b">
        <v>0</v>
      </c>
      <c r="Q6" t="b">
        <v>0</v>
      </c>
      <c r="R6" t="s">
        <v>23</v>
      </c>
      <c r="S6" t="s">
        <v>2035</v>
      </c>
      <c r="T6" t="s">
        <v>2036</v>
      </c>
    </row>
    <row r="7" spans="1:20" ht="17" x14ac:dyDescent="0.2">
      <c r="A7">
        <v>129</v>
      </c>
      <c r="B7" t="s">
        <v>309</v>
      </c>
      <c r="C7" s="3" t="s">
        <v>310</v>
      </c>
      <c r="D7">
        <v>4756</v>
      </c>
      <c r="E7" s="4">
        <f>(D7/G7)*100</f>
        <v>3.202693602693603</v>
      </c>
      <c r="F7" t="s">
        <v>74</v>
      </c>
      <c r="G7">
        <v>148500</v>
      </c>
      <c r="H7">
        <v>55</v>
      </c>
      <c r="I7" s="5">
        <f>D7/H7</f>
        <v>86.472727272727269</v>
      </c>
      <c r="J7" t="s">
        <v>26</v>
      </c>
      <c r="K7" t="s">
        <v>27</v>
      </c>
      <c r="L7">
        <v>1422943200</v>
      </c>
      <c r="M7">
        <v>1425103200</v>
      </c>
      <c r="N7" s="8">
        <f>L7/86400+DATE(1970,1,1)</f>
        <v>42038.25</v>
      </c>
      <c r="O7" s="8">
        <f>M7/86400+DATE(1970,1,1)</f>
        <v>42063.25</v>
      </c>
      <c r="P7" t="b">
        <v>0</v>
      </c>
      <c r="Q7" t="b">
        <v>0</v>
      </c>
      <c r="R7" t="s">
        <v>17</v>
      </c>
      <c r="S7" t="s">
        <v>2033</v>
      </c>
      <c r="T7" t="s">
        <v>2034</v>
      </c>
    </row>
    <row r="8" spans="1:20" ht="17" x14ac:dyDescent="0.2">
      <c r="A8">
        <v>136</v>
      </c>
      <c r="B8" t="s">
        <v>324</v>
      </c>
      <c r="C8" s="3" t="s">
        <v>325</v>
      </c>
      <c r="D8">
        <v>2721</v>
      </c>
      <c r="E8" s="4">
        <f>(D8/G8)*100</f>
        <v>3.2862318840579712</v>
      </c>
      <c r="F8" t="s">
        <v>74</v>
      </c>
      <c r="G8">
        <v>82800</v>
      </c>
      <c r="H8">
        <v>58</v>
      </c>
      <c r="I8" s="5">
        <f>D8/H8</f>
        <v>46.913793103448278</v>
      </c>
      <c r="J8" t="s">
        <v>21</v>
      </c>
      <c r="K8" t="s">
        <v>22</v>
      </c>
      <c r="L8">
        <v>1402117200</v>
      </c>
      <c r="M8">
        <v>1403154000</v>
      </c>
      <c r="N8" s="8">
        <f>L8/86400+DATE(1970,1,1)</f>
        <v>41797.208333333336</v>
      </c>
      <c r="O8" s="8">
        <f>M8/86400+DATE(1970,1,1)</f>
        <v>41809.208333333336</v>
      </c>
      <c r="P8" t="b">
        <v>0</v>
      </c>
      <c r="Q8" t="b">
        <v>1</v>
      </c>
      <c r="R8" t="s">
        <v>53</v>
      </c>
      <c r="S8" t="s">
        <v>2041</v>
      </c>
      <c r="T8" t="s">
        <v>2044</v>
      </c>
    </row>
    <row r="9" spans="1:20" ht="34" x14ac:dyDescent="0.2">
      <c r="A9">
        <v>146</v>
      </c>
      <c r="B9" t="s">
        <v>344</v>
      </c>
      <c r="C9" s="3" t="s">
        <v>345</v>
      </c>
      <c r="D9">
        <v>1518</v>
      </c>
      <c r="E9" s="4">
        <f>(D9/G9)*100</f>
        <v>17.25</v>
      </c>
      <c r="F9" t="s">
        <v>74</v>
      </c>
      <c r="G9">
        <v>8800</v>
      </c>
      <c r="H9">
        <v>51</v>
      </c>
      <c r="I9" s="5">
        <f>D9/H9</f>
        <v>29.764705882352942</v>
      </c>
      <c r="J9" t="s">
        <v>21</v>
      </c>
      <c r="K9" t="s">
        <v>22</v>
      </c>
      <c r="L9">
        <v>1320732000</v>
      </c>
      <c r="M9">
        <v>1322460000</v>
      </c>
      <c r="N9" s="8">
        <f>L9/86400+DATE(1970,1,1)</f>
        <v>40855.25</v>
      </c>
      <c r="O9" s="8">
        <f>M9/86400+DATE(1970,1,1)</f>
        <v>40875.25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156</v>
      </c>
      <c r="B10" t="s">
        <v>364</v>
      </c>
      <c r="C10" s="3" t="s">
        <v>365</v>
      </c>
      <c r="D10">
        <v>26914</v>
      </c>
      <c r="E10" s="4">
        <f>(D10/G10)*100</f>
        <v>73.939560439560438</v>
      </c>
      <c r="F10" t="s">
        <v>74</v>
      </c>
      <c r="G10">
        <v>36400</v>
      </c>
      <c r="H10">
        <v>379</v>
      </c>
      <c r="I10" s="5">
        <f>D10/H10</f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8">
        <f>L10/86400+DATE(1970,1,1)</f>
        <v>43743.208333333328</v>
      </c>
      <c r="O10" s="8">
        <f>M10/86400+DATE(1970,1,1)</f>
        <v>43767.208333333328</v>
      </c>
      <c r="P10" t="b">
        <v>0</v>
      </c>
      <c r="Q10" t="b">
        <v>0</v>
      </c>
      <c r="R10" t="s">
        <v>23</v>
      </c>
      <c r="S10" t="s">
        <v>2035</v>
      </c>
      <c r="T10" t="s">
        <v>2036</v>
      </c>
    </row>
    <row r="11" spans="1:20" ht="17" x14ac:dyDescent="0.2">
      <c r="A11">
        <v>189</v>
      </c>
      <c r="B11" t="s">
        <v>430</v>
      </c>
      <c r="C11" s="3" t="s">
        <v>431</v>
      </c>
      <c r="D11">
        <v>45004</v>
      </c>
      <c r="E11" s="4">
        <f>(D11/G11)*100</f>
        <v>23.525352848928385</v>
      </c>
      <c r="F11" t="s">
        <v>74</v>
      </c>
      <c r="G11">
        <v>191300</v>
      </c>
      <c r="H11">
        <v>441</v>
      </c>
      <c r="I11" s="5">
        <f>D11/H11</f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8">
        <f>L11/86400+DATE(1970,1,1)</f>
        <v>42433.25</v>
      </c>
      <c r="O11" s="8">
        <f>M11/86400+DATE(1970,1,1)</f>
        <v>42433.25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0" ht="17" x14ac:dyDescent="0.2">
      <c r="A12">
        <v>202</v>
      </c>
      <c r="B12" t="s">
        <v>456</v>
      </c>
      <c r="C12" s="3" t="s">
        <v>457</v>
      </c>
      <c r="D12">
        <v>6543</v>
      </c>
      <c r="E12" s="4">
        <f>(D12/G12)*100</f>
        <v>78.831325301204828</v>
      </c>
      <c r="F12" t="s">
        <v>74</v>
      </c>
      <c r="G12">
        <v>8300</v>
      </c>
      <c r="H12">
        <v>82</v>
      </c>
      <c r="I12" s="5">
        <f>D12/H12</f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8">
        <f>L12/86400+DATE(1970,1,1)</f>
        <v>40818.208333333336</v>
      </c>
      <c r="O12" s="8">
        <f>M12/86400+DATE(1970,1,1)</f>
        <v>40822.208333333336</v>
      </c>
      <c r="P12" t="b">
        <v>0</v>
      </c>
      <c r="Q12" t="b">
        <v>0</v>
      </c>
      <c r="R12" t="s">
        <v>17</v>
      </c>
      <c r="S12" t="s">
        <v>2033</v>
      </c>
      <c r="T12" t="s">
        <v>2034</v>
      </c>
    </row>
    <row r="13" spans="1:20" ht="17" x14ac:dyDescent="0.2">
      <c r="A13">
        <v>206</v>
      </c>
      <c r="B13" t="s">
        <v>464</v>
      </c>
      <c r="C13" s="3" t="s">
        <v>465</v>
      </c>
      <c r="D13">
        <v>3496</v>
      </c>
      <c r="E13" s="4">
        <f>(D13/G13)*100</f>
        <v>38.844444444444441</v>
      </c>
      <c r="F13" t="s">
        <v>74</v>
      </c>
      <c r="G13">
        <v>9000</v>
      </c>
      <c r="H13">
        <v>57</v>
      </c>
      <c r="I13" s="5">
        <f>D13/H13</f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8">
        <f>L13/86400+DATE(1970,1,1)</f>
        <v>40236.25</v>
      </c>
      <c r="O13" s="8">
        <f>M13/86400+DATE(1970,1,1)</f>
        <v>40245.25</v>
      </c>
      <c r="P13" t="b">
        <v>0</v>
      </c>
      <c r="Q13" t="b">
        <v>0</v>
      </c>
      <c r="R13" t="s">
        <v>119</v>
      </c>
      <c r="S13" t="s">
        <v>2047</v>
      </c>
      <c r="T13" t="s">
        <v>2053</v>
      </c>
    </row>
    <row r="14" spans="1:20" ht="17" x14ac:dyDescent="0.2">
      <c r="A14">
        <v>231</v>
      </c>
      <c r="B14" t="s">
        <v>514</v>
      </c>
      <c r="C14" s="3" t="s">
        <v>515</v>
      </c>
      <c r="D14">
        <v>5523</v>
      </c>
      <c r="E14" s="4">
        <f>(D14/G14)*100</f>
        <v>76.708333333333329</v>
      </c>
      <c r="F14" t="s">
        <v>74</v>
      </c>
      <c r="G14">
        <v>7200</v>
      </c>
      <c r="H14">
        <v>67</v>
      </c>
      <c r="I14" s="5">
        <f>D14/H14</f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8">
        <f>L14/86400+DATE(1970,1,1)</f>
        <v>41415.208333333336</v>
      </c>
      <c r="O14" s="8">
        <f>M14/86400+DATE(1970,1,1)</f>
        <v>41473.208333333336</v>
      </c>
      <c r="P14" t="b">
        <v>0</v>
      </c>
      <c r="Q14" t="b">
        <v>0</v>
      </c>
      <c r="R14" t="s">
        <v>33</v>
      </c>
      <c r="S14" t="s">
        <v>2039</v>
      </c>
      <c r="T14" t="s">
        <v>2040</v>
      </c>
    </row>
    <row r="15" spans="1:20" ht="17" x14ac:dyDescent="0.2">
      <c r="A15">
        <v>270</v>
      </c>
      <c r="B15" t="s">
        <v>592</v>
      </c>
      <c r="C15" s="3" t="s">
        <v>593</v>
      </c>
      <c r="D15">
        <v>47260</v>
      </c>
      <c r="E15" s="4">
        <f>(D15/G15)*100</f>
        <v>27.176538240368025</v>
      </c>
      <c r="F15" t="s">
        <v>74</v>
      </c>
      <c r="G15">
        <v>173900</v>
      </c>
      <c r="H15">
        <v>1890</v>
      </c>
      <c r="I15" s="5">
        <f>D15/H15</f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8">
        <f>L15/86400+DATE(1970,1,1)</f>
        <v>40514.25</v>
      </c>
      <c r="O15" s="8">
        <f>M15/86400+DATE(1970,1,1)</f>
        <v>40516.25</v>
      </c>
      <c r="P15" t="b">
        <v>0</v>
      </c>
      <c r="Q15" t="b">
        <v>0</v>
      </c>
      <c r="R15" t="s">
        <v>89</v>
      </c>
      <c r="S15" t="s">
        <v>2050</v>
      </c>
      <c r="T15" t="s">
        <v>2051</v>
      </c>
    </row>
    <row r="16" spans="1:20" ht="17" x14ac:dyDescent="0.2">
      <c r="A16">
        <v>286</v>
      </c>
      <c r="B16" t="s">
        <v>624</v>
      </c>
      <c r="C16" s="3" t="s">
        <v>625</v>
      </c>
      <c r="D16">
        <v>19557</v>
      </c>
      <c r="E16" s="4">
        <f>(D16/G16)*100</f>
        <v>17.446030330062445</v>
      </c>
      <c r="F16" t="s">
        <v>74</v>
      </c>
      <c r="G16">
        <v>112100</v>
      </c>
      <c r="H16">
        <v>184</v>
      </c>
      <c r="I16" s="5">
        <f>D16/H16</f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8">
        <f>L16/86400+DATE(1970,1,1)</f>
        <v>42697.25</v>
      </c>
      <c r="O16" s="8">
        <f>M16/86400+DATE(1970,1,1)</f>
        <v>42704.25</v>
      </c>
      <c r="P16" t="b">
        <v>0</v>
      </c>
      <c r="Q16" t="b">
        <v>0</v>
      </c>
      <c r="R16" t="s">
        <v>33</v>
      </c>
      <c r="S16" t="s">
        <v>2039</v>
      </c>
      <c r="T16" t="s">
        <v>2040</v>
      </c>
    </row>
    <row r="17" spans="1:20" ht="17" x14ac:dyDescent="0.2">
      <c r="A17">
        <v>293</v>
      </c>
      <c r="B17" t="s">
        <v>638</v>
      </c>
      <c r="C17" s="3" t="s">
        <v>639</v>
      </c>
      <c r="D17">
        <v>1065</v>
      </c>
      <c r="E17" s="4">
        <f>(D17/G17)*100</f>
        <v>16.384615384615383</v>
      </c>
      <c r="F17" t="s">
        <v>74</v>
      </c>
      <c r="G17">
        <v>6500</v>
      </c>
      <c r="H17">
        <v>32</v>
      </c>
      <c r="I17" s="5">
        <f>D17/H17</f>
        <v>33.28125</v>
      </c>
      <c r="J17" t="s">
        <v>107</v>
      </c>
      <c r="K17" t="s">
        <v>108</v>
      </c>
      <c r="L17">
        <v>1286254800</v>
      </c>
      <c r="M17">
        <v>1287032400</v>
      </c>
      <c r="N17" s="8">
        <f>L17/86400+DATE(1970,1,1)</f>
        <v>40456.208333333336</v>
      </c>
      <c r="O17" s="8">
        <f>M17/86400+DATE(1970,1,1)</f>
        <v>40465.208333333336</v>
      </c>
      <c r="P17" t="b">
        <v>0</v>
      </c>
      <c r="Q17" t="b">
        <v>0</v>
      </c>
      <c r="R17" t="s">
        <v>33</v>
      </c>
      <c r="S17" t="s">
        <v>2039</v>
      </c>
      <c r="T17" t="s">
        <v>2040</v>
      </c>
    </row>
    <row r="18" spans="1:20" ht="17" x14ac:dyDescent="0.2">
      <c r="A18">
        <v>309</v>
      </c>
      <c r="B18" t="s">
        <v>670</v>
      </c>
      <c r="C18" s="3" t="s">
        <v>671</v>
      </c>
      <c r="D18">
        <v>3087</v>
      </c>
      <c r="E18" s="4">
        <f>(D18/G18)*100</f>
        <v>75.292682926829272</v>
      </c>
      <c r="F18" t="s">
        <v>74</v>
      </c>
      <c r="G18">
        <v>4100</v>
      </c>
      <c r="H18">
        <v>75</v>
      </c>
      <c r="I18" s="5">
        <f>D18/H18</f>
        <v>41.16</v>
      </c>
      <c r="J18" t="s">
        <v>21</v>
      </c>
      <c r="K18" t="s">
        <v>22</v>
      </c>
      <c r="L18">
        <v>1316581200</v>
      </c>
      <c r="M18">
        <v>1318309200</v>
      </c>
      <c r="N18" s="8">
        <f>L18/86400+DATE(1970,1,1)</f>
        <v>40807.208333333336</v>
      </c>
      <c r="O18" s="8">
        <f>M18/86400+DATE(1970,1,1)</f>
        <v>40827.208333333336</v>
      </c>
      <c r="P18" t="b">
        <v>0</v>
      </c>
      <c r="Q18" t="b">
        <v>1</v>
      </c>
      <c r="R18" t="s">
        <v>60</v>
      </c>
      <c r="S18" t="s">
        <v>2035</v>
      </c>
      <c r="T18" t="s">
        <v>2045</v>
      </c>
    </row>
    <row r="19" spans="1:20" ht="17" x14ac:dyDescent="0.2">
      <c r="A19">
        <v>319</v>
      </c>
      <c r="B19" t="s">
        <v>690</v>
      </c>
      <c r="C19" s="3" t="s">
        <v>691</v>
      </c>
      <c r="D19">
        <v>3251</v>
      </c>
      <c r="E19" s="4">
        <f>(D19/G19)*100</f>
        <v>38.702380952380956</v>
      </c>
      <c r="F19" t="s">
        <v>74</v>
      </c>
      <c r="G19">
        <v>8400</v>
      </c>
      <c r="H19">
        <v>64</v>
      </c>
      <c r="I19" s="5">
        <f>D19/H19</f>
        <v>50.796875</v>
      </c>
      <c r="J19" t="s">
        <v>21</v>
      </c>
      <c r="K19" t="s">
        <v>22</v>
      </c>
      <c r="L19">
        <v>1281589200</v>
      </c>
      <c r="M19">
        <v>1283662800</v>
      </c>
      <c r="N19" s="8">
        <f>L19/86400+DATE(1970,1,1)</f>
        <v>40402.208333333336</v>
      </c>
      <c r="O19" s="8">
        <f>M19/86400+DATE(1970,1,1)</f>
        <v>40426.208333333336</v>
      </c>
      <c r="P19" t="b">
        <v>0</v>
      </c>
      <c r="Q19" t="b">
        <v>0</v>
      </c>
      <c r="R19" t="s">
        <v>28</v>
      </c>
      <c r="S19" t="s">
        <v>2037</v>
      </c>
      <c r="T19" t="s">
        <v>2038</v>
      </c>
    </row>
    <row r="20" spans="1:20" ht="17" x14ac:dyDescent="0.2">
      <c r="A20">
        <v>339</v>
      </c>
      <c r="B20" t="s">
        <v>730</v>
      </c>
      <c r="C20" s="3" t="s">
        <v>731</v>
      </c>
      <c r="D20">
        <v>108974</v>
      </c>
      <c r="E20" s="4">
        <f>(D20/G20)*100</f>
        <v>79.951577402787962</v>
      </c>
      <c r="F20" t="s">
        <v>74</v>
      </c>
      <c r="G20">
        <v>136300</v>
      </c>
      <c r="H20">
        <v>1297</v>
      </c>
      <c r="I20" s="5">
        <f>D20/H20</f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8">
        <f>L20/86400+DATE(1970,1,1)</f>
        <v>42949.208333333328</v>
      </c>
      <c r="O20" s="8">
        <f>M20/86400+DATE(1970,1,1)</f>
        <v>42963.208333333328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388</v>
      </c>
      <c r="B21" t="s">
        <v>828</v>
      </c>
      <c r="C21" s="3" t="s">
        <v>829</v>
      </c>
      <c r="D21">
        <v>12938</v>
      </c>
      <c r="E21" s="4">
        <f>(D21/G21)*100</f>
        <v>11.270034843205574</v>
      </c>
      <c r="F21" t="s">
        <v>74</v>
      </c>
      <c r="G21">
        <v>114800</v>
      </c>
      <c r="H21">
        <v>145</v>
      </c>
      <c r="I21" s="5">
        <f>D21/H21</f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8">
        <f>L21/86400+DATE(1970,1,1)</f>
        <v>40912.25</v>
      </c>
      <c r="O21" s="8">
        <f>M21/86400+DATE(1970,1,1)</f>
        <v>40914.25</v>
      </c>
      <c r="P21" t="b">
        <v>0</v>
      </c>
      <c r="Q21" t="b">
        <v>0</v>
      </c>
      <c r="R21" t="s">
        <v>60</v>
      </c>
      <c r="S21" t="s">
        <v>2035</v>
      </c>
      <c r="T21" t="s">
        <v>2045</v>
      </c>
    </row>
    <row r="22" spans="1:20" ht="17" x14ac:dyDescent="0.2">
      <c r="A22">
        <v>429</v>
      </c>
      <c r="B22" t="s">
        <v>907</v>
      </c>
      <c r="C22" s="3" t="s">
        <v>908</v>
      </c>
      <c r="D22">
        <v>173191</v>
      </c>
      <c r="E22" s="4">
        <f>(D22/G22)*100</f>
        <v>90.675916230366497</v>
      </c>
      <c r="F22" t="s">
        <v>74</v>
      </c>
      <c r="G22">
        <v>191000</v>
      </c>
      <c r="H22">
        <v>2138</v>
      </c>
      <c r="I22" s="5">
        <f>D22/H22</f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8">
        <f>L22/86400+DATE(1970,1,1)</f>
        <v>41680.25</v>
      </c>
      <c r="O22" s="8">
        <f>M22/86400+DATE(1970,1,1)</f>
        <v>41708.208333333336</v>
      </c>
      <c r="P22" t="b">
        <v>0</v>
      </c>
      <c r="Q22" t="b">
        <v>1</v>
      </c>
      <c r="R22" t="s">
        <v>122</v>
      </c>
      <c r="S22" t="s">
        <v>2054</v>
      </c>
      <c r="T22" t="s">
        <v>2055</v>
      </c>
    </row>
    <row r="23" spans="1:20" ht="17" x14ac:dyDescent="0.2">
      <c r="A23">
        <v>434</v>
      </c>
      <c r="B23" t="s">
        <v>917</v>
      </c>
      <c r="C23" s="3" t="s">
        <v>918</v>
      </c>
      <c r="D23">
        <v>903</v>
      </c>
      <c r="E23" s="4">
        <f>(D23/G23)*100</f>
        <v>16.722222222222221</v>
      </c>
      <c r="F23" t="s">
        <v>74</v>
      </c>
      <c r="G23">
        <v>5400</v>
      </c>
      <c r="H23">
        <v>10</v>
      </c>
      <c r="I23" s="5">
        <f>D23/H23</f>
        <v>90.3</v>
      </c>
      <c r="J23" t="s">
        <v>15</v>
      </c>
      <c r="K23" t="s">
        <v>16</v>
      </c>
      <c r="L23">
        <v>1480572000</v>
      </c>
      <c r="M23">
        <v>1481781600</v>
      </c>
      <c r="N23" s="8">
        <f>L23/86400+DATE(1970,1,1)</f>
        <v>42705.25</v>
      </c>
      <c r="O23" s="8">
        <f>M23/86400+DATE(1970,1,1)</f>
        <v>42719.25</v>
      </c>
      <c r="P23" t="b">
        <v>1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443</v>
      </c>
      <c r="B24" t="s">
        <v>935</v>
      </c>
      <c r="C24" s="3" t="s">
        <v>936</v>
      </c>
      <c r="D24">
        <v>3232</v>
      </c>
      <c r="E24" s="4">
        <f>(D24/G24)*100</f>
        <v>34.752688172043008</v>
      </c>
      <c r="F24" t="s">
        <v>74</v>
      </c>
      <c r="G24">
        <v>9300</v>
      </c>
      <c r="H24">
        <v>90</v>
      </c>
      <c r="I24" s="5">
        <f>D24/H24</f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8">
        <f>L24/86400+DATE(1970,1,1)</f>
        <v>40451.208333333336</v>
      </c>
      <c r="O24" s="8">
        <f>M24/86400+DATE(1970,1,1)</f>
        <v>40470.208333333336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34" x14ac:dyDescent="0.2">
      <c r="A25">
        <v>447</v>
      </c>
      <c r="B25" t="s">
        <v>942</v>
      </c>
      <c r="C25" s="3" t="s">
        <v>943</v>
      </c>
      <c r="D25">
        <v>37754</v>
      </c>
      <c r="E25" s="4">
        <f>(D25/G25)*100</f>
        <v>24.326030927835053</v>
      </c>
      <c r="F25" t="s">
        <v>74</v>
      </c>
      <c r="G25">
        <v>155200</v>
      </c>
      <c r="H25">
        <v>439</v>
      </c>
      <c r="I25" s="5">
        <f>D25/H25</f>
        <v>86</v>
      </c>
      <c r="J25" t="s">
        <v>40</v>
      </c>
      <c r="K25" t="s">
        <v>41</v>
      </c>
      <c r="L25">
        <v>1513663200</v>
      </c>
      <c r="M25">
        <v>1515045600</v>
      </c>
      <c r="N25" s="8">
        <f>L25/86400+DATE(1970,1,1)</f>
        <v>43088.25</v>
      </c>
      <c r="O25" s="8">
        <f>M25/86400+DATE(1970,1,1)</f>
        <v>43104.25</v>
      </c>
      <c r="P25" t="b">
        <v>0</v>
      </c>
      <c r="Q25" t="b">
        <v>0</v>
      </c>
      <c r="R25" t="s">
        <v>269</v>
      </c>
      <c r="S25" t="s">
        <v>2041</v>
      </c>
      <c r="T25" t="s">
        <v>2060</v>
      </c>
    </row>
    <row r="26" spans="1:20" ht="17" x14ac:dyDescent="0.2">
      <c r="A26">
        <v>492</v>
      </c>
      <c r="B26" t="s">
        <v>1032</v>
      </c>
      <c r="C26" s="3" t="s">
        <v>1033</v>
      </c>
      <c r="D26">
        <v>45831</v>
      </c>
      <c r="E26" s="4">
        <f>(D26/G26)*100</f>
        <v>23.995287958115181</v>
      </c>
      <c r="F26" t="s">
        <v>74</v>
      </c>
      <c r="G26">
        <v>191000</v>
      </c>
      <c r="H26">
        <v>595</v>
      </c>
      <c r="I26" s="5">
        <f>D26/H26</f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8">
        <f>L26/86400+DATE(1970,1,1)</f>
        <v>40336.208333333336</v>
      </c>
      <c r="O26" s="8">
        <f>M26/86400+DATE(1970,1,1)</f>
        <v>40371.208333333336</v>
      </c>
      <c r="P26" t="b">
        <v>1</v>
      </c>
      <c r="Q26" t="b">
        <v>1</v>
      </c>
      <c r="R26" t="s">
        <v>100</v>
      </c>
      <c r="S26" t="s">
        <v>2041</v>
      </c>
      <c r="T26" t="s">
        <v>2052</v>
      </c>
    </row>
    <row r="27" spans="1:20" ht="17" x14ac:dyDescent="0.2">
      <c r="A27">
        <v>513</v>
      </c>
      <c r="B27" t="s">
        <v>1072</v>
      </c>
      <c r="C27" s="3" t="s">
        <v>1073</v>
      </c>
      <c r="D27">
        <v>3260</v>
      </c>
      <c r="E27" s="4">
        <f>(D27/G27)*100</f>
        <v>39.277108433734945</v>
      </c>
      <c r="F27" t="s">
        <v>74</v>
      </c>
      <c r="G27">
        <v>8300</v>
      </c>
      <c r="H27">
        <v>35</v>
      </c>
      <c r="I27" s="5">
        <f>D27/H27</f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8">
        <f>L27/86400+DATE(1970,1,1)</f>
        <v>40430.208333333336</v>
      </c>
      <c r="O27" s="8">
        <f>M27/86400+DATE(1970,1,1)</f>
        <v>40432.208333333336</v>
      </c>
      <c r="P27" t="b">
        <v>0</v>
      </c>
      <c r="Q27" t="b">
        <v>0</v>
      </c>
      <c r="R27" t="s">
        <v>269</v>
      </c>
      <c r="S27" t="s">
        <v>2041</v>
      </c>
      <c r="T27" t="s">
        <v>2060</v>
      </c>
    </row>
    <row r="28" spans="1:20" ht="17" x14ac:dyDescent="0.2">
      <c r="A28">
        <v>514</v>
      </c>
      <c r="B28" t="s">
        <v>1074</v>
      </c>
      <c r="C28" s="3" t="s">
        <v>1075</v>
      </c>
      <c r="D28">
        <v>31123</v>
      </c>
      <c r="E28" s="4">
        <f>(D28/G28)*100</f>
        <v>22.439077144917089</v>
      </c>
      <c r="F28" t="s">
        <v>74</v>
      </c>
      <c r="G28">
        <v>138700</v>
      </c>
      <c r="H28">
        <v>528</v>
      </c>
      <c r="I28" s="5">
        <f>D28/H28</f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8">
        <f>L28/86400+DATE(1970,1,1)</f>
        <v>41614.25</v>
      </c>
      <c r="O28" s="8">
        <f>M28/86400+DATE(1970,1,1)</f>
        <v>41619.25</v>
      </c>
      <c r="P28" t="b">
        <v>0</v>
      </c>
      <c r="Q28" t="b">
        <v>1</v>
      </c>
      <c r="R28" t="s">
        <v>23</v>
      </c>
      <c r="S28" t="s">
        <v>2035</v>
      </c>
      <c r="T28" t="s">
        <v>2036</v>
      </c>
    </row>
    <row r="29" spans="1:20" ht="34" x14ac:dyDescent="0.2">
      <c r="A29">
        <v>550</v>
      </c>
      <c r="B29" t="s">
        <v>1145</v>
      </c>
      <c r="C29" s="3" t="s">
        <v>1146</v>
      </c>
      <c r="D29">
        <v>4</v>
      </c>
      <c r="E29" s="4">
        <f>(D29/G29)*100</f>
        <v>4</v>
      </c>
      <c r="F29" t="s">
        <v>74</v>
      </c>
      <c r="G29">
        <v>100</v>
      </c>
      <c r="H29">
        <v>1</v>
      </c>
      <c r="I29" s="5">
        <f>D29/H29</f>
        <v>4</v>
      </c>
      <c r="J29" t="s">
        <v>98</v>
      </c>
      <c r="K29" t="s">
        <v>99</v>
      </c>
      <c r="L29">
        <v>1330495200</v>
      </c>
      <c r="M29">
        <v>1332306000</v>
      </c>
      <c r="N29" s="8">
        <f>L29/86400+DATE(1970,1,1)</f>
        <v>40968.25</v>
      </c>
      <c r="O29" s="8">
        <f>M29/86400+DATE(1970,1,1)</f>
        <v>40989.208333333336</v>
      </c>
      <c r="P29" t="b">
        <v>0</v>
      </c>
      <c r="Q29" t="b">
        <v>0</v>
      </c>
      <c r="R29" t="s">
        <v>60</v>
      </c>
      <c r="S29" t="s">
        <v>2035</v>
      </c>
      <c r="T29" t="s">
        <v>2045</v>
      </c>
    </row>
    <row r="30" spans="1:20" ht="17" x14ac:dyDescent="0.2">
      <c r="A30">
        <v>572</v>
      </c>
      <c r="B30" t="s">
        <v>1188</v>
      </c>
      <c r="C30" s="3" t="s">
        <v>1189</v>
      </c>
      <c r="D30">
        <v>4896</v>
      </c>
      <c r="E30" s="4">
        <f>(D30/G30)*100</f>
        <v>54.400000000000006</v>
      </c>
      <c r="F30" t="s">
        <v>74</v>
      </c>
      <c r="G30">
        <v>9000</v>
      </c>
      <c r="H30">
        <v>94</v>
      </c>
      <c r="I30" s="5">
        <f>D30/H30</f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8">
        <f>L30/86400+DATE(1970,1,1)</f>
        <v>42275.208333333328</v>
      </c>
      <c r="O30" s="8">
        <f>M30/86400+DATE(1970,1,1)</f>
        <v>42291.208333333328</v>
      </c>
      <c r="P30" t="b">
        <v>0</v>
      </c>
      <c r="Q30" t="b">
        <v>1</v>
      </c>
      <c r="R30" t="s">
        <v>23</v>
      </c>
      <c r="S30" t="s">
        <v>2035</v>
      </c>
      <c r="T30" t="s">
        <v>2036</v>
      </c>
    </row>
    <row r="31" spans="1:20" ht="17" x14ac:dyDescent="0.2">
      <c r="A31">
        <v>577</v>
      </c>
      <c r="B31" t="s">
        <v>1198</v>
      </c>
      <c r="C31" s="3" t="s">
        <v>1199</v>
      </c>
      <c r="D31">
        <v>1546</v>
      </c>
      <c r="E31" s="4">
        <f>(D31/G31)*100</f>
        <v>18.853658536585368</v>
      </c>
      <c r="F31" t="s">
        <v>74</v>
      </c>
      <c r="G31">
        <v>8200</v>
      </c>
      <c r="H31">
        <v>37</v>
      </c>
      <c r="I31" s="5">
        <f>D31/H31</f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8">
        <f>L31/86400+DATE(1970,1,1)</f>
        <v>40613.25</v>
      </c>
      <c r="O31" s="8">
        <f>M31/86400+DATE(1970,1,1)</f>
        <v>40639.208333333336</v>
      </c>
      <c r="P31" t="b">
        <v>0</v>
      </c>
      <c r="Q31" t="b">
        <v>0</v>
      </c>
      <c r="R31" t="s">
        <v>159</v>
      </c>
      <c r="S31" t="s">
        <v>2035</v>
      </c>
      <c r="T31" t="s">
        <v>2058</v>
      </c>
    </row>
    <row r="32" spans="1:20" ht="17" x14ac:dyDescent="0.2">
      <c r="A32">
        <v>611</v>
      </c>
      <c r="B32" t="s">
        <v>1264</v>
      </c>
      <c r="C32" s="3" t="s">
        <v>1265</v>
      </c>
      <c r="D32">
        <v>1136</v>
      </c>
      <c r="E32" s="4">
        <f>(D32/G32)*100</f>
        <v>13.853658536585368</v>
      </c>
      <c r="F32" t="s">
        <v>74</v>
      </c>
      <c r="G32">
        <v>8200</v>
      </c>
      <c r="H32">
        <v>15</v>
      </c>
      <c r="I32" s="5">
        <f>D32/H32</f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8">
        <f>L32/86400+DATE(1970,1,1)</f>
        <v>41480.208333333336</v>
      </c>
      <c r="O32" s="8">
        <f>M32/86400+DATE(1970,1,1)</f>
        <v>41492.208333333336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t="17" x14ac:dyDescent="0.2">
      <c r="A33">
        <v>630</v>
      </c>
      <c r="B33" t="s">
        <v>1302</v>
      </c>
      <c r="C33" s="3" t="s">
        <v>1303</v>
      </c>
      <c r="D33">
        <v>5973</v>
      </c>
      <c r="E33" s="4">
        <f>(D33/G33)*100</f>
        <v>62.873684210526314</v>
      </c>
      <c r="F33" t="s">
        <v>74</v>
      </c>
      <c r="G33">
        <v>9500</v>
      </c>
      <c r="H33">
        <v>87</v>
      </c>
      <c r="I33" s="5">
        <f>D33/H33</f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8">
        <f>L33/86400+DATE(1970,1,1)</f>
        <v>43586.208333333328</v>
      </c>
      <c r="O33" s="8">
        <f>M33/86400+DATE(1970,1,1)</f>
        <v>43597.208333333328</v>
      </c>
      <c r="P33" t="b">
        <v>0</v>
      </c>
      <c r="Q33" t="b">
        <v>1</v>
      </c>
      <c r="R33" t="s">
        <v>33</v>
      </c>
      <c r="S33" t="s">
        <v>2039</v>
      </c>
      <c r="T33" t="s">
        <v>2040</v>
      </c>
    </row>
    <row r="34" spans="1:20" ht="17" x14ac:dyDescent="0.2">
      <c r="A34">
        <v>634</v>
      </c>
      <c r="B34" t="s">
        <v>1310</v>
      </c>
      <c r="C34" s="3" t="s">
        <v>1311</v>
      </c>
      <c r="D34">
        <v>92824</v>
      </c>
      <c r="E34" s="4">
        <f>(D34/G34)*100</f>
        <v>78.531302876480552</v>
      </c>
      <c r="F34" t="s">
        <v>74</v>
      </c>
      <c r="G34">
        <v>118200</v>
      </c>
      <c r="H34">
        <v>1658</v>
      </c>
      <c r="I34" s="5">
        <f>D34/H34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8">
        <f>L34/86400+DATE(1970,1,1)</f>
        <v>42819.208333333328</v>
      </c>
      <c r="O34" s="8">
        <f>M34/86400+DATE(1970,1,1)</f>
        <v>42833.208333333328</v>
      </c>
      <c r="P34" t="b">
        <v>0</v>
      </c>
      <c r="Q34" t="b">
        <v>0</v>
      </c>
      <c r="R34" t="s">
        <v>269</v>
      </c>
      <c r="S34" t="s">
        <v>2041</v>
      </c>
      <c r="T34" t="s">
        <v>2060</v>
      </c>
    </row>
    <row r="35" spans="1:20" ht="17" x14ac:dyDescent="0.2">
      <c r="A35">
        <v>648</v>
      </c>
      <c r="B35" t="s">
        <v>1338</v>
      </c>
      <c r="C35" s="3" t="s">
        <v>1339</v>
      </c>
      <c r="D35">
        <v>62174</v>
      </c>
      <c r="E35" s="4">
        <f>(D35/G35)*100</f>
        <v>63.056795131845846</v>
      </c>
      <c r="F35" t="s">
        <v>74</v>
      </c>
      <c r="G35">
        <v>98600</v>
      </c>
      <c r="H35">
        <v>723</v>
      </c>
      <c r="I35" s="5">
        <f>D35/H35</f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8">
        <f>L35/86400+DATE(1970,1,1)</f>
        <v>42922.208333333328</v>
      </c>
      <c r="O35" s="8">
        <f>M35/86400+DATE(1970,1,1)</f>
        <v>42940.208333333328</v>
      </c>
      <c r="P35" t="b">
        <v>1</v>
      </c>
      <c r="Q35" t="b">
        <v>0</v>
      </c>
      <c r="R35" t="s">
        <v>17</v>
      </c>
      <c r="S35" t="s">
        <v>2033</v>
      </c>
      <c r="T35" t="s">
        <v>2034</v>
      </c>
    </row>
    <row r="36" spans="1:20" ht="17" x14ac:dyDescent="0.2">
      <c r="A36">
        <v>658</v>
      </c>
      <c r="B36" t="s">
        <v>1358</v>
      </c>
      <c r="C36" s="3" t="s">
        <v>1359</v>
      </c>
      <c r="D36">
        <v>31594</v>
      </c>
      <c r="E36" s="4">
        <f>(D36/G36)*100</f>
        <v>60.064638783269963</v>
      </c>
      <c r="F36" t="s">
        <v>74</v>
      </c>
      <c r="G36">
        <v>52600</v>
      </c>
      <c r="H36">
        <v>390</v>
      </c>
      <c r="I36" s="5">
        <f>D36/H36</f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8">
        <f>L36/86400+DATE(1970,1,1)</f>
        <v>42246.208333333328</v>
      </c>
      <c r="O36" s="8">
        <f>M36/86400+DATE(1970,1,1)</f>
        <v>42269.208333333328</v>
      </c>
      <c r="P36" t="b">
        <v>0</v>
      </c>
      <c r="Q36" t="b">
        <v>0</v>
      </c>
      <c r="R36" t="s">
        <v>23</v>
      </c>
      <c r="S36" t="s">
        <v>2035</v>
      </c>
      <c r="T36" t="s">
        <v>2036</v>
      </c>
    </row>
    <row r="37" spans="1:20" ht="17" x14ac:dyDescent="0.2">
      <c r="A37">
        <v>666</v>
      </c>
      <c r="B37" t="s">
        <v>1373</v>
      </c>
      <c r="C37" s="3" t="s">
        <v>1374</v>
      </c>
      <c r="D37">
        <v>1985</v>
      </c>
      <c r="E37" s="4">
        <f>(D37/G37)*100</f>
        <v>64.032258064516128</v>
      </c>
      <c r="F37" t="s">
        <v>74</v>
      </c>
      <c r="G37">
        <v>3100</v>
      </c>
      <c r="H37">
        <v>25</v>
      </c>
      <c r="I37" s="5">
        <f>D37/H37</f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8">
        <f>L37/86400+DATE(1970,1,1)</f>
        <v>41516.208333333336</v>
      </c>
      <c r="O37" s="8">
        <f>M37/86400+DATE(1970,1,1)</f>
        <v>41522.208333333336</v>
      </c>
      <c r="P37" t="b">
        <v>0</v>
      </c>
      <c r="Q37" t="b">
        <v>1</v>
      </c>
      <c r="R37" t="s">
        <v>33</v>
      </c>
      <c r="S37" t="s">
        <v>2039</v>
      </c>
      <c r="T37" t="s">
        <v>2040</v>
      </c>
    </row>
    <row r="38" spans="1:20" ht="17" x14ac:dyDescent="0.2">
      <c r="A38">
        <v>674</v>
      </c>
      <c r="B38" t="s">
        <v>1388</v>
      </c>
      <c r="C38" s="3" t="s">
        <v>1389</v>
      </c>
      <c r="D38">
        <v>57250</v>
      </c>
      <c r="E38" s="4">
        <f>(D38/G38)*100</f>
        <v>33.53837141183363</v>
      </c>
      <c r="F38" t="s">
        <v>74</v>
      </c>
      <c r="G38">
        <v>170700</v>
      </c>
      <c r="H38">
        <v>1218</v>
      </c>
      <c r="I38" s="5">
        <f>D38/H38</f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8">
        <f>L38/86400+DATE(1970,1,1)</f>
        <v>40774.208333333336</v>
      </c>
      <c r="O38" s="8">
        <f>M38/86400+DATE(1970,1,1)</f>
        <v>40821.208333333336</v>
      </c>
      <c r="P38" t="b">
        <v>0</v>
      </c>
      <c r="Q38" t="b">
        <v>0</v>
      </c>
      <c r="R38" t="s">
        <v>122</v>
      </c>
      <c r="S38" t="s">
        <v>2054</v>
      </c>
      <c r="T38" t="s">
        <v>2055</v>
      </c>
    </row>
    <row r="39" spans="1:20" ht="17" x14ac:dyDescent="0.2">
      <c r="A39">
        <v>678</v>
      </c>
      <c r="B39" t="s">
        <v>1396</v>
      </c>
      <c r="C39" s="3" t="s">
        <v>1397</v>
      </c>
      <c r="D39">
        <v>17879</v>
      </c>
      <c r="E39" s="4">
        <f>(D39/G39)*100</f>
        <v>17.968844221105527</v>
      </c>
      <c r="F39" t="s">
        <v>74</v>
      </c>
      <c r="G39">
        <v>99500</v>
      </c>
      <c r="H39">
        <v>215</v>
      </c>
      <c r="I39" s="5">
        <f>D39/H39</f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8">
        <f>L39/86400+DATE(1970,1,1)</f>
        <v>43484.25</v>
      </c>
      <c r="O39" s="8">
        <f>M39/86400+DATE(1970,1,1)</f>
        <v>43486.25</v>
      </c>
      <c r="P39" t="b">
        <v>0</v>
      </c>
      <c r="Q39" t="b">
        <v>0</v>
      </c>
      <c r="R39" t="s">
        <v>53</v>
      </c>
      <c r="S39" t="s">
        <v>2041</v>
      </c>
      <c r="T39" t="s">
        <v>2044</v>
      </c>
    </row>
    <row r="40" spans="1:20" ht="34" x14ac:dyDescent="0.2">
      <c r="A40">
        <v>720</v>
      </c>
      <c r="B40" t="s">
        <v>1478</v>
      </c>
      <c r="C40" s="3" t="s">
        <v>1479</v>
      </c>
      <c r="D40">
        <v>3227</v>
      </c>
      <c r="E40" s="4">
        <f>(D40/G40)*100</f>
        <v>37.091954022988503</v>
      </c>
      <c r="F40" t="s">
        <v>74</v>
      </c>
      <c r="G40">
        <v>8700</v>
      </c>
      <c r="H40">
        <v>38</v>
      </c>
      <c r="I40" s="5">
        <f>D40/H40</f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8">
        <f>L40/86400+DATE(1970,1,1)</f>
        <v>43152.25</v>
      </c>
      <c r="O40" s="8">
        <f>M40/86400+DATE(1970,1,1)</f>
        <v>43166.25</v>
      </c>
      <c r="P40" t="b">
        <v>0</v>
      </c>
      <c r="Q40" t="b">
        <v>1</v>
      </c>
      <c r="R40" t="s">
        <v>33</v>
      </c>
      <c r="S40" t="s">
        <v>2039</v>
      </c>
      <c r="T40" t="s">
        <v>2040</v>
      </c>
    </row>
    <row r="41" spans="1:20" ht="17" x14ac:dyDescent="0.2">
      <c r="A41">
        <v>721</v>
      </c>
      <c r="B41" t="s">
        <v>1480</v>
      </c>
      <c r="C41" s="3" t="s">
        <v>1481</v>
      </c>
      <c r="D41">
        <v>5429</v>
      </c>
      <c r="E41" s="4">
        <f>(D41/G41)*100</f>
        <v>4.392394822006473</v>
      </c>
      <c r="F41" t="s">
        <v>74</v>
      </c>
      <c r="G41">
        <v>123600</v>
      </c>
      <c r="H41">
        <v>60</v>
      </c>
      <c r="I41" s="5">
        <f>D41/H41</f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8">
        <f>L41/86400+DATE(1970,1,1)</f>
        <v>43194.208333333328</v>
      </c>
      <c r="O41" s="8">
        <f>M41/86400+DATE(1970,1,1)</f>
        <v>43200.208333333328</v>
      </c>
      <c r="P41" t="b">
        <v>0</v>
      </c>
      <c r="Q41" t="b">
        <v>0</v>
      </c>
      <c r="R41" t="s">
        <v>23</v>
      </c>
      <c r="S41" t="s">
        <v>2035</v>
      </c>
      <c r="T41" t="s">
        <v>2036</v>
      </c>
    </row>
    <row r="42" spans="1:20" ht="17" x14ac:dyDescent="0.2">
      <c r="A42">
        <v>726</v>
      </c>
      <c r="B42" t="s">
        <v>1490</v>
      </c>
      <c r="C42" s="3" t="s">
        <v>1491</v>
      </c>
      <c r="D42">
        <v>48227</v>
      </c>
      <c r="E42" s="4">
        <f>(D42/G42)*100</f>
        <v>88.815837937384899</v>
      </c>
      <c r="F42" t="s">
        <v>74</v>
      </c>
      <c r="G42">
        <v>54300</v>
      </c>
      <c r="H42">
        <v>524</v>
      </c>
      <c r="I42" s="5">
        <f>D42/H42</f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8">
        <f>L42/86400+DATE(1970,1,1)</f>
        <v>40476.208333333336</v>
      </c>
      <c r="O42" s="8">
        <f>M42/86400+DATE(1970,1,1)</f>
        <v>40482.208333333336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t="17" x14ac:dyDescent="0.2">
      <c r="A43">
        <v>731</v>
      </c>
      <c r="B43" t="s">
        <v>1500</v>
      </c>
      <c r="C43" s="3" t="s">
        <v>1501</v>
      </c>
      <c r="D43">
        <v>7220</v>
      </c>
      <c r="E43" s="4">
        <f>(D43/G43)*100</f>
        <v>90.25</v>
      </c>
      <c r="F43" t="s">
        <v>74</v>
      </c>
      <c r="G43">
        <v>8000</v>
      </c>
      <c r="H43">
        <v>219</v>
      </c>
      <c r="I43" s="5">
        <f>D43/H43</f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8">
        <f>L43/86400+DATE(1970,1,1)</f>
        <v>42939.208333333328</v>
      </c>
      <c r="O43" s="8">
        <f>M43/86400+DATE(1970,1,1)</f>
        <v>42940.208333333328</v>
      </c>
      <c r="P43" t="b">
        <v>0</v>
      </c>
      <c r="Q43" t="b">
        <v>0</v>
      </c>
      <c r="R43" t="s">
        <v>28</v>
      </c>
      <c r="S43" t="s">
        <v>2037</v>
      </c>
      <c r="T43" t="s">
        <v>2038</v>
      </c>
    </row>
    <row r="44" spans="1:20" ht="17" x14ac:dyDescent="0.2">
      <c r="A44">
        <v>736</v>
      </c>
      <c r="B44" t="s">
        <v>1510</v>
      </c>
      <c r="C44" s="3" t="s">
        <v>1511</v>
      </c>
      <c r="D44">
        <v>2533</v>
      </c>
      <c r="E44" s="4">
        <f>(D44/G44)*100</f>
        <v>32.896103896103895</v>
      </c>
      <c r="F44" t="s">
        <v>74</v>
      </c>
      <c r="G44">
        <v>7700</v>
      </c>
      <c r="H44">
        <v>29</v>
      </c>
      <c r="I44" s="5">
        <f>D44/H44</f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8">
        <f>L44/86400+DATE(1970,1,1)</f>
        <v>42055.25</v>
      </c>
      <c r="O44" s="8">
        <f>M44/86400+DATE(1970,1,1)</f>
        <v>42059.25</v>
      </c>
      <c r="P44" t="b">
        <v>0</v>
      </c>
      <c r="Q44" t="b">
        <v>0</v>
      </c>
      <c r="R44" t="s">
        <v>68</v>
      </c>
      <c r="S44" t="s">
        <v>2047</v>
      </c>
      <c r="T44" t="s">
        <v>2048</v>
      </c>
    </row>
    <row r="45" spans="1:20" ht="17" x14ac:dyDescent="0.2">
      <c r="A45">
        <v>748</v>
      </c>
      <c r="B45" t="s">
        <v>1532</v>
      </c>
      <c r="C45" s="3" t="s">
        <v>1533</v>
      </c>
      <c r="D45">
        <v>68137</v>
      </c>
      <c r="E45" s="4">
        <f>(D45/G45)*100</f>
        <v>34.959979476654695</v>
      </c>
      <c r="F45" t="s">
        <v>74</v>
      </c>
      <c r="G45">
        <v>194900</v>
      </c>
      <c r="H45">
        <v>614</v>
      </c>
      <c r="I45" s="5">
        <f>D45/H45</f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8">
        <f>L45/86400+DATE(1970,1,1)</f>
        <v>40238.25</v>
      </c>
      <c r="O45" s="8">
        <f>M45/86400+DATE(1970,1,1)</f>
        <v>40263.208333333336</v>
      </c>
      <c r="P45" t="b">
        <v>0</v>
      </c>
      <c r="Q45" t="b">
        <v>1</v>
      </c>
      <c r="R45" t="s">
        <v>71</v>
      </c>
      <c r="S45" t="s">
        <v>2041</v>
      </c>
      <c r="T45" t="s">
        <v>2049</v>
      </c>
    </row>
    <row r="46" spans="1:20" ht="17" x14ac:dyDescent="0.2">
      <c r="A46">
        <v>752</v>
      </c>
      <c r="B46" t="s">
        <v>1540</v>
      </c>
      <c r="C46" s="3" t="s">
        <v>1541</v>
      </c>
      <c r="D46">
        <v>5362</v>
      </c>
      <c r="E46" s="4">
        <f>(D46/G46)*100</f>
        <v>92.448275862068968</v>
      </c>
      <c r="F46" t="s">
        <v>74</v>
      </c>
      <c r="G46">
        <v>5800</v>
      </c>
      <c r="H46">
        <v>114</v>
      </c>
      <c r="I46" s="5">
        <f>D46/H46</f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8">
        <f>L46/86400+DATE(1970,1,1)</f>
        <v>40395.208333333336</v>
      </c>
      <c r="O46" s="8">
        <f>M46/86400+DATE(1970,1,1)</f>
        <v>40413.208333333336</v>
      </c>
      <c r="P46" t="b">
        <v>0</v>
      </c>
      <c r="Q46" t="b">
        <v>1</v>
      </c>
      <c r="R46" t="s">
        <v>33</v>
      </c>
      <c r="S46" t="s">
        <v>2039</v>
      </c>
      <c r="T46" t="s">
        <v>2040</v>
      </c>
    </row>
    <row r="47" spans="1:20" ht="17" x14ac:dyDescent="0.2">
      <c r="A47">
        <v>771</v>
      </c>
      <c r="B47" t="s">
        <v>1577</v>
      </c>
      <c r="C47" s="3" t="s">
        <v>1578</v>
      </c>
      <c r="D47">
        <v>2769</v>
      </c>
      <c r="E47" s="4">
        <f>(D47/G47)*100</f>
        <v>49.446428571428569</v>
      </c>
      <c r="F47" t="s">
        <v>74</v>
      </c>
      <c r="G47">
        <v>5600</v>
      </c>
      <c r="H47">
        <v>26</v>
      </c>
      <c r="I47" s="5">
        <f>D47/H47</f>
        <v>106.5</v>
      </c>
      <c r="J47" t="s">
        <v>21</v>
      </c>
      <c r="K47" t="s">
        <v>22</v>
      </c>
      <c r="L47">
        <v>1548482400</v>
      </c>
      <c r="M47">
        <v>1550815200</v>
      </c>
      <c r="N47" s="8">
        <f>L47/86400+DATE(1970,1,1)</f>
        <v>43491.25</v>
      </c>
      <c r="O47" s="8">
        <f>M47/86400+DATE(1970,1,1)</f>
        <v>43518.25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t="17" x14ac:dyDescent="0.2">
      <c r="A48">
        <v>781</v>
      </c>
      <c r="B48" t="s">
        <v>1597</v>
      </c>
      <c r="C48" s="3" t="s">
        <v>1598</v>
      </c>
      <c r="D48">
        <v>4414</v>
      </c>
      <c r="E48" s="4">
        <f>(D48/G48)*100</f>
        <v>50.735632183908038</v>
      </c>
      <c r="F48" t="s">
        <v>74</v>
      </c>
      <c r="G48">
        <v>8700</v>
      </c>
      <c r="H48">
        <v>56</v>
      </c>
      <c r="I48" s="5">
        <f>D48/H48</f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8">
        <f>L48/86400+DATE(1970,1,1)</f>
        <v>40482.208333333336</v>
      </c>
      <c r="O48" s="8">
        <f>M48/86400+DATE(1970,1,1)</f>
        <v>40533.25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ht="17" x14ac:dyDescent="0.2">
      <c r="A49">
        <v>790</v>
      </c>
      <c r="B49" t="s">
        <v>1615</v>
      </c>
      <c r="C49" s="3" t="s">
        <v>1616</v>
      </c>
      <c r="D49">
        <v>56774</v>
      </c>
      <c r="E49" s="4">
        <f>(D49/G49)*100</f>
        <v>30.540075309306079</v>
      </c>
      <c r="F49" t="s">
        <v>74</v>
      </c>
      <c r="G49">
        <v>185900</v>
      </c>
      <c r="H49">
        <v>1113</v>
      </c>
      <c r="I49" s="5">
        <f>D49/H49</f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8">
        <f>L49/86400+DATE(1970,1,1)</f>
        <v>40223.25</v>
      </c>
      <c r="O49" s="8">
        <f>M49/86400+DATE(1970,1,1)</f>
        <v>40229.25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844</v>
      </c>
      <c r="B50" t="s">
        <v>1721</v>
      </c>
      <c r="C50" s="3" t="s">
        <v>1722</v>
      </c>
      <c r="D50">
        <v>8747</v>
      </c>
      <c r="E50" s="4">
        <f>(D50/G50)*100</f>
        <v>99.39772727272728</v>
      </c>
      <c r="F50" t="s">
        <v>74</v>
      </c>
      <c r="G50">
        <v>8800</v>
      </c>
      <c r="H50">
        <v>94</v>
      </c>
      <c r="I50" s="5">
        <f>D50/H50</f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8">
        <f>L50/86400+DATE(1970,1,1)</f>
        <v>40930.25</v>
      </c>
      <c r="O50" s="8">
        <f>M50/86400+DATE(1970,1,1)</f>
        <v>40933.25</v>
      </c>
      <c r="P50" t="b">
        <v>0</v>
      </c>
      <c r="Q50" t="b">
        <v>0</v>
      </c>
      <c r="R50" t="s">
        <v>42</v>
      </c>
      <c r="S50" t="s">
        <v>2041</v>
      </c>
      <c r="T50" t="s">
        <v>2042</v>
      </c>
    </row>
    <row r="51" spans="1:20" ht="17" x14ac:dyDescent="0.2">
      <c r="A51">
        <v>866</v>
      </c>
      <c r="B51" t="s">
        <v>1764</v>
      </c>
      <c r="C51" s="3" t="s">
        <v>1765</v>
      </c>
      <c r="D51">
        <v>79045</v>
      </c>
      <c r="E51" s="4">
        <f>(D51/G51)*100</f>
        <v>43.241247264770237</v>
      </c>
      <c r="F51" t="s">
        <v>74</v>
      </c>
      <c r="G51">
        <v>182800</v>
      </c>
      <c r="H51">
        <v>898</v>
      </c>
      <c r="I51" s="5">
        <f>D51/H51</f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8">
        <f>L51/86400+DATE(1970,1,1)</f>
        <v>40671.208333333336</v>
      </c>
      <c r="O51" s="8">
        <f>M51/86400+DATE(1970,1,1)</f>
        <v>40672.208333333336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ht="17" x14ac:dyDescent="0.2">
      <c r="A52">
        <v>910</v>
      </c>
      <c r="B52" t="s">
        <v>1852</v>
      </c>
      <c r="C52" s="3" t="s">
        <v>1853</v>
      </c>
      <c r="D52">
        <v>30215</v>
      </c>
      <c r="E52" s="4">
        <f>(D52/G52)*100</f>
        <v>19.556634304207122</v>
      </c>
      <c r="F52" t="s">
        <v>74</v>
      </c>
      <c r="G52">
        <v>154500</v>
      </c>
      <c r="H52">
        <v>296</v>
      </c>
      <c r="I52" s="5">
        <f>D52/H52</f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8">
        <f>L52/86400+DATE(1970,1,1)</f>
        <v>42026.25</v>
      </c>
      <c r="O52" s="8">
        <f>M52/86400+DATE(1970,1,1)</f>
        <v>42027.25</v>
      </c>
      <c r="P52" t="b">
        <v>0</v>
      </c>
      <c r="Q52" t="b">
        <v>0</v>
      </c>
      <c r="R52" t="s">
        <v>33</v>
      </c>
      <c r="S52" t="s">
        <v>2039</v>
      </c>
      <c r="T52" t="s">
        <v>2040</v>
      </c>
    </row>
    <row r="53" spans="1:20" ht="17" x14ac:dyDescent="0.2">
      <c r="A53">
        <v>937</v>
      </c>
      <c r="B53" t="s">
        <v>1905</v>
      </c>
      <c r="C53" s="3" t="s">
        <v>1906</v>
      </c>
      <c r="D53">
        <v>84891</v>
      </c>
      <c r="E53" s="4">
        <f>(D53/G53)*100</f>
        <v>49.64385964912281</v>
      </c>
      <c r="F53" t="s">
        <v>74</v>
      </c>
      <c r="G53">
        <v>171000</v>
      </c>
      <c r="H53">
        <v>976</v>
      </c>
      <c r="I53" s="5">
        <f>D53/H53</f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8">
        <f>L53/86400+DATE(1970,1,1)</f>
        <v>42334.25</v>
      </c>
      <c r="O53" s="8">
        <f>M53/86400+DATE(1970,1,1)</f>
        <v>42343.25</v>
      </c>
      <c r="P53" t="b">
        <v>0</v>
      </c>
      <c r="Q53" t="b">
        <v>0</v>
      </c>
      <c r="R53" t="s">
        <v>42</v>
      </c>
      <c r="S53" t="s">
        <v>2041</v>
      </c>
      <c r="T53" t="s">
        <v>2042</v>
      </c>
    </row>
    <row r="54" spans="1:20" ht="17" x14ac:dyDescent="0.2">
      <c r="A54">
        <v>948</v>
      </c>
      <c r="B54" t="s">
        <v>1926</v>
      </c>
      <c r="C54" s="3" t="s">
        <v>1927</v>
      </c>
      <c r="D54">
        <v>5918</v>
      </c>
      <c r="E54" s="4">
        <f>(D54/G54)*100</f>
        <v>62.957446808510639</v>
      </c>
      <c r="F54" t="s">
        <v>74</v>
      </c>
      <c r="G54">
        <v>9400</v>
      </c>
      <c r="H54">
        <v>160</v>
      </c>
      <c r="I54" s="5">
        <f>D54/H54</f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8">
        <f>L54/86400+DATE(1970,1,1)</f>
        <v>41985.25</v>
      </c>
      <c r="O54" s="8">
        <f>M54/86400+DATE(1970,1,1)</f>
        <v>41995.25</v>
      </c>
      <c r="P54" t="b">
        <v>1</v>
      </c>
      <c r="Q54" t="b">
        <v>1</v>
      </c>
      <c r="R54" t="s">
        <v>42</v>
      </c>
      <c r="S54" t="s">
        <v>2041</v>
      </c>
      <c r="T54" t="s">
        <v>2042</v>
      </c>
    </row>
    <row r="55" spans="1:20" ht="17" x14ac:dyDescent="0.2">
      <c r="A55">
        <v>952</v>
      </c>
      <c r="B55" t="s">
        <v>1934</v>
      </c>
      <c r="C55" s="3" t="s">
        <v>1935</v>
      </c>
      <c r="D55">
        <v>101987</v>
      </c>
      <c r="E55" s="4">
        <f>(D55/G55)*100</f>
        <v>70.094158075601371</v>
      </c>
      <c r="F55" t="s">
        <v>74</v>
      </c>
      <c r="G55">
        <v>145500</v>
      </c>
      <c r="H55">
        <v>2266</v>
      </c>
      <c r="I55" s="5">
        <f>D55/H55</f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8">
        <f>L55/86400+DATE(1970,1,1)</f>
        <v>42591.208333333328</v>
      </c>
      <c r="O55" s="8">
        <f>M55/86400+DATE(1970,1,1)</f>
        <v>42605.208333333328</v>
      </c>
      <c r="P55" t="b">
        <v>0</v>
      </c>
      <c r="Q55" t="b">
        <v>0</v>
      </c>
      <c r="R55" t="s">
        <v>42</v>
      </c>
      <c r="S55" t="s">
        <v>2041</v>
      </c>
      <c r="T55" t="s">
        <v>2042</v>
      </c>
    </row>
    <row r="56" spans="1:20" ht="17" x14ac:dyDescent="0.2">
      <c r="A56">
        <v>993</v>
      </c>
      <c r="B56" t="s">
        <v>2013</v>
      </c>
      <c r="C56" s="3" t="s">
        <v>2014</v>
      </c>
      <c r="D56">
        <v>7608</v>
      </c>
      <c r="E56" s="4">
        <f>(D56/G56)*100</f>
        <v>77.632653061224488</v>
      </c>
      <c r="F56" t="s">
        <v>74</v>
      </c>
      <c r="G56">
        <v>9800</v>
      </c>
      <c r="H56">
        <v>75</v>
      </c>
      <c r="I56" s="5">
        <f>D56/H56</f>
        <v>101.44</v>
      </c>
      <c r="J56" t="s">
        <v>107</v>
      </c>
      <c r="K56" t="s">
        <v>108</v>
      </c>
      <c r="L56">
        <v>1450936800</v>
      </c>
      <c r="M56">
        <v>1452405600</v>
      </c>
      <c r="N56" s="8">
        <f>L56/86400+DATE(1970,1,1)</f>
        <v>42362.25</v>
      </c>
      <c r="O56" s="8">
        <f>M56/86400+DATE(1970,1,1)</f>
        <v>42379.25</v>
      </c>
      <c r="P56" t="b">
        <v>0</v>
      </c>
      <c r="Q56" t="b">
        <v>1</v>
      </c>
      <c r="R56" t="s">
        <v>122</v>
      </c>
      <c r="S56" t="s">
        <v>2054</v>
      </c>
      <c r="T56" t="s">
        <v>2055</v>
      </c>
    </row>
    <row r="57" spans="1:20" ht="17" x14ac:dyDescent="0.2">
      <c r="A57">
        <v>997</v>
      </c>
      <c r="B57" t="s">
        <v>2021</v>
      </c>
      <c r="C57" s="3" t="s">
        <v>2022</v>
      </c>
      <c r="D57">
        <v>4603</v>
      </c>
      <c r="E57" s="4">
        <f>(D57/G57)*100</f>
        <v>60.565789473684205</v>
      </c>
      <c r="F57" t="s">
        <v>74</v>
      </c>
      <c r="G57">
        <v>7600</v>
      </c>
      <c r="H57">
        <v>139</v>
      </c>
      <c r="I57" s="5">
        <f>D57/H57</f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8">
        <f>L57/86400+DATE(1970,1,1)</f>
        <v>41659.25</v>
      </c>
      <c r="O57" s="8">
        <f>M57/86400+DATE(1970,1,1)</f>
        <v>41664.25</v>
      </c>
      <c r="P57" t="b">
        <v>0</v>
      </c>
      <c r="Q57" t="b">
        <v>0</v>
      </c>
      <c r="R57" t="s">
        <v>33</v>
      </c>
      <c r="S57" t="s">
        <v>2039</v>
      </c>
      <c r="T57" t="s">
        <v>2040</v>
      </c>
    </row>
    <row r="58" spans="1:20" ht="17" x14ac:dyDescent="0.2">
      <c r="A58">
        <v>999</v>
      </c>
      <c r="B58" t="s">
        <v>2025</v>
      </c>
      <c r="C58" s="3" t="s">
        <v>2026</v>
      </c>
      <c r="D58">
        <v>62819</v>
      </c>
      <c r="E58" s="4">
        <f>(D58/G58)*100</f>
        <v>56.542754275427541</v>
      </c>
      <c r="F58" t="s">
        <v>74</v>
      </c>
      <c r="G58">
        <v>111100</v>
      </c>
      <c r="H58">
        <v>1122</v>
      </c>
      <c r="I58" s="5">
        <f>D58/H58</f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8">
        <f>L58/86400+DATE(1970,1,1)</f>
        <v>42550.208333333328</v>
      </c>
      <c r="O58" s="8">
        <f>M58/86400+DATE(1970,1,1)</f>
        <v>42557.208333333328</v>
      </c>
      <c r="P58" t="b">
        <v>0</v>
      </c>
      <c r="Q58" t="b">
        <v>0</v>
      </c>
      <c r="R58" t="s">
        <v>17</v>
      </c>
      <c r="S58" t="s">
        <v>2033</v>
      </c>
      <c r="T58" t="s">
        <v>2034</v>
      </c>
    </row>
    <row r="59" spans="1:20" ht="17" x14ac:dyDescent="0.2">
      <c r="A59">
        <v>0</v>
      </c>
      <c r="B59" t="s">
        <v>12</v>
      </c>
      <c r="C59" s="3" t="s">
        <v>13</v>
      </c>
      <c r="D59">
        <v>0</v>
      </c>
      <c r="E59" s="4">
        <f>(D59/G59)*100</f>
        <v>0</v>
      </c>
      <c r="F59" t="s">
        <v>14</v>
      </c>
      <c r="G59">
        <v>100</v>
      </c>
      <c r="H59">
        <v>0</v>
      </c>
      <c r="I59" s="5">
        <v>0</v>
      </c>
      <c r="J59" t="s">
        <v>15</v>
      </c>
      <c r="K59" t="s">
        <v>16</v>
      </c>
      <c r="L59">
        <v>1448690400</v>
      </c>
      <c r="M59">
        <v>1450159200</v>
      </c>
      <c r="N59" s="8">
        <f>L59/86400+DATE(1970,1,1)</f>
        <v>42336.25</v>
      </c>
      <c r="O59" s="8">
        <f>M59/86400+DATE(1970,1,1)</f>
        <v>42353.25</v>
      </c>
      <c r="P59" t="b">
        <v>0</v>
      </c>
      <c r="Q59" t="b">
        <v>0</v>
      </c>
      <c r="R59" t="s">
        <v>17</v>
      </c>
      <c r="S59" t="s">
        <v>2033</v>
      </c>
      <c r="T59" t="s">
        <v>2034</v>
      </c>
    </row>
    <row r="60" spans="1:20" ht="34" x14ac:dyDescent="0.2">
      <c r="A60">
        <v>3</v>
      </c>
      <c r="B60" t="s">
        <v>29</v>
      </c>
      <c r="C60" s="3" t="s">
        <v>30</v>
      </c>
      <c r="D60">
        <v>2477</v>
      </c>
      <c r="E60" s="4">
        <f>(D60/G60)*100</f>
        <v>58.976190476190467</v>
      </c>
      <c r="F60" t="s">
        <v>14</v>
      </c>
      <c r="G60">
        <v>4200</v>
      </c>
      <c r="H60">
        <v>24</v>
      </c>
      <c r="I60" s="5">
        <f>D60/H60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8">
        <f>L60/86400+DATE(1970,1,1)</f>
        <v>43688.208333333328</v>
      </c>
      <c r="O60" s="8">
        <f>M60/86400+DATE(1970,1,1)</f>
        <v>43728.208333333328</v>
      </c>
      <c r="P60" t="b">
        <v>0</v>
      </c>
      <c r="Q60" t="b">
        <v>0</v>
      </c>
      <c r="R60" t="s">
        <v>23</v>
      </c>
      <c r="S60" t="s">
        <v>2035</v>
      </c>
      <c r="T60" t="s">
        <v>2036</v>
      </c>
    </row>
    <row r="61" spans="1:20" ht="17" x14ac:dyDescent="0.2">
      <c r="A61">
        <v>4</v>
      </c>
      <c r="B61" t="s">
        <v>31</v>
      </c>
      <c r="C61" s="3" t="s">
        <v>32</v>
      </c>
      <c r="D61">
        <v>5265</v>
      </c>
      <c r="E61" s="4">
        <f>(D61/G61)*100</f>
        <v>69.276315789473685</v>
      </c>
      <c r="F61" t="s">
        <v>14</v>
      </c>
      <c r="G61">
        <v>7600</v>
      </c>
      <c r="H61">
        <v>53</v>
      </c>
      <c r="I61" s="5">
        <f>D61/H61</f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8">
        <f>L61/86400+DATE(1970,1,1)</f>
        <v>43485.25</v>
      </c>
      <c r="O61" s="8">
        <f>M61/86400+DATE(1970,1,1)</f>
        <v>43489.25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</v>
      </c>
      <c r="B62" t="s">
        <v>38</v>
      </c>
      <c r="C62" s="3" t="s">
        <v>39</v>
      </c>
      <c r="D62">
        <v>1090</v>
      </c>
      <c r="E62" s="4">
        <f>(D62/G62)*100</f>
        <v>20.961538461538463</v>
      </c>
      <c r="F62" t="s">
        <v>14</v>
      </c>
      <c r="G62">
        <v>5200</v>
      </c>
      <c r="H62">
        <v>18</v>
      </c>
      <c r="I62" s="5">
        <f>D62/H62</f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8">
        <f>L62/86400+DATE(1970,1,1)</f>
        <v>42991.208333333328</v>
      </c>
      <c r="O62" s="8">
        <f>M62/86400+DATE(1970,1,1)</f>
        <v>42992.208333333328</v>
      </c>
      <c r="P62" t="b">
        <v>0</v>
      </c>
      <c r="Q62" t="b">
        <v>0</v>
      </c>
      <c r="R62" t="s">
        <v>42</v>
      </c>
      <c r="S62" t="s">
        <v>2041</v>
      </c>
      <c r="T62" t="s">
        <v>2042</v>
      </c>
    </row>
    <row r="63" spans="1:20" ht="17" x14ac:dyDescent="0.2">
      <c r="A63">
        <v>9</v>
      </c>
      <c r="B63" t="s">
        <v>48</v>
      </c>
      <c r="C63" s="3" t="s">
        <v>49</v>
      </c>
      <c r="D63">
        <v>3208</v>
      </c>
      <c r="E63" s="4">
        <f>(D63/G63)*100</f>
        <v>51.741935483870968</v>
      </c>
      <c r="F63" t="s">
        <v>14</v>
      </c>
      <c r="G63">
        <v>6200</v>
      </c>
      <c r="H63">
        <v>44</v>
      </c>
      <c r="I63" s="5">
        <f>D63/H63</f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8">
        <f>L63/86400+DATE(1970,1,1)</f>
        <v>41536.208333333336</v>
      </c>
      <c r="O63" s="8">
        <f>M63/86400+DATE(1970,1,1)</f>
        <v>41585.25</v>
      </c>
      <c r="P63" t="b">
        <v>0</v>
      </c>
      <c r="Q63" t="b">
        <v>0</v>
      </c>
      <c r="R63" t="s">
        <v>50</v>
      </c>
      <c r="S63" t="s">
        <v>2035</v>
      </c>
      <c r="T63" t="s">
        <v>2043</v>
      </c>
    </row>
    <row r="64" spans="1:20" ht="34" x14ac:dyDescent="0.2">
      <c r="A64">
        <v>11</v>
      </c>
      <c r="B64" t="s">
        <v>54</v>
      </c>
      <c r="C64" s="3" t="s">
        <v>55</v>
      </c>
      <c r="D64">
        <v>3030</v>
      </c>
      <c r="E64" s="4">
        <f>(D64/G64)*100</f>
        <v>48.095238095238095</v>
      </c>
      <c r="F64" t="s">
        <v>14</v>
      </c>
      <c r="G64">
        <v>6300</v>
      </c>
      <c r="H64">
        <v>27</v>
      </c>
      <c r="I64" s="5">
        <f>D64/H64</f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8">
        <f>L64/86400+DATE(1970,1,1)</f>
        <v>40442.208333333336</v>
      </c>
      <c r="O64" s="8">
        <f>M64/86400+DATE(1970,1,1)</f>
        <v>40448.208333333336</v>
      </c>
      <c r="P64" t="b">
        <v>0</v>
      </c>
      <c r="Q64" t="b">
        <v>1</v>
      </c>
      <c r="R64" t="s">
        <v>33</v>
      </c>
      <c r="S64" t="s">
        <v>2039</v>
      </c>
      <c r="T64" t="s">
        <v>2040</v>
      </c>
    </row>
    <row r="65" spans="1:20" ht="17" x14ac:dyDescent="0.2">
      <c r="A65">
        <v>12</v>
      </c>
      <c r="B65" t="s">
        <v>56</v>
      </c>
      <c r="C65" s="3" t="s">
        <v>57</v>
      </c>
      <c r="D65">
        <v>5629</v>
      </c>
      <c r="E65" s="4">
        <f>(D65/G65)*100</f>
        <v>89.349206349206341</v>
      </c>
      <c r="F65" t="s">
        <v>14</v>
      </c>
      <c r="G65">
        <v>6300</v>
      </c>
      <c r="H65">
        <v>55</v>
      </c>
      <c r="I65" s="5">
        <f>D65/H65</f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8">
        <f>L65/86400+DATE(1970,1,1)</f>
        <v>43760.208333333328</v>
      </c>
      <c r="O65" s="8">
        <f>M65/86400+DATE(1970,1,1)</f>
        <v>43768.208333333328</v>
      </c>
      <c r="P65" t="b">
        <v>0</v>
      </c>
      <c r="Q65" t="b">
        <v>0</v>
      </c>
      <c r="R65" t="s">
        <v>53</v>
      </c>
      <c r="S65" t="s">
        <v>2041</v>
      </c>
      <c r="T65" t="s">
        <v>2044</v>
      </c>
    </row>
    <row r="66" spans="1:20" ht="17" x14ac:dyDescent="0.2">
      <c r="A66">
        <v>14</v>
      </c>
      <c r="B66" t="s">
        <v>61</v>
      </c>
      <c r="C66" s="3" t="s">
        <v>62</v>
      </c>
      <c r="D66">
        <v>18829</v>
      </c>
      <c r="E66" s="4">
        <f>(D66/G66)*100</f>
        <v>66.769503546099301</v>
      </c>
      <c r="F66" t="s">
        <v>14</v>
      </c>
      <c r="G66">
        <v>28200</v>
      </c>
      <c r="H66">
        <v>200</v>
      </c>
      <c r="I66" s="5">
        <f>D66/H66</f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8">
        <f>L66/86400+DATE(1970,1,1)</f>
        <v>40974.25</v>
      </c>
      <c r="O66" s="8">
        <f>M66/86400+DATE(1970,1,1)</f>
        <v>41001.208333333336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ht="17" x14ac:dyDescent="0.2">
      <c r="A67">
        <v>15</v>
      </c>
      <c r="B67" t="s">
        <v>63</v>
      </c>
      <c r="C67" s="3" t="s">
        <v>64</v>
      </c>
      <c r="D67">
        <v>38414</v>
      </c>
      <c r="E67" s="4">
        <f>(D67/G67)*100</f>
        <v>47.307881773399011</v>
      </c>
      <c r="F67" t="s">
        <v>14</v>
      </c>
      <c r="G67">
        <v>81200</v>
      </c>
      <c r="H67">
        <v>452</v>
      </c>
      <c r="I67" s="5">
        <f>D67/H67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8">
        <f>L67/86400+DATE(1970,1,1)</f>
        <v>43809.25</v>
      </c>
      <c r="O67" s="8">
        <f>M67/86400+DATE(1970,1,1)</f>
        <v>43813.25</v>
      </c>
      <c r="P67" t="b">
        <v>0</v>
      </c>
      <c r="Q67" t="b">
        <v>0</v>
      </c>
      <c r="R67" t="s">
        <v>65</v>
      </c>
      <c r="S67" t="s">
        <v>2037</v>
      </c>
      <c r="T67" t="s">
        <v>2046</v>
      </c>
    </row>
    <row r="68" spans="1:20" ht="17" x14ac:dyDescent="0.2">
      <c r="A68">
        <v>19</v>
      </c>
      <c r="B68" t="s">
        <v>75</v>
      </c>
      <c r="C68" s="3" t="s">
        <v>76</v>
      </c>
      <c r="D68">
        <v>30331</v>
      </c>
      <c r="E68" s="4">
        <f>(D68/G68)*100</f>
        <v>48.529600000000002</v>
      </c>
      <c r="F68" t="s">
        <v>14</v>
      </c>
      <c r="G68">
        <v>62500</v>
      </c>
      <c r="H68">
        <v>674</v>
      </c>
      <c r="I68" s="5">
        <f>D68/H68</f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8">
        <f>L68/86400+DATE(1970,1,1)</f>
        <v>43528.25</v>
      </c>
      <c r="O68" s="8">
        <f>M68/86400+DATE(1970,1,1)</f>
        <v>43549.208333333328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17" x14ac:dyDescent="0.2">
      <c r="A69">
        <v>21</v>
      </c>
      <c r="B69" t="s">
        <v>79</v>
      </c>
      <c r="C69" s="3" t="s">
        <v>80</v>
      </c>
      <c r="D69">
        <v>38533</v>
      </c>
      <c r="E69" s="4">
        <f>(D69/G69)*100</f>
        <v>40.992553191489364</v>
      </c>
      <c r="F69" t="s">
        <v>14</v>
      </c>
      <c r="G69">
        <v>94000</v>
      </c>
      <c r="H69">
        <v>558</v>
      </c>
      <c r="I69" s="5">
        <f>D69/H69</f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8">
        <f>L69/86400+DATE(1970,1,1)</f>
        <v>40770.208333333336</v>
      </c>
      <c r="O69" s="8">
        <f>M69/86400+DATE(1970,1,1)</f>
        <v>40804.208333333336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ht="17" x14ac:dyDescent="0.2">
      <c r="A70">
        <v>27</v>
      </c>
      <c r="B70" t="s">
        <v>92</v>
      </c>
      <c r="C70" s="3" t="s">
        <v>93</v>
      </c>
      <c r="D70">
        <v>1599</v>
      </c>
      <c r="E70" s="4">
        <f>(D70/G70)*100</f>
        <v>79.95</v>
      </c>
      <c r="F70" t="s">
        <v>14</v>
      </c>
      <c r="G70">
        <v>2000</v>
      </c>
      <c r="H70">
        <v>15</v>
      </c>
      <c r="I70" s="5">
        <f>D70/H70</f>
        <v>106.6</v>
      </c>
      <c r="J70" t="s">
        <v>21</v>
      </c>
      <c r="K70" t="s">
        <v>22</v>
      </c>
      <c r="L70">
        <v>1443848400</v>
      </c>
      <c r="M70">
        <v>1444539600</v>
      </c>
      <c r="N70" s="8">
        <f>L70/86400+DATE(1970,1,1)</f>
        <v>42280.208333333328</v>
      </c>
      <c r="O70" s="8">
        <f>M70/86400+DATE(1970,1,1)</f>
        <v>42288.208333333328</v>
      </c>
      <c r="P70" t="b">
        <v>0</v>
      </c>
      <c r="Q70" t="b">
        <v>0</v>
      </c>
      <c r="R70" t="s">
        <v>23</v>
      </c>
      <c r="S70" t="s">
        <v>2035</v>
      </c>
      <c r="T70" t="s">
        <v>2036</v>
      </c>
    </row>
    <row r="71" spans="1:20" ht="17" x14ac:dyDescent="0.2">
      <c r="A71">
        <v>32</v>
      </c>
      <c r="B71" t="s">
        <v>105</v>
      </c>
      <c r="C71" s="3" t="s">
        <v>106</v>
      </c>
      <c r="D71">
        <v>87676</v>
      </c>
      <c r="E71" s="4">
        <f>(D71/G71)*100</f>
        <v>86.807920792079202</v>
      </c>
      <c r="F71" t="s">
        <v>14</v>
      </c>
      <c r="G71">
        <v>101000</v>
      </c>
      <c r="H71">
        <v>2307</v>
      </c>
      <c r="I71" s="5">
        <f>D71/H71</f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8">
        <f>L71/86400+DATE(1970,1,1)</f>
        <v>43110.25</v>
      </c>
      <c r="O71" s="8">
        <f>M71/86400+DATE(1970,1,1)</f>
        <v>43137.25</v>
      </c>
      <c r="P71" t="b">
        <v>0</v>
      </c>
      <c r="Q71" t="b">
        <v>0</v>
      </c>
      <c r="R71" t="s">
        <v>42</v>
      </c>
      <c r="S71" t="s">
        <v>2041</v>
      </c>
      <c r="T71" t="s">
        <v>2042</v>
      </c>
    </row>
    <row r="72" spans="1:20" ht="17" x14ac:dyDescent="0.2">
      <c r="A72">
        <v>39</v>
      </c>
      <c r="B72" t="s">
        <v>123</v>
      </c>
      <c r="C72" s="3" t="s">
        <v>124</v>
      </c>
      <c r="D72">
        <v>5027</v>
      </c>
      <c r="E72" s="4">
        <f>(D72/G72)*100</f>
        <v>50.777777777777779</v>
      </c>
      <c r="F72" t="s">
        <v>14</v>
      </c>
      <c r="G72">
        <v>9900</v>
      </c>
      <c r="H72">
        <v>88</v>
      </c>
      <c r="I72" s="5">
        <f>D72/H72</f>
        <v>57.125</v>
      </c>
      <c r="J72" t="s">
        <v>36</v>
      </c>
      <c r="K72" t="s">
        <v>37</v>
      </c>
      <c r="L72">
        <v>1361772000</v>
      </c>
      <c r="M72">
        <v>1362978000</v>
      </c>
      <c r="N72" s="8">
        <f>L72/86400+DATE(1970,1,1)</f>
        <v>41330.25</v>
      </c>
      <c r="O72" s="8">
        <f>M72/86400+DATE(1970,1,1)</f>
        <v>41344.208333333336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34" x14ac:dyDescent="0.2">
      <c r="A73">
        <v>45</v>
      </c>
      <c r="B73" t="s">
        <v>136</v>
      </c>
      <c r="C73" s="3" t="s">
        <v>137</v>
      </c>
      <c r="D73">
        <v>4530</v>
      </c>
      <c r="E73" s="4">
        <f>(D73/G73)*100</f>
        <v>47.684210526315788</v>
      </c>
      <c r="F73" t="s">
        <v>14</v>
      </c>
      <c r="G73">
        <v>9500</v>
      </c>
      <c r="H73">
        <v>48</v>
      </c>
      <c r="I73" s="5">
        <f>D73/H73</f>
        <v>94.375</v>
      </c>
      <c r="J73" t="s">
        <v>21</v>
      </c>
      <c r="K73" t="s">
        <v>22</v>
      </c>
      <c r="L73">
        <v>1478062800</v>
      </c>
      <c r="M73">
        <v>1479362400</v>
      </c>
      <c r="N73" s="8">
        <f>L73/86400+DATE(1970,1,1)</f>
        <v>42676.208333333328</v>
      </c>
      <c r="O73" s="8">
        <f>M73/86400+DATE(1970,1,1)</f>
        <v>42691.25</v>
      </c>
      <c r="P73" t="b">
        <v>0</v>
      </c>
      <c r="Q73" t="b">
        <v>1</v>
      </c>
      <c r="R73" t="s">
        <v>33</v>
      </c>
      <c r="S73" t="s">
        <v>2039</v>
      </c>
      <c r="T73" t="s">
        <v>2040</v>
      </c>
    </row>
    <row r="74" spans="1:20" ht="34" x14ac:dyDescent="0.2">
      <c r="A74">
        <v>50</v>
      </c>
      <c r="B74" t="s">
        <v>146</v>
      </c>
      <c r="C74" s="3" t="s">
        <v>147</v>
      </c>
      <c r="D74">
        <v>2</v>
      </c>
      <c r="E74" s="4">
        <f>(D74/G74)*100</f>
        <v>2</v>
      </c>
      <c r="F74" t="s">
        <v>14</v>
      </c>
      <c r="G74">
        <v>100</v>
      </c>
      <c r="H74">
        <v>1</v>
      </c>
      <c r="I74" s="5">
        <f>D74/H74</f>
        <v>2</v>
      </c>
      <c r="J74" t="s">
        <v>107</v>
      </c>
      <c r="K74" t="s">
        <v>108</v>
      </c>
      <c r="L74">
        <v>1375333200</v>
      </c>
      <c r="M74">
        <v>1377752400</v>
      </c>
      <c r="N74" s="8">
        <f>L74/86400+DATE(1970,1,1)</f>
        <v>41487.208333333336</v>
      </c>
      <c r="O74" s="8">
        <f>M74/86400+DATE(1970,1,1)</f>
        <v>41515.208333333336</v>
      </c>
      <c r="P74" t="b">
        <v>0</v>
      </c>
      <c r="Q74" t="b">
        <v>0</v>
      </c>
      <c r="R74" t="s">
        <v>148</v>
      </c>
      <c r="S74" t="s">
        <v>2035</v>
      </c>
      <c r="T74" t="s">
        <v>2057</v>
      </c>
    </row>
    <row r="75" spans="1:20" ht="17" x14ac:dyDescent="0.2">
      <c r="A75">
        <v>51</v>
      </c>
      <c r="B75" t="s">
        <v>149</v>
      </c>
      <c r="C75" s="3" t="s">
        <v>150</v>
      </c>
      <c r="D75">
        <v>145243</v>
      </c>
      <c r="E75" s="4">
        <f>(D75/G75)*100</f>
        <v>91.867805186590772</v>
      </c>
      <c r="F75" t="s">
        <v>14</v>
      </c>
      <c r="G75">
        <v>158100</v>
      </c>
      <c r="H75">
        <v>1467</v>
      </c>
      <c r="I75" s="5">
        <f>D75/H75</f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8">
        <f>L75/86400+DATE(1970,1,1)</f>
        <v>40995.208333333336</v>
      </c>
      <c r="O75" s="8">
        <f>M75/86400+DATE(1970,1,1)</f>
        <v>41011.208333333336</v>
      </c>
      <c r="P75" t="b">
        <v>0</v>
      </c>
      <c r="Q75" t="b">
        <v>1</v>
      </c>
      <c r="R75" t="s">
        <v>65</v>
      </c>
      <c r="S75" t="s">
        <v>2037</v>
      </c>
      <c r="T75" t="s">
        <v>2046</v>
      </c>
    </row>
    <row r="76" spans="1:20" ht="17" x14ac:dyDescent="0.2">
      <c r="A76">
        <v>52</v>
      </c>
      <c r="B76" t="s">
        <v>151</v>
      </c>
      <c r="C76" s="3" t="s">
        <v>152</v>
      </c>
      <c r="D76">
        <v>2459</v>
      </c>
      <c r="E76" s="4">
        <f>(D76/G76)*100</f>
        <v>34.152777777777779</v>
      </c>
      <c r="F76" t="s">
        <v>14</v>
      </c>
      <c r="G76">
        <v>7200</v>
      </c>
      <c r="H76">
        <v>75</v>
      </c>
      <c r="I76" s="5">
        <f>D76/H76</f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8">
        <f>L76/86400+DATE(1970,1,1)</f>
        <v>40436.208333333336</v>
      </c>
      <c r="O76" s="8">
        <f>M76/86400+DATE(1970,1,1)</f>
        <v>40440.208333333336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34" x14ac:dyDescent="0.2">
      <c r="A77">
        <v>54</v>
      </c>
      <c r="B77" t="s">
        <v>155</v>
      </c>
      <c r="C77" s="3" t="s">
        <v>156</v>
      </c>
      <c r="D77">
        <v>5392</v>
      </c>
      <c r="E77" s="4">
        <f>(D77/G77)*100</f>
        <v>89.86666666666666</v>
      </c>
      <c r="F77" t="s">
        <v>14</v>
      </c>
      <c r="G77">
        <v>6000</v>
      </c>
      <c r="H77">
        <v>120</v>
      </c>
      <c r="I77" s="5">
        <f>D77/H77</f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8">
        <f>L77/86400+DATE(1970,1,1)</f>
        <v>43170.25</v>
      </c>
      <c r="O77" s="8">
        <f>M77/86400+DATE(1970,1,1)</f>
        <v>43176.208333333328</v>
      </c>
      <c r="P77" t="b">
        <v>0</v>
      </c>
      <c r="Q77" t="b">
        <v>0</v>
      </c>
      <c r="R77" t="s">
        <v>65</v>
      </c>
      <c r="S77" t="s">
        <v>2037</v>
      </c>
      <c r="T77" t="s">
        <v>2046</v>
      </c>
    </row>
    <row r="78" spans="1:20" ht="34" x14ac:dyDescent="0.2">
      <c r="A78">
        <v>61</v>
      </c>
      <c r="B78" t="s">
        <v>170</v>
      </c>
      <c r="C78" s="3" t="s">
        <v>171</v>
      </c>
      <c r="D78">
        <v>184750</v>
      </c>
      <c r="E78" s="4">
        <f>(D78/G78)*100</f>
        <v>92.74598393574297</v>
      </c>
      <c r="F78" t="s">
        <v>14</v>
      </c>
      <c r="G78">
        <v>199200</v>
      </c>
      <c r="H78">
        <v>2253</v>
      </c>
      <c r="I78" s="5">
        <f>D78/H78</f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8">
        <f>L78/86400+DATE(1970,1,1)</f>
        <v>40595.25</v>
      </c>
      <c r="O78" s="8">
        <f>M78/86400+DATE(1970,1,1)</f>
        <v>40635.208333333336</v>
      </c>
      <c r="P78" t="b">
        <v>0</v>
      </c>
      <c r="Q78" t="b">
        <v>0</v>
      </c>
      <c r="R78" t="s">
        <v>33</v>
      </c>
      <c r="S78" t="s">
        <v>2039</v>
      </c>
      <c r="T78" t="s">
        <v>2040</v>
      </c>
    </row>
    <row r="79" spans="1:20" ht="17" x14ac:dyDescent="0.2">
      <c r="A79">
        <v>63</v>
      </c>
      <c r="B79" t="s">
        <v>174</v>
      </c>
      <c r="C79" s="3" t="s">
        <v>175</v>
      </c>
      <c r="D79">
        <v>557</v>
      </c>
      <c r="E79" s="4">
        <f>(D79/G79)*100</f>
        <v>11.851063829787234</v>
      </c>
      <c r="F79" t="s">
        <v>14</v>
      </c>
      <c r="G79">
        <v>4700</v>
      </c>
      <c r="H79">
        <v>5</v>
      </c>
      <c r="I79" s="5">
        <f>D79/H79</f>
        <v>111.4</v>
      </c>
      <c r="J79" t="s">
        <v>21</v>
      </c>
      <c r="K79" t="s">
        <v>22</v>
      </c>
      <c r="L79">
        <v>1493355600</v>
      </c>
      <c r="M79">
        <v>1493874000</v>
      </c>
      <c r="N79" s="8">
        <f>L79/86400+DATE(1970,1,1)</f>
        <v>42853.208333333328</v>
      </c>
      <c r="O79" s="8">
        <f>M79/86400+DATE(1970,1,1)</f>
        <v>42859.208333333328</v>
      </c>
      <c r="P79" t="b">
        <v>0</v>
      </c>
      <c r="Q79" t="b">
        <v>0</v>
      </c>
      <c r="R79" t="s">
        <v>33</v>
      </c>
      <c r="S79" t="s">
        <v>2039</v>
      </c>
      <c r="T79" t="s">
        <v>2040</v>
      </c>
    </row>
    <row r="80" spans="1:20" ht="17" x14ac:dyDescent="0.2">
      <c r="A80">
        <v>64</v>
      </c>
      <c r="B80" t="s">
        <v>176</v>
      </c>
      <c r="C80" s="3" t="s">
        <v>177</v>
      </c>
      <c r="D80">
        <v>2734</v>
      </c>
      <c r="E80" s="4">
        <f>(D80/G80)*100</f>
        <v>97.642857142857139</v>
      </c>
      <c r="F80" t="s">
        <v>14</v>
      </c>
      <c r="G80">
        <v>2800</v>
      </c>
      <c r="H80">
        <v>38</v>
      </c>
      <c r="I80" s="5">
        <f>D80/H80</f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8">
        <f>L80/86400+DATE(1970,1,1)</f>
        <v>43283.208333333328</v>
      </c>
      <c r="O80" s="8">
        <f>M80/86400+DATE(1970,1,1)</f>
        <v>43298.208333333328</v>
      </c>
      <c r="P80" t="b">
        <v>0</v>
      </c>
      <c r="Q80" t="b">
        <v>1</v>
      </c>
      <c r="R80" t="s">
        <v>28</v>
      </c>
      <c r="S80" t="s">
        <v>2037</v>
      </c>
      <c r="T80" t="s">
        <v>2038</v>
      </c>
    </row>
    <row r="81" spans="1:20" ht="17" x14ac:dyDescent="0.2">
      <c r="A81">
        <v>66</v>
      </c>
      <c r="B81" t="s">
        <v>180</v>
      </c>
      <c r="C81" s="3" t="s">
        <v>181</v>
      </c>
      <c r="D81">
        <v>1307</v>
      </c>
      <c r="E81" s="4">
        <f>(D81/G81)*100</f>
        <v>45.068965517241381</v>
      </c>
      <c r="F81" t="s">
        <v>14</v>
      </c>
      <c r="G81">
        <v>2900</v>
      </c>
      <c r="H81">
        <v>12</v>
      </c>
      <c r="I81" s="5">
        <f>D81/H81</f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8">
        <f>L81/86400+DATE(1970,1,1)</f>
        <v>42102.208333333328</v>
      </c>
      <c r="O81" s="8">
        <f>M81/86400+DATE(1970,1,1)</f>
        <v>42107.208333333328</v>
      </c>
      <c r="P81" t="b">
        <v>0</v>
      </c>
      <c r="Q81" t="b">
        <v>1</v>
      </c>
      <c r="R81" t="s">
        <v>33</v>
      </c>
      <c r="S81" t="s">
        <v>2039</v>
      </c>
      <c r="T81" t="s">
        <v>2040</v>
      </c>
    </row>
    <row r="82" spans="1:20" ht="17" x14ac:dyDescent="0.2">
      <c r="A82">
        <v>76</v>
      </c>
      <c r="B82" t="s">
        <v>200</v>
      </c>
      <c r="C82" s="3" t="s">
        <v>201</v>
      </c>
      <c r="D82">
        <v>95993</v>
      </c>
      <c r="E82" s="4">
        <f>(D82/G82)*100</f>
        <v>78.106590724165997</v>
      </c>
      <c r="F82" t="s">
        <v>14</v>
      </c>
      <c r="G82">
        <v>122900</v>
      </c>
      <c r="H82">
        <v>1684</v>
      </c>
      <c r="I82" s="5">
        <f>D82/H82</f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8">
        <f>L82/86400+DATE(1970,1,1)</f>
        <v>42027.25</v>
      </c>
      <c r="O82" s="8">
        <f>M82/86400+DATE(1970,1,1)</f>
        <v>42076.208333333328</v>
      </c>
      <c r="P82" t="b">
        <v>1</v>
      </c>
      <c r="Q82" t="b">
        <v>1</v>
      </c>
      <c r="R82" t="s">
        <v>33</v>
      </c>
      <c r="S82" t="s">
        <v>2039</v>
      </c>
      <c r="T82" t="s">
        <v>2040</v>
      </c>
    </row>
    <row r="83" spans="1:20" ht="17" x14ac:dyDescent="0.2">
      <c r="A83">
        <v>77</v>
      </c>
      <c r="B83" t="s">
        <v>202</v>
      </c>
      <c r="C83" s="3" t="s">
        <v>203</v>
      </c>
      <c r="D83">
        <v>4460</v>
      </c>
      <c r="E83" s="4">
        <f>(D83/G83)*100</f>
        <v>46.94736842105263</v>
      </c>
      <c r="F83" t="s">
        <v>14</v>
      </c>
      <c r="G83">
        <v>9500</v>
      </c>
      <c r="H83">
        <v>56</v>
      </c>
      <c r="I83" s="5">
        <f>D83/H83</f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8">
        <f>L83/86400+DATE(1970,1,1)</f>
        <v>40448.208333333336</v>
      </c>
      <c r="O83" s="8">
        <f>M83/86400+DATE(1970,1,1)</f>
        <v>40462.208333333336</v>
      </c>
      <c r="P83" t="b">
        <v>0</v>
      </c>
      <c r="Q83" t="b">
        <v>1</v>
      </c>
      <c r="R83" t="s">
        <v>71</v>
      </c>
      <c r="S83" t="s">
        <v>2041</v>
      </c>
      <c r="T83" t="s">
        <v>2049</v>
      </c>
    </row>
    <row r="84" spans="1:20" ht="17" x14ac:dyDescent="0.2">
      <c r="A84">
        <v>79</v>
      </c>
      <c r="B84" t="s">
        <v>207</v>
      </c>
      <c r="C84" s="3" t="s">
        <v>208</v>
      </c>
      <c r="D84">
        <v>40228</v>
      </c>
      <c r="E84" s="4">
        <f>(D84/G84)*100</f>
        <v>69.598615916955026</v>
      </c>
      <c r="F84" t="s">
        <v>14</v>
      </c>
      <c r="G84">
        <v>57800</v>
      </c>
      <c r="H84">
        <v>838</v>
      </c>
      <c r="I84" s="5">
        <f>D84/H84</f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8">
        <f>L84/86400+DATE(1970,1,1)</f>
        <v>43267.208333333328</v>
      </c>
      <c r="O84" s="8">
        <f>M84/86400+DATE(1970,1,1)</f>
        <v>43272.208333333328</v>
      </c>
      <c r="P84" t="b">
        <v>0</v>
      </c>
      <c r="Q84" t="b">
        <v>0</v>
      </c>
      <c r="R84" t="s">
        <v>33</v>
      </c>
      <c r="S84" t="s">
        <v>2039</v>
      </c>
      <c r="T84" t="s">
        <v>2040</v>
      </c>
    </row>
    <row r="85" spans="1:20" ht="17" x14ac:dyDescent="0.2">
      <c r="A85">
        <v>83</v>
      </c>
      <c r="B85" t="s">
        <v>215</v>
      </c>
      <c r="C85" s="3" t="s">
        <v>216</v>
      </c>
      <c r="D85">
        <v>39996</v>
      </c>
      <c r="E85" s="4">
        <f>(D85/G85)*100</f>
        <v>37.590225563909776</v>
      </c>
      <c r="F85" t="s">
        <v>14</v>
      </c>
      <c r="G85">
        <v>106400</v>
      </c>
      <c r="H85">
        <v>1000</v>
      </c>
      <c r="I85" s="5">
        <f>D85/H85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L85/86400+DATE(1970,1,1)</f>
        <v>42579.208333333328</v>
      </c>
      <c r="O85" s="8">
        <f>M85/86400+DATE(1970,1,1)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4" x14ac:dyDescent="0.2">
      <c r="A86">
        <v>87</v>
      </c>
      <c r="B86" t="s">
        <v>223</v>
      </c>
      <c r="C86" s="3" t="s">
        <v>224</v>
      </c>
      <c r="D86">
        <v>123040</v>
      </c>
      <c r="E86" s="4">
        <f>(D86/G86)*100</f>
        <v>61.984886649874063</v>
      </c>
      <c r="F86" t="s">
        <v>14</v>
      </c>
      <c r="G86">
        <v>198500</v>
      </c>
      <c r="H86">
        <v>1482</v>
      </c>
      <c r="I86" s="5">
        <f>D86/H86</f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8">
        <f>L86/86400+DATE(1970,1,1)</f>
        <v>40610.25</v>
      </c>
      <c r="O86" s="8">
        <f>M86/86400+DATE(1970,1,1)</f>
        <v>40621.208333333336</v>
      </c>
      <c r="P86" t="b">
        <v>0</v>
      </c>
      <c r="Q86" t="b">
        <v>1</v>
      </c>
      <c r="R86" t="s">
        <v>23</v>
      </c>
      <c r="S86" t="s">
        <v>2035</v>
      </c>
      <c r="T86" t="s">
        <v>2036</v>
      </c>
    </row>
    <row r="87" spans="1:20" ht="17" x14ac:dyDescent="0.2">
      <c r="A87">
        <v>90</v>
      </c>
      <c r="B87" t="s">
        <v>229</v>
      </c>
      <c r="C87" s="3" t="s">
        <v>230</v>
      </c>
      <c r="D87">
        <v>6132</v>
      </c>
      <c r="E87" s="4">
        <f>(D87/G87)*100</f>
        <v>78.615384615384613</v>
      </c>
      <c r="F87" t="s">
        <v>14</v>
      </c>
      <c r="G87">
        <v>7800</v>
      </c>
      <c r="H87">
        <v>106</v>
      </c>
      <c r="I87" s="5">
        <f>D87/H87</f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8">
        <f>L87/86400+DATE(1970,1,1)</f>
        <v>42425.25</v>
      </c>
      <c r="O87" s="8">
        <f>M87/86400+DATE(1970,1,1)</f>
        <v>42425.25</v>
      </c>
      <c r="P87" t="b">
        <v>0</v>
      </c>
      <c r="Q87" t="b">
        <v>1</v>
      </c>
      <c r="R87" t="s">
        <v>33</v>
      </c>
      <c r="S87" t="s">
        <v>2039</v>
      </c>
      <c r="T87" t="s">
        <v>2040</v>
      </c>
    </row>
    <row r="88" spans="1:20" ht="17" x14ac:dyDescent="0.2">
      <c r="A88">
        <v>91</v>
      </c>
      <c r="B88" t="s">
        <v>231</v>
      </c>
      <c r="C88" s="3" t="s">
        <v>232</v>
      </c>
      <c r="D88">
        <v>74688</v>
      </c>
      <c r="E88" s="4">
        <f>(D88/G88)*100</f>
        <v>48.404406999351913</v>
      </c>
      <c r="F88" t="s">
        <v>14</v>
      </c>
      <c r="G88">
        <v>154300</v>
      </c>
      <c r="H88">
        <v>679</v>
      </c>
      <c r="I88" s="5">
        <f>D88/H88</f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8">
        <f>L88/86400+DATE(1970,1,1)</f>
        <v>42588.208333333328</v>
      </c>
      <c r="O88" s="8">
        <f>M88/86400+DATE(1970,1,1)</f>
        <v>42616.208333333328</v>
      </c>
      <c r="P88" t="b">
        <v>0</v>
      </c>
      <c r="Q88" t="b">
        <v>0</v>
      </c>
      <c r="R88" t="s">
        <v>206</v>
      </c>
      <c r="S88" t="s">
        <v>2047</v>
      </c>
      <c r="T88" t="s">
        <v>2059</v>
      </c>
    </row>
    <row r="89" spans="1:20" ht="17" x14ac:dyDescent="0.2">
      <c r="A89">
        <v>98</v>
      </c>
      <c r="B89" t="s">
        <v>245</v>
      </c>
      <c r="C89" s="3" t="s">
        <v>246</v>
      </c>
      <c r="D89">
        <v>32951</v>
      </c>
      <c r="E89" s="4">
        <f>(D89/G89)*100</f>
        <v>33.692229038854805</v>
      </c>
      <c r="F89" t="s">
        <v>14</v>
      </c>
      <c r="G89">
        <v>97800</v>
      </c>
      <c r="H89">
        <v>1220</v>
      </c>
      <c r="I89" s="5">
        <f>D89/H89</f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8">
        <f>L89/86400+DATE(1970,1,1)</f>
        <v>42212.208333333328</v>
      </c>
      <c r="O89" s="8">
        <f>M89/86400+DATE(1970,1,1)</f>
        <v>42216.208333333328</v>
      </c>
      <c r="P89" t="b">
        <v>0</v>
      </c>
      <c r="Q89" t="b">
        <v>0</v>
      </c>
      <c r="R89" t="s">
        <v>89</v>
      </c>
      <c r="S89" t="s">
        <v>2050</v>
      </c>
      <c r="T89" t="s">
        <v>2051</v>
      </c>
    </row>
    <row r="90" spans="1:20" ht="17" x14ac:dyDescent="0.2">
      <c r="A90">
        <v>100</v>
      </c>
      <c r="B90" t="s">
        <v>249</v>
      </c>
      <c r="C90" s="3" t="s">
        <v>250</v>
      </c>
      <c r="D90">
        <v>1</v>
      </c>
      <c r="E90" s="4">
        <f>(D90/G90)*100</f>
        <v>1</v>
      </c>
      <c r="F90" t="s">
        <v>14</v>
      </c>
      <c r="G90">
        <v>100</v>
      </c>
      <c r="H90">
        <v>1</v>
      </c>
      <c r="I90" s="5">
        <f>D90/H90</f>
        <v>1</v>
      </c>
      <c r="J90" t="s">
        <v>21</v>
      </c>
      <c r="K90" t="s">
        <v>22</v>
      </c>
      <c r="L90">
        <v>1319000400</v>
      </c>
      <c r="M90">
        <v>1320555600</v>
      </c>
      <c r="N90" s="8">
        <f>L90/86400+DATE(1970,1,1)</f>
        <v>40835.208333333336</v>
      </c>
      <c r="O90" s="8">
        <f>M90/86400+DATE(1970,1,1)</f>
        <v>40853.208333333336</v>
      </c>
      <c r="P90" t="b">
        <v>0</v>
      </c>
      <c r="Q90" t="b">
        <v>0</v>
      </c>
      <c r="R90" t="s">
        <v>33</v>
      </c>
      <c r="S90" t="s">
        <v>2039</v>
      </c>
      <c r="T90" t="s">
        <v>2040</v>
      </c>
    </row>
    <row r="91" spans="1:20" ht="17" x14ac:dyDescent="0.2">
      <c r="A91">
        <v>103</v>
      </c>
      <c r="B91" t="s">
        <v>255</v>
      </c>
      <c r="C91" s="3" t="s">
        <v>256</v>
      </c>
      <c r="D91">
        <v>2461</v>
      </c>
      <c r="E91" s="4">
        <f>(D91/G91)*100</f>
        <v>24.610000000000003</v>
      </c>
      <c r="F91" t="s">
        <v>14</v>
      </c>
      <c r="G91">
        <v>10000</v>
      </c>
      <c r="H91">
        <v>37</v>
      </c>
      <c r="I91" s="5">
        <f>D91/H91</f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8">
        <f>L91/86400+DATE(1970,1,1)</f>
        <v>40475.208333333336</v>
      </c>
      <c r="O91" s="8">
        <f>M91/86400+DATE(1970,1,1)</f>
        <v>40484.208333333336</v>
      </c>
      <c r="P91" t="b">
        <v>0</v>
      </c>
      <c r="Q91" t="b">
        <v>0</v>
      </c>
      <c r="R91" t="s">
        <v>50</v>
      </c>
      <c r="S91" t="s">
        <v>2035</v>
      </c>
      <c r="T91" t="s">
        <v>2043</v>
      </c>
    </row>
    <row r="92" spans="1:20" ht="17" x14ac:dyDescent="0.2">
      <c r="A92">
        <v>109</v>
      </c>
      <c r="B92" t="s">
        <v>267</v>
      </c>
      <c r="C92" s="3" t="s">
        <v>268</v>
      </c>
      <c r="D92">
        <v>3079</v>
      </c>
      <c r="E92" s="4">
        <f>(D92/G92)*100</f>
        <v>59.21153846153846</v>
      </c>
      <c r="F92" t="s">
        <v>14</v>
      </c>
      <c r="G92">
        <v>5200</v>
      </c>
      <c r="H92">
        <v>60</v>
      </c>
      <c r="I92" s="5">
        <f>D92/H92</f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8">
        <f>L92/86400+DATE(1970,1,1)</f>
        <v>41651.25</v>
      </c>
      <c r="O92" s="8">
        <f>M92/86400+DATE(1970,1,1)</f>
        <v>41653.25</v>
      </c>
      <c r="P92" t="b">
        <v>0</v>
      </c>
      <c r="Q92" t="b">
        <v>0</v>
      </c>
      <c r="R92" t="s">
        <v>269</v>
      </c>
      <c r="S92" t="s">
        <v>2041</v>
      </c>
      <c r="T92" t="s">
        <v>2060</v>
      </c>
    </row>
    <row r="93" spans="1:20" ht="34" x14ac:dyDescent="0.2">
      <c r="A93">
        <v>110</v>
      </c>
      <c r="B93" t="s">
        <v>270</v>
      </c>
      <c r="C93" s="3" t="s">
        <v>271</v>
      </c>
      <c r="D93">
        <v>21307</v>
      </c>
      <c r="E93" s="4">
        <f>(D93/G93)*100</f>
        <v>14.962780898876405</v>
      </c>
      <c r="F93" t="s">
        <v>14</v>
      </c>
      <c r="G93">
        <v>142400</v>
      </c>
      <c r="H93">
        <v>296</v>
      </c>
      <c r="I93" s="5">
        <f>D93/H93</f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8">
        <f>L93/86400+DATE(1970,1,1)</f>
        <v>43354.208333333328</v>
      </c>
      <c r="O93" s="8">
        <f>M93/86400+DATE(1970,1,1)</f>
        <v>43373.208333333328</v>
      </c>
      <c r="P93" t="b">
        <v>0</v>
      </c>
      <c r="Q93" t="b">
        <v>0</v>
      </c>
      <c r="R93" t="s">
        <v>17</v>
      </c>
      <c r="S93" t="s">
        <v>2033</v>
      </c>
      <c r="T93" t="s">
        <v>2034</v>
      </c>
    </row>
    <row r="94" spans="1:20" ht="17" x14ac:dyDescent="0.2">
      <c r="A94">
        <v>115</v>
      </c>
      <c r="B94" t="s">
        <v>280</v>
      </c>
      <c r="C94" s="3" t="s">
        <v>281</v>
      </c>
      <c r="D94">
        <v>145382</v>
      </c>
      <c r="E94" s="4">
        <f>(D94/G94)*100</f>
        <v>87.211757648470297</v>
      </c>
      <c r="F94" t="s">
        <v>14</v>
      </c>
      <c r="G94">
        <v>166700</v>
      </c>
      <c r="H94">
        <v>3304</v>
      </c>
      <c r="I94" s="5">
        <f>D94/H94</f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8">
        <f>L94/86400+DATE(1970,1,1)</f>
        <v>43056.25</v>
      </c>
      <c r="O94" s="8">
        <f>M94/86400+DATE(1970,1,1)</f>
        <v>43091.25</v>
      </c>
      <c r="P94" t="b">
        <v>0</v>
      </c>
      <c r="Q94" t="b">
        <v>0</v>
      </c>
      <c r="R94" t="s">
        <v>119</v>
      </c>
      <c r="S94" t="s">
        <v>2047</v>
      </c>
      <c r="T94" t="s">
        <v>2053</v>
      </c>
    </row>
    <row r="95" spans="1:20" ht="34" x14ac:dyDescent="0.2">
      <c r="A95">
        <v>116</v>
      </c>
      <c r="B95" t="s">
        <v>282</v>
      </c>
      <c r="C95" s="3" t="s">
        <v>283</v>
      </c>
      <c r="D95">
        <v>6336</v>
      </c>
      <c r="E95" s="4">
        <f>(D95/G95)*100</f>
        <v>88</v>
      </c>
      <c r="F95" t="s">
        <v>14</v>
      </c>
      <c r="G95">
        <v>7200</v>
      </c>
      <c r="H95">
        <v>73</v>
      </c>
      <c r="I95" s="5">
        <f>D95/H95</f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8">
        <f>L95/86400+DATE(1970,1,1)</f>
        <v>42265.208333333328</v>
      </c>
      <c r="O95" s="8">
        <f>M95/86400+DATE(1970,1,1)</f>
        <v>42266.208333333328</v>
      </c>
      <c r="P95" t="b">
        <v>0</v>
      </c>
      <c r="Q95" t="b">
        <v>0</v>
      </c>
      <c r="R95" t="s">
        <v>33</v>
      </c>
      <c r="S95" t="s">
        <v>2039</v>
      </c>
      <c r="T95" t="s">
        <v>2040</v>
      </c>
    </row>
    <row r="96" spans="1:20" ht="17" x14ac:dyDescent="0.2">
      <c r="A96">
        <v>122</v>
      </c>
      <c r="B96" t="s">
        <v>295</v>
      </c>
      <c r="C96" s="3" t="s">
        <v>296</v>
      </c>
      <c r="D96">
        <v>88055</v>
      </c>
      <c r="E96" s="4">
        <f>(D96/G96)*100</f>
        <v>64.367690058479525</v>
      </c>
      <c r="F96" t="s">
        <v>14</v>
      </c>
      <c r="G96">
        <v>136800</v>
      </c>
      <c r="H96">
        <v>3387</v>
      </c>
      <c r="I96" s="5">
        <f>D96/H96</f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8">
        <f>L96/86400+DATE(1970,1,1)</f>
        <v>41970.25</v>
      </c>
      <c r="O96" s="8">
        <f>M96/86400+DATE(1970,1,1)</f>
        <v>41997.25</v>
      </c>
      <c r="P96" t="b">
        <v>0</v>
      </c>
      <c r="Q96" t="b">
        <v>0</v>
      </c>
      <c r="R96" t="s">
        <v>119</v>
      </c>
      <c r="S96" t="s">
        <v>2047</v>
      </c>
      <c r="T96" t="s">
        <v>2053</v>
      </c>
    </row>
    <row r="97" spans="1:20" ht="17" x14ac:dyDescent="0.2">
      <c r="A97">
        <v>123</v>
      </c>
      <c r="B97" t="s">
        <v>297</v>
      </c>
      <c r="C97" s="3" t="s">
        <v>298</v>
      </c>
      <c r="D97">
        <v>33092</v>
      </c>
      <c r="E97" s="4">
        <f>(D97/G97)*100</f>
        <v>18.622397298818232</v>
      </c>
      <c r="F97" t="s">
        <v>14</v>
      </c>
      <c r="G97">
        <v>177700</v>
      </c>
      <c r="H97">
        <v>662</v>
      </c>
      <c r="I97" s="5">
        <f>D97/H97</f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8">
        <f>L97/86400+DATE(1970,1,1)</f>
        <v>42332.25</v>
      </c>
      <c r="O97" s="8">
        <f>M97/86400+DATE(1970,1,1)</f>
        <v>42335.25</v>
      </c>
      <c r="P97" t="b">
        <v>1</v>
      </c>
      <c r="Q97" t="b">
        <v>0</v>
      </c>
      <c r="R97" t="s">
        <v>33</v>
      </c>
      <c r="S97" t="s">
        <v>2039</v>
      </c>
      <c r="T97" t="s">
        <v>2040</v>
      </c>
    </row>
    <row r="98" spans="1:20" ht="17" x14ac:dyDescent="0.2">
      <c r="A98">
        <v>126</v>
      </c>
      <c r="B98" t="s">
        <v>303</v>
      </c>
      <c r="C98" s="3" t="s">
        <v>304</v>
      </c>
      <c r="D98">
        <v>69617</v>
      </c>
      <c r="E98" s="4">
        <f>(D98/G98)*100</f>
        <v>38.633185349611544</v>
      </c>
      <c r="F98" t="s">
        <v>14</v>
      </c>
      <c r="G98">
        <v>180200</v>
      </c>
      <c r="H98">
        <v>774</v>
      </c>
      <c r="I98" s="5">
        <f>D98/H98</f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8">
        <f>L98/86400+DATE(1970,1,1)</f>
        <v>42596.208333333328</v>
      </c>
      <c r="O98" s="8">
        <f>M98/86400+DATE(1970,1,1)</f>
        <v>42624.208333333328</v>
      </c>
      <c r="P98" t="b">
        <v>0</v>
      </c>
      <c r="Q98" t="b">
        <v>1</v>
      </c>
      <c r="R98" t="s">
        <v>33</v>
      </c>
      <c r="S98" t="s">
        <v>2039</v>
      </c>
      <c r="T98" t="s">
        <v>2040</v>
      </c>
    </row>
    <row r="99" spans="1:20" ht="17" x14ac:dyDescent="0.2">
      <c r="A99">
        <v>127</v>
      </c>
      <c r="B99" t="s">
        <v>305</v>
      </c>
      <c r="C99" s="3" t="s">
        <v>306</v>
      </c>
      <c r="D99">
        <v>53067</v>
      </c>
      <c r="E99" s="4">
        <f>(D99/G99)*100</f>
        <v>51.42151162790698</v>
      </c>
      <c r="F99" t="s">
        <v>14</v>
      </c>
      <c r="G99">
        <v>103200</v>
      </c>
      <c r="H99">
        <v>672</v>
      </c>
      <c r="I99" s="5">
        <f>D99/H99</f>
        <v>78.96875</v>
      </c>
      <c r="J99" t="s">
        <v>15</v>
      </c>
      <c r="K99" t="s">
        <v>16</v>
      </c>
      <c r="L99">
        <v>1273640400</v>
      </c>
      <c r="M99">
        <v>1273899600</v>
      </c>
      <c r="N99" s="8">
        <f>L99/86400+DATE(1970,1,1)</f>
        <v>40310.208333333336</v>
      </c>
      <c r="O99" s="8">
        <f>M99/86400+DATE(1970,1,1)</f>
        <v>40313.208333333336</v>
      </c>
      <c r="P99" t="b">
        <v>0</v>
      </c>
      <c r="Q99" t="b">
        <v>0</v>
      </c>
      <c r="R99" t="s">
        <v>33</v>
      </c>
      <c r="S99" t="s">
        <v>2039</v>
      </c>
      <c r="T99" t="s">
        <v>2040</v>
      </c>
    </row>
    <row r="100" spans="1:20" ht="17" x14ac:dyDescent="0.2">
      <c r="A100">
        <v>134</v>
      </c>
      <c r="B100" t="s">
        <v>320</v>
      </c>
      <c r="C100" s="3" t="s">
        <v>321</v>
      </c>
      <c r="D100">
        <v>89288</v>
      </c>
      <c r="E100" s="4">
        <f>(D100/G100)*100</f>
        <v>89.73668341708543</v>
      </c>
      <c r="F100" t="s">
        <v>14</v>
      </c>
      <c r="G100">
        <v>99500</v>
      </c>
      <c r="H100">
        <v>940</v>
      </c>
      <c r="I100" s="5">
        <f>D100/H100</f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8">
        <f>L100/86400+DATE(1970,1,1)</f>
        <v>40713.208333333336</v>
      </c>
      <c r="O100" s="8">
        <f>M100/86400+DATE(1970,1,1)</f>
        <v>40762.208333333336</v>
      </c>
      <c r="P100" t="b">
        <v>0</v>
      </c>
      <c r="Q100" t="b">
        <v>1</v>
      </c>
      <c r="R100" t="s">
        <v>42</v>
      </c>
      <c r="S100" t="s">
        <v>2041</v>
      </c>
      <c r="T100" t="s">
        <v>2042</v>
      </c>
    </row>
    <row r="101" spans="1:20" ht="17" x14ac:dyDescent="0.2">
      <c r="A101">
        <v>135</v>
      </c>
      <c r="B101" t="s">
        <v>322</v>
      </c>
      <c r="C101" s="3" t="s">
        <v>323</v>
      </c>
      <c r="D101">
        <v>5488</v>
      </c>
      <c r="E101" s="4">
        <f>(D101/G101)*100</f>
        <v>71.27272727272728</v>
      </c>
      <c r="F101" t="s">
        <v>14</v>
      </c>
      <c r="G101">
        <v>7700</v>
      </c>
      <c r="H101">
        <v>117</v>
      </c>
      <c r="I101" s="5">
        <f>D101/H101</f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8">
        <f>L101/86400+DATE(1970,1,1)</f>
        <v>41340.25</v>
      </c>
      <c r="O101" s="8">
        <f>M101/86400+DATE(1970,1,1)</f>
        <v>41345.208333333336</v>
      </c>
      <c r="P101" t="b">
        <v>0</v>
      </c>
      <c r="Q101" t="b">
        <v>1</v>
      </c>
      <c r="R101" t="s">
        <v>33</v>
      </c>
      <c r="S101" t="s">
        <v>2039</v>
      </c>
      <c r="T101" t="s">
        <v>2040</v>
      </c>
    </row>
    <row r="102" spans="1:20" ht="34" x14ac:dyDescent="0.2">
      <c r="A102">
        <v>138</v>
      </c>
      <c r="B102" t="s">
        <v>328</v>
      </c>
      <c r="C102" s="3" t="s">
        <v>329</v>
      </c>
      <c r="D102">
        <v>9216</v>
      </c>
      <c r="E102" s="4">
        <f>(D102/G102)*100</f>
        <v>96</v>
      </c>
      <c r="F102" t="s">
        <v>14</v>
      </c>
      <c r="G102">
        <v>9600</v>
      </c>
      <c r="H102">
        <v>115</v>
      </c>
      <c r="I102" s="5">
        <f>D102/H102</f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8">
        <f>L102/86400+DATE(1970,1,1)</f>
        <v>41180.208333333336</v>
      </c>
      <c r="O102" s="8">
        <f>M102/86400+DATE(1970,1,1)</f>
        <v>41186.208333333336</v>
      </c>
      <c r="P102" t="b">
        <v>0</v>
      </c>
      <c r="Q102" t="b">
        <v>0</v>
      </c>
      <c r="R102" t="s">
        <v>292</v>
      </c>
      <c r="S102" t="s">
        <v>2050</v>
      </c>
      <c r="T102" t="s">
        <v>2061</v>
      </c>
    </row>
    <row r="103" spans="1:20" ht="17" x14ac:dyDescent="0.2">
      <c r="A103">
        <v>139</v>
      </c>
      <c r="B103" t="s">
        <v>330</v>
      </c>
      <c r="C103" s="3" t="s">
        <v>331</v>
      </c>
      <c r="D103">
        <v>19246</v>
      </c>
      <c r="E103" s="4">
        <f>(D103/G103)*100</f>
        <v>20.896851248642779</v>
      </c>
      <c r="F103" t="s">
        <v>14</v>
      </c>
      <c r="G103">
        <v>92100</v>
      </c>
      <c r="H103">
        <v>326</v>
      </c>
      <c r="I103" s="5">
        <f>D103/H103</f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8">
        <f>L103/86400+DATE(1970,1,1)</f>
        <v>42115.208333333328</v>
      </c>
      <c r="O103" s="8">
        <f>M103/86400+DATE(1970,1,1)</f>
        <v>42131.208333333328</v>
      </c>
      <c r="P103" t="b">
        <v>0</v>
      </c>
      <c r="Q103" t="b">
        <v>1</v>
      </c>
      <c r="R103" t="s">
        <v>65</v>
      </c>
      <c r="S103" t="s">
        <v>2037</v>
      </c>
      <c r="T103" t="s">
        <v>2046</v>
      </c>
    </row>
    <row r="104" spans="1:20" ht="17" x14ac:dyDescent="0.2">
      <c r="A104">
        <v>150</v>
      </c>
      <c r="B104" t="s">
        <v>352</v>
      </c>
      <c r="C104" s="3" t="s">
        <v>353</v>
      </c>
      <c r="D104">
        <v>1</v>
      </c>
      <c r="E104" s="4">
        <f>(D104/G104)*100</f>
        <v>1</v>
      </c>
      <c r="F104" t="s">
        <v>14</v>
      </c>
      <c r="G104">
        <v>100</v>
      </c>
      <c r="H104">
        <v>1</v>
      </c>
      <c r="I104" s="5">
        <f>D104/H104</f>
        <v>1</v>
      </c>
      <c r="J104" t="s">
        <v>21</v>
      </c>
      <c r="K104" t="s">
        <v>22</v>
      </c>
      <c r="L104">
        <v>1544940000</v>
      </c>
      <c r="M104">
        <v>1545026400</v>
      </c>
      <c r="N104" s="8">
        <f>L104/86400+DATE(1970,1,1)</f>
        <v>43450.25</v>
      </c>
      <c r="O104" s="8">
        <f>M104/86400+DATE(1970,1,1)</f>
        <v>43451.25</v>
      </c>
      <c r="P104" t="b">
        <v>0</v>
      </c>
      <c r="Q104" t="b">
        <v>0</v>
      </c>
      <c r="R104" t="s">
        <v>23</v>
      </c>
      <c r="S104" t="s">
        <v>2035</v>
      </c>
      <c r="T104" t="s">
        <v>2036</v>
      </c>
    </row>
    <row r="105" spans="1:20" ht="17" x14ac:dyDescent="0.2">
      <c r="A105">
        <v>151</v>
      </c>
      <c r="B105" t="s">
        <v>354</v>
      </c>
      <c r="C105" s="3" t="s">
        <v>355</v>
      </c>
      <c r="D105">
        <v>88037</v>
      </c>
      <c r="E105" s="4">
        <f>(D105/G105)*100</f>
        <v>64.166909620991248</v>
      </c>
      <c r="F105" t="s">
        <v>14</v>
      </c>
      <c r="G105">
        <v>137200</v>
      </c>
      <c r="H105">
        <v>1467</v>
      </c>
      <c r="I105" s="5">
        <f>D105/H105</f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8">
        <f>L105/86400+DATE(1970,1,1)</f>
        <v>41799.208333333336</v>
      </c>
      <c r="O105" s="8">
        <f>M105/86400+DATE(1970,1,1)</f>
        <v>41850.208333333336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153</v>
      </c>
      <c r="B106" t="s">
        <v>358</v>
      </c>
      <c r="C106" s="3" t="s">
        <v>359</v>
      </c>
      <c r="D106">
        <v>176112</v>
      </c>
      <c r="E106" s="4">
        <f>(D106/G106)*100</f>
        <v>92.984160506863773</v>
      </c>
      <c r="F106" t="s">
        <v>14</v>
      </c>
      <c r="G106">
        <v>189400</v>
      </c>
      <c r="H106">
        <v>5681</v>
      </c>
      <c r="I106" s="5">
        <f>D106/H106</f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8">
        <f>L106/86400+DATE(1970,1,1)</f>
        <v>41201.208333333336</v>
      </c>
      <c r="O106" s="8">
        <f>M106/86400+DATE(1970,1,1)</f>
        <v>41207.208333333336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7" x14ac:dyDescent="0.2">
      <c r="A107">
        <v>154</v>
      </c>
      <c r="B107" t="s">
        <v>360</v>
      </c>
      <c r="C107" s="3" t="s">
        <v>361</v>
      </c>
      <c r="D107">
        <v>100650</v>
      </c>
      <c r="E107" s="4">
        <f>(D107/G107)*100</f>
        <v>58.756567425569173</v>
      </c>
      <c r="F107" t="s">
        <v>14</v>
      </c>
      <c r="G107">
        <v>171300</v>
      </c>
      <c r="H107">
        <v>1059</v>
      </c>
      <c r="I107" s="5">
        <f>D107/H107</f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8">
        <f>L107/86400+DATE(1970,1,1)</f>
        <v>42502.208333333328</v>
      </c>
      <c r="O107" s="8">
        <f>M107/86400+DATE(1970,1,1)</f>
        <v>42525.208333333328</v>
      </c>
      <c r="P107" t="b">
        <v>0</v>
      </c>
      <c r="Q107" t="b">
        <v>1</v>
      </c>
      <c r="R107" t="s">
        <v>60</v>
      </c>
      <c r="S107" t="s">
        <v>2035</v>
      </c>
      <c r="T107" t="s">
        <v>2045</v>
      </c>
    </row>
    <row r="108" spans="1:20" ht="17" x14ac:dyDescent="0.2">
      <c r="A108">
        <v>155</v>
      </c>
      <c r="B108" t="s">
        <v>362</v>
      </c>
      <c r="C108" s="3" t="s">
        <v>363</v>
      </c>
      <c r="D108">
        <v>90706</v>
      </c>
      <c r="E108" s="4">
        <f>(D108/G108)*100</f>
        <v>65.022222222222226</v>
      </c>
      <c r="F108" t="s">
        <v>14</v>
      </c>
      <c r="G108">
        <v>139500</v>
      </c>
      <c r="H108">
        <v>1194</v>
      </c>
      <c r="I108" s="5">
        <f>D108/H108</f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8">
        <f>L108/86400+DATE(1970,1,1)</f>
        <v>40262.208333333336</v>
      </c>
      <c r="O108" s="8">
        <f>M108/86400+DATE(1970,1,1)</f>
        <v>40277.208333333336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x14ac:dyDescent="0.2">
      <c r="A109">
        <v>157</v>
      </c>
      <c r="B109" t="s">
        <v>366</v>
      </c>
      <c r="C109" s="3" t="s">
        <v>367</v>
      </c>
      <c r="D109">
        <v>2212</v>
      </c>
      <c r="E109" s="4">
        <f>(D109/G109)*100</f>
        <v>52.666666666666664</v>
      </c>
      <c r="F109" t="s">
        <v>14</v>
      </c>
      <c r="G109">
        <v>4200</v>
      </c>
      <c r="H109">
        <v>30</v>
      </c>
      <c r="I109" s="5">
        <f>D109/H109</f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8">
        <f>L109/86400+DATE(1970,1,1)</f>
        <v>41638.25</v>
      </c>
      <c r="O109" s="8">
        <f>M109/86400+DATE(1970,1,1)</f>
        <v>41650.25</v>
      </c>
      <c r="P109" t="b">
        <v>0</v>
      </c>
      <c r="Q109" t="b">
        <v>0</v>
      </c>
      <c r="R109" t="s">
        <v>122</v>
      </c>
      <c r="S109" t="s">
        <v>2054</v>
      </c>
      <c r="T109" t="s">
        <v>2055</v>
      </c>
    </row>
    <row r="110" spans="1:20" ht="34" x14ac:dyDescent="0.2">
      <c r="A110">
        <v>161</v>
      </c>
      <c r="B110" t="s">
        <v>374</v>
      </c>
      <c r="C110" s="3" t="s">
        <v>375</v>
      </c>
      <c r="D110">
        <v>4300</v>
      </c>
      <c r="E110" s="4">
        <f>(D110/G110)*100</f>
        <v>78.181818181818187</v>
      </c>
      <c r="F110" t="s">
        <v>14</v>
      </c>
      <c r="G110">
        <v>5500</v>
      </c>
      <c r="H110">
        <v>75</v>
      </c>
      <c r="I110" s="5">
        <f>D110/H110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8">
        <f>L110/86400+DATE(1970,1,1)</f>
        <v>42270.208333333328</v>
      </c>
      <c r="O110" s="8">
        <f>M110/86400+DATE(1970,1,1)</f>
        <v>42276.208333333328</v>
      </c>
      <c r="P110" t="b">
        <v>0</v>
      </c>
      <c r="Q110" t="b">
        <v>1</v>
      </c>
      <c r="R110" t="s">
        <v>28</v>
      </c>
      <c r="S110" t="s">
        <v>2037</v>
      </c>
      <c r="T110" t="s">
        <v>2038</v>
      </c>
    </row>
    <row r="111" spans="1:20" ht="17" x14ac:dyDescent="0.2">
      <c r="A111">
        <v>168</v>
      </c>
      <c r="B111" t="s">
        <v>388</v>
      </c>
      <c r="C111" s="3" t="s">
        <v>389</v>
      </c>
      <c r="D111">
        <v>40107</v>
      </c>
      <c r="E111" s="4">
        <f>(D111/G111)*100</f>
        <v>31.30913348946136</v>
      </c>
      <c r="F111" t="s">
        <v>14</v>
      </c>
      <c r="G111">
        <v>128100</v>
      </c>
      <c r="H111">
        <v>955</v>
      </c>
      <c r="I111" s="5">
        <f>D111/H111</f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8">
        <f>L111/86400+DATE(1970,1,1)</f>
        <v>43518.25</v>
      </c>
      <c r="O111" s="8">
        <f>M111/86400+DATE(1970,1,1)</f>
        <v>43541.208333333328</v>
      </c>
      <c r="P111" t="b">
        <v>0</v>
      </c>
      <c r="Q111" t="b">
        <v>1</v>
      </c>
      <c r="R111" t="s">
        <v>60</v>
      </c>
      <c r="S111" t="s">
        <v>2035</v>
      </c>
      <c r="T111" t="s">
        <v>2045</v>
      </c>
    </row>
    <row r="112" spans="1:20" ht="17" x14ac:dyDescent="0.2">
      <c r="A112">
        <v>170</v>
      </c>
      <c r="B112" t="s">
        <v>392</v>
      </c>
      <c r="C112" s="3" t="s">
        <v>393</v>
      </c>
      <c r="D112">
        <v>5528</v>
      </c>
      <c r="E112" s="4">
        <f>(D112/G112)*100</f>
        <v>2.93886230728336</v>
      </c>
      <c r="F112" t="s">
        <v>14</v>
      </c>
      <c r="G112">
        <v>188100</v>
      </c>
      <c r="H112">
        <v>67</v>
      </c>
      <c r="I112" s="5">
        <f>D112/H112</f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8">
        <f>L112/86400+DATE(1970,1,1)</f>
        <v>42950.208333333328</v>
      </c>
      <c r="O112" s="8">
        <f>M112/86400+DATE(1970,1,1)</f>
        <v>42957.208333333328</v>
      </c>
      <c r="P112" t="b">
        <v>0</v>
      </c>
      <c r="Q112" t="b">
        <v>0</v>
      </c>
      <c r="R112" t="s">
        <v>60</v>
      </c>
      <c r="S112" t="s">
        <v>2035</v>
      </c>
      <c r="T112" t="s">
        <v>2045</v>
      </c>
    </row>
    <row r="113" spans="1:20" ht="34" x14ac:dyDescent="0.2">
      <c r="A113">
        <v>171</v>
      </c>
      <c r="B113" t="s">
        <v>394</v>
      </c>
      <c r="C113" s="3" t="s">
        <v>395</v>
      </c>
      <c r="D113">
        <v>521</v>
      </c>
      <c r="E113" s="4">
        <f>(D113/G113)*100</f>
        <v>10.63265306122449</v>
      </c>
      <c r="F113" t="s">
        <v>14</v>
      </c>
      <c r="G113">
        <v>4900</v>
      </c>
      <c r="H113">
        <v>5</v>
      </c>
      <c r="I113" s="5">
        <f>D113/H113</f>
        <v>104.2</v>
      </c>
      <c r="J113" t="s">
        <v>21</v>
      </c>
      <c r="K113" t="s">
        <v>22</v>
      </c>
      <c r="L113">
        <v>1395291600</v>
      </c>
      <c r="M113">
        <v>1397192400</v>
      </c>
      <c r="N113" s="8">
        <f>L113/86400+DATE(1970,1,1)</f>
        <v>41718.208333333336</v>
      </c>
      <c r="O113" s="8">
        <f>M113/86400+DATE(1970,1,1)</f>
        <v>41740.208333333336</v>
      </c>
      <c r="P113" t="b">
        <v>0</v>
      </c>
      <c r="Q113" t="b">
        <v>0</v>
      </c>
      <c r="R113" t="s">
        <v>206</v>
      </c>
      <c r="S113" t="s">
        <v>2047</v>
      </c>
      <c r="T113" t="s">
        <v>2059</v>
      </c>
    </row>
    <row r="114" spans="1:20" ht="17" x14ac:dyDescent="0.2">
      <c r="A114">
        <v>172</v>
      </c>
      <c r="B114" t="s">
        <v>396</v>
      </c>
      <c r="C114" s="3" t="s">
        <v>397</v>
      </c>
      <c r="D114">
        <v>663</v>
      </c>
      <c r="E114" s="4">
        <f>(D114/G114)*100</f>
        <v>82.875</v>
      </c>
      <c r="F114" t="s">
        <v>14</v>
      </c>
      <c r="G114">
        <v>800</v>
      </c>
      <c r="H114">
        <v>26</v>
      </c>
      <c r="I114" s="5">
        <f>D114/H114</f>
        <v>25.5</v>
      </c>
      <c r="J114" t="s">
        <v>21</v>
      </c>
      <c r="K114" t="s">
        <v>22</v>
      </c>
      <c r="L114">
        <v>1405746000</v>
      </c>
      <c r="M114">
        <v>1407042000</v>
      </c>
      <c r="N114" s="8">
        <f>L114/86400+DATE(1970,1,1)</f>
        <v>41839.208333333336</v>
      </c>
      <c r="O114" s="8">
        <f>M114/86400+DATE(1970,1,1)</f>
        <v>41854.208333333336</v>
      </c>
      <c r="P114" t="b">
        <v>0</v>
      </c>
      <c r="Q114" t="b">
        <v>1</v>
      </c>
      <c r="R114" t="s">
        <v>42</v>
      </c>
      <c r="S114" t="s">
        <v>2041</v>
      </c>
      <c r="T114" t="s">
        <v>2042</v>
      </c>
    </row>
    <row r="115" spans="1:20" ht="17" x14ac:dyDescent="0.2">
      <c r="A115">
        <v>175</v>
      </c>
      <c r="B115" t="s">
        <v>402</v>
      </c>
      <c r="C115" s="3" t="s">
        <v>403</v>
      </c>
      <c r="D115">
        <v>47459</v>
      </c>
      <c r="E115" s="4">
        <f>(D115/G115)*100</f>
        <v>26.191501103752756</v>
      </c>
      <c r="F115" t="s">
        <v>14</v>
      </c>
      <c r="G115">
        <v>181200</v>
      </c>
      <c r="H115">
        <v>1130</v>
      </c>
      <c r="I115" s="5">
        <f>D115/H115</f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8">
        <f>L115/86400+DATE(1970,1,1)</f>
        <v>42613.208333333328</v>
      </c>
      <c r="O115" s="8">
        <f>M115/86400+DATE(1970,1,1)</f>
        <v>42632.208333333328</v>
      </c>
      <c r="P115" t="b">
        <v>0</v>
      </c>
      <c r="Q115" t="b">
        <v>0</v>
      </c>
      <c r="R115" t="s">
        <v>33</v>
      </c>
      <c r="S115" t="s">
        <v>2039</v>
      </c>
      <c r="T115" t="s">
        <v>2040</v>
      </c>
    </row>
    <row r="116" spans="1:20" ht="34" x14ac:dyDescent="0.2">
      <c r="A116">
        <v>176</v>
      </c>
      <c r="B116" t="s">
        <v>404</v>
      </c>
      <c r="C116" s="3" t="s">
        <v>405</v>
      </c>
      <c r="D116">
        <v>86060</v>
      </c>
      <c r="E116" s="4">
        <f>(D116/G116)*100</f>
        <v>74.834782608695647</v>
      </c>
      <c r="F116" t="s">
        <v>14</v>
      </c>
      <c r="G116">
        <v>115000</v>
      </c>
      <c r="H116">
        <v>782</v>
      </c>
      <c r="I116" s="5">
        <f>D116/H116</f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8">
        <f>L116/86400+DATE(1970,1,1)</f>
        <v>42616.208333333328</v>
      </c>
      <c r="O116" s="8">
        <f>M116/86400+DATE(1970,1,1)</f>
        <v>42625.208333333328</v>
      </c>
      <c r="P116" t="b">
        <v>0</v>
      </c>
      <c r="Q116" t="b">
        <v>0</v>
      </c>
      <c r="R116" t="s">
        <v>33</v>
      </c>
      <c r="S116" t="s">
        <v>2039</v>
      </c>
      <c r="T116" t="s">
        <v>2040</v>
      </c>
    </row>
    <row r="117" spans="1:20" ht="17" x14ac:dyDescent="0.2">
      <c r="A117">
        <v>178</v>
      </c>
      <c r="B117" t="s">
        <v>408</v>
      </c>
      <c r="C117" s="3" t="s">
        <v>409</v>
      </c>
      <c r="D117">
        <v>6927</v>
      </c>
      <c r="E117" s="4">
        <f>(D117/G117)*100</f>
        <v>96.208333333333329</v>
      </c>
      <c r="F117" t="s">
        <v>14</v>
      </c>
      <c r="G117">
        <v>7200</v>
      </c>
      <c r="H117">
        <v>210</v>
      </c>
      <c r="I117" s="5">
        <f>D117/H117</f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8">
        <f>L117/86400+DATE(1970,1,1)</f>
        <v>42999.208333333328</v>
      </c>
      <c r="O117" s="8">
        <f>M117/86400+DATE(1970,1,1)</f>
        <v>43008.208333333328</v>
      </c>
      <c r="P117" t="b">
        <v>0</v>
      </c>
      <c r="Q117" t="b">
        <v>0</v>
      </c>
      <c r="R117" t="s">
        <v>17</v>
      </c>
      <c r="S117" t="s">
        <v>2033</v>
      </c>
      <c r="T117" t="s">
        <v>2034</v>
      </c>
    </row>
    <row r="118" spans="1:20" ht="17" x14ac:dyDescent="0.2">
      <c r="A118">
        <v>181</v>
      </c>
      <c r="B118" t="s">
        <v>414</v>
      </c>
      <c r="C118" s="3" t="s">
        <v>415</v>
      </c>
      <c r="D118">
        <v>5315</v>
      </c>
      <c r="E118" s="4">
        <f>(D118/G118)*100</f>
        <v>61.802325581395344</v>
      </c>
      <c r="F118" t="s">
        <v>14</v>
      </c>
      <c r="G118">
        <v>8600</v>
      </c>
      <c r="H118">
        <v>136</v>
      </c>
      <c r="I118" s="5">
        <f>D118/H118</f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8">
        <f>L118/86400+DATE(1970,1,1)</f>
        <v>43012.208333333328</v>
      </c>
      <c r="O118" s="8">
        <f>M118/86400+DATE(1970,1,1)</f>
        <v>43030.208333333328</v>
      </c>
      <c r="P118" t="b">
        <v>0</v>
      </c>
      <c r="Q118" t="b">
        <v>0</v>
      </c>
      <c r="R118" t="s">
        <v>28</v>
      </c>
      <c r="S118" t="s">
        <v>2037</v>
      </c>
      <c r="T118" t="s">
        <v>2038</v>
      </c>
    </row>
    <row r="119" spans="1:20" ht="34" x14ac:dyDescent="0.2">
      <c r="A119">
        <v>183</v>
      </c>
      <c r="B119" t="s">
        <v>418</v>
      </c>
      <c r="C119" s="3" t="s">
        <v>419</v>
      </c>
      <c r="D119">
        <v>3525</v>
      </c>
      <c r="E119" s="4">
        <f>(D119/G119)*100</f>
        <v>69.117647058823522</v>
      </c>
      <c r="F119" t="s">
        <v>14</v>
      </c>
      <c r="G119">
        <v>5100</v>
      </c>
      <c r="H119">
        <v>86</v>
      </c>
      <c r="I119" s="5">
        <f>D119/H119</f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8">
        <f>L119/86400+DATE(1970,1,1)</f>
        <v>40430.208333333336</v>
      </c>
      <c r="O119" s="8">
        <f>M119/86400+DATE(1970,1,1)</f>
        <v>40443.208333333336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t="17" x14ac:dyDescent="0.2">
      <c r="A120">
        <v>185</v>
      </c>
      <c r="B120" t="s">
        <v>422</v>
      </c>
      <c r="C120" s="3" t="s">
        <v>423</v>
      </c>
      <c r="D120">
        <v>718</v>
      </c>
      <c r="E120" s="4">
        <f>(D120/G120)*100</f>
        <v>71.8</v>
      </c>
      <c r="F120" t="s">
        <v>14</v>
      </c>
      <c r="G120">
        <v>1000</v>
      </c>
      <c r="H120">
        <v>19</v>
      </c>
      <c r="I120" s="5">
        <f>D120/H120</f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8">
        <f>L120/86400+DATE(1970,1,1)</f>
        <v>43233.208333333328</v>
      </c>
      <c r="O120" s="8">
        <f>M120/86400+DATE(1970,1,1)</f>
        <v>43244.208333333328</v>
      </c>
      <c r="P120" t="b">
        <v>0</v>
      </c>
      <c r="Q120" t="b">
        <v>0</v>
      </c>
      <c r="R120" t="s">
        <v>269</v>
      </c>
      <c r="S120" t="s">
        <v>2041</v>
      </c>
      <c r="T120" t="s">
        <v>2060</v>
      </c>
    </row>
    <row r="121" spans="1:20" ht="17" x14ac:dyDescent="0.2">
      <c r="A121">
        <v>186</v>
      </c>
      <c r="B121" t="s">
        <v>424</v>
      </c>
      <c r="C121" s="3" t="s">
        <v>425</v>
      </c>
      <c r="D121">
        <v>28358</v>
      </c>
      <c r="E121" s="4">
        <f>(D121/G121)*100</f>
        <v>31.934684684684683</v>
      </c>
      <c r="F121" t="s">
        <v>14</v>
      </c>
      <c r="G121">
        <v>88800</v>
      </c>
      <c r="H121">
        <v>886</v>
      </c>
      <c r="I121" s="5">
        <f>D121/H121</f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8">
        <f>L121/86400+DATE(1970,1,1)</f>
        <v>41782.208333333336</v>
      </c>
      <c r="O121" s="8">
        <f>M121/86400+DATE(1970,1,1)</f>
        <v>41797.208333333336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ht="17" x14ac:dyDescent="0.2">
      <c r="A122">
        <v>188</v>
      </c>
      <c r="B122" t="s">
        <v>428</v>
      </c>
      <c r="C122" s="3" t="s">
        <v>429</v>
      </c>
      <c r="D122">
        <v>2625</v>
      </c>
      <c r="E122" s="4">
        <f>(D122/G122)*100</f>
        <v>32.012195121951223</v>
      </c>
      <c r="F122" t="s">
        <v>14</v>
      </c>
      <c r="G122">
        <v>8200</v>
      </c>
      <c r="H122">
        <v>35</v>
      </c>
      <c r="I122" s="5">
        <f>D122/H122</f>
        <v>75</v>
      </c>
      <c r="J122" t="s">
        <v>107</v>
      </c>
      <c r="K122" t="s">
        <v>108</v>
      </c>
      <c r="L122">
        <v>1417500000</v>
      </c>
      <c r="M122">
        <v>1417586400</v>
      </c>
      <c r="N122" s="8">
        <f>L122/86400+DATE(1970,1,1)</f>
        <v>41975.25</v>
      </c>
      <c r="O122" s="8">
        <f>M122/86400+DATE(1970,1,1)</f>
        <v>41976.25</v>
      </c>
      <c r="P122" t="b">
        <v>0</v>
      </c>
      <c r="Q122" t="b">
        <v>0</v>
      </c>
      <c r="R122" t="s">
        <v>33</v>
      </c>
      <c r="S122" t="s">
        <v>2039</v>
      </c>
      <c r="T122" t="s">
        <v>2040</v>
      </c>
    </row>
    <row r="123" spans="1:20" ht="17" x14ac:dyDescent="0.2">
      <c r="A123">
        <v>190</v>
      </c>
      <c r="B123" t="s">
        <v>432</v>
      </c>
      <c r="C123" s="3" t="s">
        <v>433</v>
      </c>
      <c r="D123">
        <v>2538</v>
      </c>
      <c r="E123" s="4">
        <f>(D123/G123)*100</f>
        <v>68.594594594594597</v>
      </c>
      <c r="F123" t="s">
        <v>14</v>
      </c>
      <c r="G123">
        <v>3700</v>
      </c>
      <c r="H123">
        <v>24</v>
      </c>
      <c r="I123" s="5">
        <f>D123/H123</f>
        <v>105.75</v>
      </c>
      <c r="J123" t="s">
        <v>21</v>
      </c>
      <c r="K123" t="s">
        <v>22</v>
      </c>
      <c r="L123">
        <v>1370322000</v>
      </c>
      <c r="M123">
        <v>1370408400</v>
      </c>
      <c r="N123" s="8">
        <f>L123/86400+DATE(1970,1,1)</f>
        <v>41429.208333333336</v>
      </c>
      <c r="O123" s="8">
        <f>M123/86400+DATE(1970,1,1)</f>
        <v>41430.208333333336</v>
      </c>
      <c r="P123" t="b">
        <v>0</v>
      </c>
      <c r="Q123" t="b">
        <v>1</v>
      </c>
      <c r="R123" t="s">
        <v>33</v>
      </c>
      <c r="S123" t="s">
        <v>2039</v>
      </c>
      <c r="T123" t="s">
        <v>2040</v>
      </c>
    </row>
    <row r="124" spans="1:20" ht="17" x14ac:dyDescent="0.2">
      <c r="A124">
        <v>191</v>
      </c>
      <c r="B124" t="s">
        <v>434</v>
      </c>
      <c r="C124" s="3" t="s">
        <v>435</v>
      </c>
      <c r="D124">
        <v>3188</v>
      </c>
      <c r="E124" s="4">
        <f>(D124/G124)*100</f>
        <v>37.952380952380956</v>
      </c>
      <c r="F124" t="s">
        <v>14</v>
      </c>
      <c r="G124">
        <v>8400</v>
      </c>
      <c r="H124">
        <v>86</v>
      </c>
      <c r="I124" s="5">
        <f>D124/H124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8">
        <f>L124/86400+DATE(1970,1,1)</f>
        <v>43536.208333333328</v>
      </c>
      <c r="O124" s="8">
        <f>M124/86400+DATE(1970,1,1)</f>
        <v>43539.208333333328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t="17" x14ac:dyDescent="0.2">
      <c r="A125">
        <v>192</v>
      </c>
      <c r="B125" t="s">
        <v>436</v>
      </c>
      <c r="C125" s="3" t="s">
        <v>437</v>
      </c>
      <c r="D125">
        <v>8517</v>
      </c>
      <c r="E125" s="4">
        <f>(D125/G125)*100</f>
        <v>19.992957746478872</v>
      </c>
      <c r="F125" t="s">
        <v>14</v>
      </c>
      <c r="G125">
        <v>42600</v>
      </c>
      <c r="H125">
        <v>243</v>
      </c>
      <c r="I125" s="5">
        <f>D125/H125</f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8">
        <f>L125/86400+DATE(1970,1,1)</f>
        <v>41817.208333333336</v>
      </c>
      <c r="O125" s="8">
        <f>M125/86400+DATE(1970,1,1)</f>
        <v>41821.208333333336</v>
      </c>
      <c r="P125" t="b">
        <v>0</v>
      </c>
      <c r="Q125" t="b">
        <v>0</v>
      </c>
      <c r="R125" t="s">
        <v>23</v>
      </c>
      <c r="S125" t="s">
        <v>2035</v>
      </c>
      <c r="T125" t="s">
        <v>2036</v>
      </c>
    </row>
    <row r="126" spans="1:20" ht="17" x14ac:dyDescent="0.2">
      <c r="A126">
        <v>193</v>
      </c>
      <c r="B126" t="s">
        <v>438</v>
      </c>
      <c r="C126" s="3" t="s">
        <v>439</v>
      </c>
      <c r="D126">
        <v>3012</v>
      </c>
      <c r="E126" s="4">
        <f>(D126/G126)*100</f>
        <v>45.636363636363633</v>
      </c>
      <c r="F126" t="s">
        <v>14</v>
      </c>
      <c r="G126">
        <v>6600</v>
      </c>
      <c r="H126">
        <v>65</v>
      </c>
      <c r="I126" s="5">
        <f>D126/H126</f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8">
        <f>L126/86400+DATE(1970,1,1)</f>
        <v>43198.208333333328</v>
      </c>
      <c r="O126" s="8">
        <f>M126/86400+DATE(1970,1,1)</f>
        <v>43202.208333333328</v>
      </c>
      <c r="P126" t="b">
        <v>1</v>
      </c>
      <c r="Q126" t="b">
        <v>0</v>
      </c>
      <c r="R126" t="s">
        <v>60</v>
      </c>
      <c r="S126" t="s">
        <v>2035</v>
      </c>
      <c r="T126" t="s">
        <v>2045</v>
      </c>
    </row>
    <row r="127" spans="1:20" ht="17" x14ac:dyDescent="0.2">
      <c r="A127">
        <v>196</v>
      </c>
      <c r="B127" t="s">
        <v>444</v>
      </c>
      <c r="C127" s="3" t="s">
        <v>445</v>
      </c>
      <c r="D127">
        <v>5178</v>
      </c>
      <c r="E127" s="4">
        <f>(D127/G127)*100</f>
        <v>63.146341463414636</v>
      </c>
      <c r="F127" t="s">
        <v>14</v>
      </c>
      <c r="G127">
        <v>8200</v>
      </c>
      <c r="H127">
        <v>100</v>
      </c>
      <c r="I127" s="5">
        <f>D127/H127</f>
        <v>51.78</v>
      </c>
      <c r="J127" t="s">
        <v>36</v>
      </c>
      <c r="K127" t="s">
        <v>37</v>
      </c>
      <c r="L127">
        <v>1472878800</v>
      </c>
      <c r="M127">
        <v>1474520400</v>
      </c>
      <c r="N127" s="8">
        <f>L127/86400+DATE(1970,1,1)</f>
        <v>42616.208333333328</v>
      </c>
      <c r="O127" s="8">
        <f>M127/86400+DATE(1970,1,1)</f>
        <v>42635.208333333328</v>
      </c>
      <c r="P127" t="b">
        <v>0</v>
      </c>
      <c r="Q127" t="b">
        <v>0</v>
      </c>
      <c r="R127" t="s">
        <v>65</v>
      </c>
      <c r="S127" t="s">
        <v>2037</v>
      </c>
      <c r="T127" t="s">
        <v>2046</v>
      </c>
    </row>
    <row r="128" spans="1:20" ht="17" x14ac:dyDescent="0.2">
      <c r="A128">
        <v>198</v>
      </c>
      <c r="B128" t="s">
        <v>448</v>
      </c>
      <c r="C128" s="3" t="s">
        <v>449</v>
      </c>
      <c r="D128">
        <v>6041</v>
      </c>
      <c r="E128" s="4">
        <f>(D128/G128)*100</f>
        <v>9.5585443037974684</v>
      </c>
      <c r="F128" t="s">
        <v>14</v>
      </c>
      <c r="G128">
        <v>63200</v>
      </c>
      <c r="H128">
        <v>168</v>
      </c>
      <c r="I128" s="5">
        <f>D128/H128</f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8">
        <f>L128/86400+DATE(1970,1,1)</f>
        <v>40396.208333333336</v>
      </c>
      <c r="O128" s="8">
        <f>M128/86400+DATE(1970,1,1)</f>
        <v>40425.208333333336</v>
      </c>
      <c r="P128" t="b">
        <v>0</v>
      </c>
      <c r="Q128" t="b">
        <v>0</v>
      </c>
      <c r="R128" t="s">
        <v>50</v>
      </c>
      <c r="S128" t="s">
        <v>2035</v>
      </c>
      <c r="T128" t="s">
        <v>2043</v>
      </c>
    </row>
    <row r="129" spans="1:20" ht="17" x14ac:dyDescent="0.2">
      <c r="A129">
        <v>199</v>
      </c>
      <c r="B129" t="s">
        <v>450</v>
      </c>
      <c r="C129" s="3" t="s">
        <v>451</v>
      </c>
      <c r="D129">
        <v>968</v>
      </c>
      <c r="E129" s="4">
        <f>(D129/G129)*100</f>
        <v>53.777777777777779</v>
      </c>
      <c r="F129" t="s">
        <v>14</v>
      </c>
      <c r="G129">
        <v>1800</v>
      </c>
      <c r="H129">
        <v>13</v>
      </c>
      <c r="I129" s="5">
        <f>D129/H129</f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8">
        <f>L129/86400+DATE(1970,1,1)</f>
        <v>42192.208333333328</v>
      </c>
      <c r="O129" s="8">
        <f>M129/86400+DATE(1970,1,1)</f>
        <v>42196.208333333328</v>
      </c>
      <c r="P129" t="b">
        <v>0</v>
      </c>
      <c r="Q129" t="b">
        <v>0</v>
      </c>
      <c r="R129" t="s">
        <v>23</v>
      </c>
      <c r="S129" t="s">
        <v>2035</v>
      </c>
      <c r="T129" t="s">
        <v>2036</v>
      </c>
    </row>
    <row r="130" spans="1:20" ht="17" x14ac:dyDescent="0.2">
      <c r="A130">
        <v>200</v>
      </c>
      <c r="B130" t="s">
        <v>452</v>
      </c>
      <c r="C130" s="3" t="s">
        <v>453</v>
      </c>
      <c r="D130">
        <v>2</v>
      </c>
      <c r="E130" s="4">
        <f>(D130/G130)*100</f>
        <v>2</v>
      </c>
      <c r="F130" t="s">
        <v>14</v>
      </c>
      <c r="G130">
        <v>100</v>
      </c>
      <c r="H130">
        <v>1</v>
      </c>
      <c r="I130" s="5">
        <f>D130/H130</f>
        <v>2</v>
      </c>
      <c r="J130" t="s">
        <v>15</v>
      </c>
      <c r="K130" t="s">
        <v>16</v>
      </c>
      <c r="L130">
        <v>1269493200</v>
      </c>
      <c r="M130">
        <v>1270443600</v>
      </c>
      <c r="N130" s="8">
        <f>L130/86400+DATE(1970,1,1)</f>
        <v>40262.208333333336</v>
      </c>
      <c r="O130" s="8">
        <f>M130/86400+DATE(1970,1,1)</f>
        <v>40273.208333333336</v>
      </c>
      <c r="P130" t="b">
        <v>0</v>
      </c>
      <c r="Q130" t="b">
        <v>0</v>
      </c>
      <c r="R130" t="s">
        <v>33</v>
      </c>
      <c r="S130" t="s">
        <v>2039</v>
      </c>
      <c r="T130" t="s">
        <v>2040</v>
      </c>
    </row>
    <row r="131" spans="1:20" ht="17" x14ac:dyDescent="0.2">
      <c r="A131">
        <v>204</v>
      </c>
      <c r="B131" t="s">
        <v>460</v>
      </c>
      <c r="C131" s="3" t="s">
        <v>461</v>
      </c>
      <c r="D131">
        <v>2529</v>
      </c>
      <c r="E131" s="4">
        <f>(D131/G131)*100</f>
        <v>3.3719999999999999</v>
      </c>
      <c r="F131" t="s">
        <v>14</v>
      </c>
      <c r="G131">
        <v>75000</v>
      </c>
      <c r="H131">
        <v>40</v>
      </c>
      <c r="I131" s="5">
        <f>D131/H131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8">
        <f>L131/86400+DATE(1970,1,1)</f>
        <v>40636.208333333336</v>
      </c>
      <c r="O131" s="8">
        <f>M131/86400+DATE(1970,1,1)</f>
        <v>40646.208333333336</v>
      </c>
      <c r="P131" t="b">
        <v>0</v>
      </c>
      <c r="Q131" t="b">
        <v>0</v>
      </c>
      <c r="R131" t="s">
        <v>159</v>
      </c>
      <c r="S131" t="s">
        <v>2035</v>
      </c>
      <c r="T131" t="s">
        <v>2058</v>
      </c>
    </row>
    <row r="132" spans="1:20" ht="17" x14ac:dyDescent="0.2">
      <c r="A132">
        <v>210</v>
      </c>
      <c r="B132" t="s">
        <v>472</v>
      </c>
      <c r="C132" s="3" t="s">
        <v>473</v>
      </c>
      <c r="D132">
        <v>6338</v>
      </c>
      <c r="E132" s="4">
        <f>(D132/G132)*100</f>
        <v>67.425531914893625</v>
      </c>
      <c r="F132" t="s">
        <v>14</v>
      </c>
      <c r="G132">
        <v>9400</v>
      </c>
      <c r="H132">
        <v>226</v>
      </c>
      <c r="I132" s="5">
        <f>D132/H132</f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8">
        <f>L132/86400+DATE(1970,1,1)</f>
        <v>42797.25</v>
      </c>
      <c r="O132" s="8">
        <f>M132/86400+DATE(1970,1,1)</f>
        <v>42824.208333333328</v>
      </c>
      <c r="P132" t="b">
        <v>0</v>
      </c>
      <c r="Q132" t="b">
        <v>0</v>
      </c>
      <c r="R132" t="s">
        <v>474</v>
      </c>
      <c r="S132" t="s">
        <v>2041</v>
      </c>
      <c r="T132" t="s">
        <v>2063</v>
      </c>
    </row>
    <row r="133" spans="1:20" ht="34" x14ac:dyDescent="0.2">
      <c r="A133">
        <v>211</v>
      </c>
      <c r="B133" t="s">
        <v>475</v>
      </c>
      <c r="C133" s="3" t="s">
        <v>476</v>
      </c>
      <c r="D133">
        <v>99100</v>
      </c>
      <c r="E133" s="4">
        <f>(D133/G133)*100</f>
        <v>94.923371647509583</v>
      </c>
      <c r="F133" t="s">
        <v>14</v>
      </c>
      <c r="G133">
        <v>104400</v>
      </c>
      <c r="H133">
        <v>1625</v>
      </c>
      <c r="I133" s="5">
        <f>D133/H133</f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8">
        <f>L133/86400+DATE(1970,1,1)</f>
        <v>41513.208333333336</v>
      </c>
      <c r="O133" s="8">
        <f>M133/86400+DATE(1970,1,1)</f>
        <v>41537.208333333336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ht="17" x14ac:dyDescent="0.2">
      <c r="A134">
        <v>215</v>
      </c>
      <c r="B134" t="s">
        <v>483</v>
      </c>
      <c r="C134" s="3" t="s">
        <v>484</v>
      </c>
      <c r="D134">
        <v>6024</v>
      </c>
      <c r="E134" s="4">
        <f>(D134/G134)*100</f>
        <v>3.841836734693878</v>
      </c>
      <c r="F134" t="s">
        <v>14</v>
      </c>
      <c r="G134">
        <v>156800</v>
      </c>
      <c r="H134">
        <v>143</v>
      </c>
      <c r="I134" s="5">
        <f>D134/H134</f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8">
        <f>L134/86400+DATE(1970,1,1)</f>
        <v>43509.25</v>
      </c>
      <c r="O134" s="8">
        <f>M134/86400+DATE(1970,1,1)</f>
        <v>43511.25</v>
      </c>
      <c r="P134" t="b">
        <v>0</v>
      </c>
      <c r="Q134" t="b">
        <v>0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217</v>
      </c>
      <c r="B135" t="s">
        <v>487</v>
      </c>
      <c r="C135" s="3" t="s">
        <v>488</v>
      </c>
      <c r="D135">
        <v>57911</v>
      </c>
      <c r="E135" s="4">
        <f>(D135/G135)*100</f>
        <v>44.753477588871718</v>
      </c>
      <c r="F135" t="s">
        <v>14</v>
      </c>
      <c r="G135">
        <v>129400</v>
      </c>
      <c r="H135">
        <v>934</v>
      </c>
      <c r="I135" s="5">
        <f>D135/H135</f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8">
        <f>L135/86400+DATE(1970,1,1)</f>
        <v>43583.208333333328</v>
      </c>
      <c r="O135" s="8">
        <f>M135/86400+DATE(1970,1,1)</f>
        <v>43592.208333333328</v>
      </c>
      <c r="P135" t="b">
        <v>0</v>
      </c>
      <c r="Q135" t="b">
        <v>0</v>
      </c>
      <c r="R135" t="s">
        <v>474</v>
      </c>
      <c r="S135" t="s">
        <v>2041</v>
      </c>
      <c r="T135" t="s">
        <v>2063</v>
      </c>
    </row>
    <row r="136" spans="1:20" ht="17" x14ac:dyDescent="0.2">
      <c r="A136">
        <v>220</v>
      </c>
      <c r="B136" t="s">
        <v>493</v>
      </c>
      <c r="C136" s="3" t="s">
        <v>494</v>
      </c>
      <c r="D136">
        <v>667</v>
      </c>
      <c r="E136" s="4">
        <f>(D136/G136)*100</f>
        <v>8.4430379746835449</v>
      </c>
      <c r="F136" t="s">
        <v>14</v>
      </c>
      <c r="G136">
        <v>7900</v>
      </c>
      <c r="H136">
        <v>17</v>
      </c>
      <c r="I136" s="5">
        <f>D136/H136</f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8">
        <f>L136/86400+DATE(1970,1,1)</f>
        <v>40725.208333333336</v>
      </c>
      <c r="O136" s="8">
        <f>M136/86400+DATE(1970,1,1)</f>
        <v>40743.208333333336</v>
      </c>
      <c r="P136" t="b">
        <v>1</v>
      </c>
      <c r="Q136" t="b">
        <v>0</v>
      </c>
      <c r="R136" t="s">
        <v>33</v>
      </c>
      <c r="S136" t="s">
        <v>2039</v>
      </c>
      <c r="T136" t="s">
        <v>2040</v>
      </c>
    </row>
    <row r="137" spans="1:20" ht="34" x14ac:dyDescent="0.2">
      <c r="A137">
        <v>221</v>
      </c>
      <c r="B137" t="s">
        <v>495</v>
      </c>
      <c r="C137" s="3" t="s">
        <v>496</v>
      </c>
      <c r="D137">
        <v>119830</v>
      </c>
      <c r="E137" s="4">
        <f>(D137/G137)*100</f>
        <v>98.625514403292186</v>
      </c>
      <c r="F137" t="s">
        <v>14</v>
      </c>
      <c r="G137">
        <v>121500</v>
      </c>
      <c r="H137">
        <v>2179</v>
      </c>
      <c r="I137" s="5">
        <f>D137/H137</f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8">
        <f>L137/86400+DATE(1970,1,1)</f>
        <v>41081.208333333336</v>
      </c>
      <c r="O137" s="8">
        <f>M137/86400+DATE(1970,1,1)</f>
        <v>41083.208333333336</v>
      </c>
      <c r="P137" t="b">
        <v>1</v>
      </c>
      <c r="Q137" t="b">
        <v>0</v>
      </c>
      <c r="R137" t="s">
        <v>17</v>
      </c>
      <c r="S137" t="s">
        <v>2033</v>
      </c>
      <c r="T137" t="s">
        <v>2034</v>
      </c>
    </row>
    <row r="138" spans="1:20" ht="17" x14ac:dyDescent="0.2">
      <c r="A138">
        <v>223</v>
      </c>
      <c r="B138" t="s">
        <v>499</v>
      </c>
      <c r="C138" s="3" t="s">
        <v>500</v>
      </c>
      <c r="D138">
        <v>81897</v>
      </c>
      <c r="E138" s="4">
        <f>(D138/G138)*100</f>
        <v>93.81099656357388</v>
      </c>
      <c r="F138" t="s">
        <v>14</v>
      </c>
      <c r="G138">
        <v>87300</v>
      </c>
      <c r="H138">
        <v>931</v>
      </c>
      <c r="I138" s="5">
        <f>D138/H138</f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8">
        <f>L138/86400+DATE(1970,1,1)</f>
        <v>42445.208333333328</v>
      </c>
      <c r="O138" s="8">
        <f>M138/86400+DATE(1970,1,1)</f>
        <v>42459.208333333328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4" x14ac:dyDescent="0.2">
      <c r="A139">
        <v>235</v>
      </c>
      <c r="B139" t="s">
        <v>522</v>
      </c>
      <c r="C139" s="3" t="s">
        <v>523</v>
      </c>
      <c r="D139">
        <v>3589</v>
      </c>
      <c r="E139" s="4">
        <f>(D139/G139)*100</f>
        <v>41.732558139534881</v>
      </c>
      <c r="F139" t="s">
        <v>14</v>
      </c>
      <c r="G139">
        <v>8600</v>
      </c>
      <c r="H139">
        <v>92</v>
      </c>
      <c r="I139" s="5">
        <f>D139/H139</f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8">
        <f>L139/86400+DATE(1970,1,1)</f>
        <v>42779.25</v>
      </c>
      <c r="O139" s="8">
        <f>M139/86400+DATE(1970,1,1)</f>
        <v>42784.25</v>
      </c>
      <c r="P139" t="b">
        <v>0</v>
      </c>
      <c r="Q139" t="b">
        <v>0</v>
      </c>
      <c r="R139" t="s">
        <v>71</v>
      </c>
      <c r="S139" t="s">
        <v>2041</v>
      </c>
      <c r="T139" t="s">
        <v>2049</v>
      </c>
    </row>
    <row r="140" spans="1:20" ht="17" x14ac:dyDescent="0.2">
      <c r="A140">
        <v>236</v>
      </c>
      <c r="B140" t="s">
        <v>524</v>
      </c>
      <c r="C140" s="3" t="s">
        <v>525</v>
      </c>
      <c r="D140">
        <v>4323</v>
      </c>
      <c r="E140" s="4">
        <f>(D140/G140)*100</f>
        <v>10.944303797468354</v>
      </c>
      <c r="F140" t="s">
        <v>14</v>
      </c>
      <c r="G140">
        <v>39500</v>
      </c>
      <c r="H140">
        <v>57</v>
      </c>
      <c r="I140" s="5">
        <f>D140/H140</f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8">
        <f>L140/86400+DATE(1970,1,1)</f>
        <v>43641.208333333328</v>
      </c>
      <c r="O140" s="8">
        <f>M140/86400+DATE(1970,1,1)</f>
        <v>43648.208333333328</v>
      </c>
      <c r="P140" t="b">
        <v>0</v>
      </c>
      <c r="Q140" t="b">
        <v>1</v>
      </c>
      <c r="R140" t="s">
        <v>23</v>
      </c>
      <c r="S140" t="s">
        <v>2035</v>
      </c>
      <c r="T140" t="s">
        <v>2036</v>
      </c>
    </row>
    <row r="141" spans="1:20" ht="34" x14ac:dyDescent="0.2">
      <c r="A141">
        <v>239</v>
      </c>
      <c r="B141" t="s">
        <v>530</v>
      </c>
      <c r="C141" s="3" t="s">
        <v>531</v>
      </c>
      <c r="D141">
        <v>3127</v>
      </c>
      <c r="E141" s="4">
        <f>(D141/G141)*100</f>
        <v>97.71875</v>
      </c>
      <c r="F141" t="s">
        <v>14</v>
      </c>
      <c r="G141">
        <v>3200</v>
      </c>
      <c r="H141">
        <v>41</v>
      </c>
      <c r="I141" s="5">
        <f>D141/H141</f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8">
        <f>L141/86400+DATE(1970,1,1)</f>
        <v>42245.208333333328</v>
      </c>
      <c r="O141" s="8">
        <f>M141/86400+DATE(1970,1,1)</f>
        <v>42249.208333333328</v>
      </c>
      <c r="P141" t="b">
        <v>0</v>
      </c>
      <c r="Q141" t="b">
        <v>0</v>
      </c>
      <c r="R141" t="s">
        <v>65</v>
      </c>
      <c r="S141" t="s">
        <v>2037</v>
      </c>
      <c r="T141" t="s">
        <v>2046</v>
      </c>
    </row>
    <row r="142" spans="1:20" ht="17" x14ac:dyDescent="0.2">
      <c r="A142">
        <v>250</v>
      </c>
      <c r="B142" t="s">
        <v>552</v>
      </c>
      <c r="C142" s="3" t="s">
        <v>553</v>
      </c>
      <c r="D142">
        <v>3</v>
      </c>
      <c r="E142" s="4">
        <f>(D142/G142)*100</f>
        <v>3</v>
      </c>
      <c r="F142" t="s">
        <v>14</v>
      </c>
      <c r="G142">
        <v>100</v>
      </c>
      <c r="H142">
        <v>1</v>
      </c>
      <c r="I142" s="5">
        <f>D142/H142</f>
        <v>3</v>
      </c>
      <c r="J142" t="s">
        <v>21</v>
      </c>
      <c r="K142" t="s">
        <v>22</v>
      </c>
      <c r="L142">
        <v>1264399200</v>
      </c>
      <c r="M142">
        <v>1267423200</v>
      </c>
      <c r="N142" s="8">
        <f>L142/86400+DATE(1970,1,1)</f>
        <v>40203.25</v>
      </c>
      <c r="O142" s="8">
        <f>M142/86400+DATE(1970,1,1)</f>
        <v>40238.25</v>
      </c>
      <c r="P142" t="b">
        <v>0</v>
      </c>
      <c r="Q142" t="b">
        <v>0</v>
      </c>
      <c r="R142" t="s">
        <v>23</v>
      </c>
      <c r="S142" t="s">
        <v>2035</v>
      </c>
      <c r="T142" t="s">
        <v>2036</v>
      </c>
    </row>
    <row r="143" spans="1:20" ht="17" x14ac:dyDescent="0.2">
      <c r="A143">
        <v>251</v>
      </c>
      <c r="B143" t="s">
        <v>554</v>
      </c>
      <c r="C143" s="3" t="s">
        <v>555</v>
      </c>
      <c r="D143">
        <v>3840</v>
      </c>
      <c r="E143" s="4">
        <f>(D143/G143)*100</f>
        <v>54.084507042253513</v>
      </c>
      <c r="F143" t="s">
        <v>14</v>
      </c>
      <c r="G143">
        <v>7100</v>
      </c>
      <c r="H143">
        <v>101</v>
      </c>
      <c r="I143" s="5">
        <f>D143/H143</f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8">
        <f>L143/86400+DATE(1970,1,1)</f>
        <v>41252.25</v>
      </c>
      <c r="O143" s="8">
        <f>M143/86400+DATE(1970,1,1)</f>
        <v>41254.25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ht="17" x14ac:dyDescent="0.2">
      <c r="A144">
        <v>253</v>
      </c>
      <c r="B144" t="s">
        <v>558</v>
      </c>
      <c r="C144" s="3" t="s">
        <v>559</v>
      </c>
      <c r="D144">
        <v>108161</v>
      </c>
      <c r="E144" s="4">
        <f>(D144/G144)*100</f>
        <v>89.021399176954731</v>
      </c>
      <c r="F144" t="s">
        <v>14</v>
      </c>
      <c r="G144">
        <v>121500</v>
      </c>
      <c r="H144">
        <v>1335</v>
      </c>
      <c r="I144" s="5">
        <f>D144/H144</f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8">
        <f>L144/86400+DATE(1970,1,1)</f>
        <v>40641.208333333336</v>
      </c>
      <c r="O144" s="8">
        <f>M144/86400+DATE(1970,1,1)</f>
        <v>40653.208333333336</v>
      </c>
      <c r="P144" t="b">
        <v>0</v>
      </c>
      <c r="Q144" t="b">
        <v>0</v>
      </c>
      <c r="R144" t="s">
        <v>53</v>
      </c>
      <c r="S144" t="s">
        <v>2041</v>
      </c>
      <c r="T144" t="s">
        <v>2044</v>
      </c>
    </row>
    <row r="145" spans="1:20" ht="17" x14ac:dyDescent="0.2">
      <c r="A145">
        <v>256</v>
      </c>
      <c r="B145" t="s">
        <v>564</v>
      </c>
      <c r="C145" s="3" t="s">
        <v>565</v>
      </c>
      <c r="D145">
        <v>959</v>
      </c>
      <c r="E145" s="4">
        <f>(D145/G145)*100</f>
        <v>23.390243902439025</v>
      </c>
      <c r="F145" t="s">
        <v>14</v>
      </c>
      <c r="G145">
        <v>4100</v>
      </c>
      <c r="H145">
        <v>15</v>
      </c>
      <c r="I145" s="5">
        <f>D145/H145</f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8">
        <f>L145/86400+DATE(1970,1,1)</f>
        <v>42393.25</v>
      </c>
      <c r="O145" s="8">
        <f>M145/86400+DATE(1970,1,1)</f>
        <v>42430.25</v>
      </c>
      <c r="P145" t="b">
        <v>0</v>
      </c>
      <c r="Q145" t="b">
        <v>0</v>
      </c>
      <c r="R145" t="s">
        <v>23</v>
      </c>
      <c r="S145" t="s">
        <v>2035</v>
      </c>
      <c r="T145" t="s">
        <v>2036</v>
      </c>
    </row>
    <row r="146" spans="1:20" ht="34" x14ac:dyDescent="0.2">
      <c r="A146">
        <v>261</v>
      </c>
      <c r="B146" t="s">
        <v>574</v>
      </c>
      <c r="C146" s="3" t="s">
        <v>575</v>
      </c>
      <c r="D146">
        <v>26303</v>
      </c>
      <c r="E146" s="4">
        <f>(D146/G146)*100</f>
        <v>31.201660735468568</v>
      </c>
      <c r="F146" t="s">
        <v>14</v>
      </c>
      <c r="G146">
        <v>84300</v>
      </c>
      <c r="H146">
        <v>454</v>
      </c>
      <c r="I146" s="5">
        <f>D146/H146</f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8">
        <f>L146/86400+DATE(1970,1,1)</f>
        <v>40415.208333333336</v>
      </c>
      <c r="O146" s="8">
        <f>M146/86400+DATE(1970,1,1)</f>
        <v>40419.208333333336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ht="17" x14ac:dyDescent="0.2">
      <c r="A147">
        <v>266</v>
      </c>
      <c r="B147" t="s">
        <v>584</v>
      </c>
      <c r="C147" s="3" t="s">
        <v>585</v>
      </c>
      <c r="D147">
        <v>85902</v>
      </c>
      <c r="E147" s="4">
        <f>(D147/G147)*100</f>
        <v>76.766756032171585</v>
      </c>
      <c r="F147" t="s">
        <v>14</v>
      </c>
      <c r="G147">
        <v>111900</v>
      </c>
      <c r="H147">
        <v>3182</v>
      </c>
      <c r="I147" s="5">
        <f>D147/H147</f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8">
        <f>L147/86400+DATE(1970,1,1)</f>
        <v>41950.25</v>
      </c>
      <c r="O147" s="8">
        <f>M147/86400+DATE(1970,1,1)</f>
        <v>41983.25</v>
      </c>
      <c r="P147" t="b">
        <v>0</v>
      </c>
      <c r="Q147" t="b">
        <v>1</v>
      </c>
      <c r="R147" t="s">
        <v>159</v>
      </c>
      <c r="S147" t="s">
        <v>2035</v>
      </c>
      <c r="T147" t="s">
        <v>2058</v>
      </c>
    </row>
    <row r="148" spans="1:20" ht="34" x14ac:dyDescent="0.2">
      <c r="A148">
        <v>274</v>
      </c>
      <c r="B148" t="s">
        <v>600</v>
      </c>
      <c r="C148" s="3" t="s">
        <v>601</v>
      </c>
      <c r="D148">
        <v>773</v>
      </c>
      <c r="E148" s="4">
        <f>(D148/G148)*100</f>
        <v>32.208333333333336</v>
      </c>
      <c r="F148" t="s">
        <v>14</v>
      </c>
      <c r="G148">
        <v>2400</v>
      </c>
      <c r="H148">
        <v>15</v>
      </c>
      <c r="I148" s="5">
        <f>D148/H148</f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8">
        <f>L148/86400+DATE(1970,1,1)</f>
        <v>43045.25</v>
      </c>
      <c r="O148" s="8">
        <f>M148/86400+DATE(1970,1,1)</f>
        <v>43050.25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276</v>
      </c>
      <c r="B149" t="s">
        <v>604</v>
      </c>
      <c r="C149" s="3" t="s">
        <v>605</v>
      </c>
      <c r="D149">
        <v>5324</v>
      </c>
      <c r="E149" s="4">
        <f>(D149/G149)*100</f>
        <v>96.8</v>
      </c>
      <c r="F149" t="s">
        <v>14</v>
      </c>
      <c r="G149">
        <v>5500</v>
      </c>
      <c r="H149">
        <v>133</v>
      </c>
      <c r="I149" s="5">
        <f>D149/H149</f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8">
        <f>L149/86400+DATE(1970,1,1)</f>
        <v>41018.208333333336</v>
      </c>
      <c r="O149" s="8">
        <f>M149/86400+DATE(1970,1,1)</f>
        <v>41023.208333333336</v>
      </c>
      <c r="P149" t="b">
        <v>0</v>
      </c>
      <c r="Q149" t="b">
        <v>1</v>
      </c>
      <c r="R149" t="s">
        <v>89</v>
      </c>
      <c r="S149" t="s">
        <v>2050</v>
      </c>
      <c r="T149" t="s">
        <v>2051</v>
      </c>
    </row>
    <row r="150" spans="1:20" ht="17" x14ac:dyDescent="0.2">
      <c r="A150">
        <v>281</v>
      </c>
      <c r="B150" t="s">
        <v>614</v>
      </c>
      <c r="C150" s="3" t="s">
        <v>615</v>
      </c>
      <c r="D150">
        <v>150552</v>
      </c>
      <c r="E150" s="4">
        <f>(D150/G150)*100</f>
        <v>91.520972644376897</v>
      </c>
      <c r="F150" t="s">
        <v>14</v>
      </c>
      <c r="G150">
        <v>164500</v>
      </c>
      <c r="H150">
        <v>2062</v>
      </c>
      <c r="I150" s="5">
        <f>D150/H150</f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8">
        <f>L150/86400+DATE(1970,1,1)</f>
        <v>40979.25</v>
      </c>
      <c r="O150" s="8">
        <f>M150/86400+DATE(1970,1,1)</f>
        <v>41000.208333333336</v>
      </c>
      <c r="P150" t="b">
        <v>0</v>
      </c>
      <c r="Q150" t="b">
        <v>1</v>
      </c>
      <c r="R150" t="s">
        <v>33</v>
      </c>
      <c r="S150" t="s">
        <v>2039</v>
      </c>
      <c r="T150" t="s">
        <v>2040</v>
      </c>
    </row>
    <row r="151" spans="1:20" ht="34" x14ac:dyDescent="0.2">
      <c r="A151">
        <v>283</v>
      </c>
      <c r="B151" t="s">
        <v>618</v>
      </c>
      <c r="C151" s="3" t="s">
        <v>619</v>
      </c>
      <c r="D151">
        <v>1517</v>
      </c>
      <c r="E151" s="4">
        <f>(D151/G151)*100</f>
        <v>18.728395061728396</v>
      </c>
      <c r="F151" t="s">
        <v>14</v>
      </c>
      <c r="G151">
        <v>8100</v>
      </c>
      <c r="H151">
        <v>29</v>
      </c>
      <c r="I151" s="5">
        <f>D151/H151</f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8">
        <f>L151/86400+DATE(1970,1,1)</f>
        <v>42520.208333333328</v>
      </c>
      <c r="O151" s="8">
        <f>M151/86400+DATE(1970,1,1)</f>
        <v>42525.208333333328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ht="17" x14ac:dyDescent="0.2">
      <c r="A152">
        <v>284</v>
      </c>
      <c r="B152" t="s">
        <v>620</v>
      </c>
      <c r="C152" s="3" t="s">
        <v>621</v>
      </c>
      <c r="D152">
        <v>8153</v>
      </c>
      <c r="E152" s="4">
        <f>(D152/G152)*100</f>
        <v>83.193877551020407</v>
      </c>
      <c r="F152" t="s">
        <v>14</v>
      </c>
      <c r="G152">
        <v>9800</v>
      </c>
      <c r="H152">
        <v>132</v>
      </c>
      <c r="I152" s="5">
        <f>D152/H152</f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8">
        <f>L152/86400+DATE(1970,1,1)</f>
        <v>41030.208333333336</v>
      </c>
      <c r="O152" s="8">
        <f>M152/86400+DATE(1970,1,1)</f>
        <v>41035.208333333336</v>
      </c>
      <c r="P152" t="b">
        <v>0</v>
      </c>
      <c r="Q152" t="b">
        <v>0</v>
      </c>
      <c r="R152" t="s">
        <v>28</v>
      </c>
      <c r="S152" t="s">
        <v>2037</v>
      </c>
      <c r="T152" t="s">
        <v>2038</v>
      </c>
    </row>
    <row r="153" spans="1:20" ht="17" x14ac:dyDescent="0.2">
      <c r="A153">
        <v>288</v>
      </c>
      <c r="B153" t="s">
        <v>628</v>
      </c>
      <c r="C153" s="3" t="s">
        <v>629</v>
      </c>
      <c r="D153">
        <v>5476</v>
      </c>
      <c r="E153" s="4">
        <f>(D153/G153)*100</f>
        <v>97.785714285714292</v>
      </c>
      <c r="F153" t="s">
        <v>14</v>
      </c>
      <c r="G153">
        <v>5600</v>
      </c>
      <c r="H153">
        <v>137</v>
      </c>
      <c r="I153" s="5">
        <f>D153/H153</f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8">
        <f>L153/86400+DATE(1970,1,1)</f>
        <v>40982.208333333336</v>
      </c>
      <c r="O153" s="8">
        <f>M153/86400+DATE(1970,1,1)</f>
        <v>40983.208333333336</v>
      </c>
      <c r="P153" t="b">
        <v>0</v>
      </c>
      <c r="Q153" t="b">
        <v>1</v>
      </c>
      <c r="R153" t="s">
        <v>148</v>
      </c>
      <c r="S153" t="s">
        <v>2035</v>
      </c>
      <c r="T153" t="s">
        <v>2057</v>
      </c>
    </row>
    <row r="154" spans="1:20" ht="17" x14ac:dyDescent="0.2">
      <c r="A154">
        <v>290</v>
      </c>
      <c r="B154" t="s">
        <v>632</v>
      </c>
      <c r="C154" s="3" t="s">
        <v>633</v>
      </c>
      <c r="D154">
        <v>91722</v>
      </c>
      <c r="E154" s="4">
        <f>(D154/G154)*100</f>
        <v>54.402135231316727</v>
      </c>
      <c r="F154" t="s">
        <v>14</v>
      </c>
      <c r="G154">
        <v>168600</v>
      </c>
      <c r="H154">
        <v>908</v>
      </c>
      <c r="I154" s="5">
        <f>D154/H154</f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8">
        <f>L154/86400+DATE(1970,1,1)</f>
        <v>41404.208333333336</v>
      </c>
      <c r="O154" s="8">
        <f>M154/86400+DATE(1970,1,1)</f>
        <v>41436.208333333336</v>
      </c>
      <c r="P154" t="b">
        <v>0</v>
      </c>
      <c r="Q154" t="b">
        <v>1</v>
      </c>
      <c r="R154" t="s">
        <v>42</v>
      </c>
      <c r="S154" t="s">
        <v>2041</v>
      </c>
      <c r="T154" t="s">
        <v>2042</v>
      </c>
    </row>
    <row r="155" spans="1:20" ht="17" x14ac:dyDescent="0.2">
      <c r="A155">
        <v>292</v>
      </c>
      <c r="B155" t="s">
        <v>636</v>
      </c>
      <c r="C155" s="3" t="s">
        <v>637</v>
      </c>
      <c r="D155">
        <v>717</v>
      </c>
      <c r="E155" s="4">
        <f>(D155/G155)*100</f>
        <v>9.8219178082191778</v>
      </c>
      <c r="F155" t="s">
        <v>14</v>
      </c>
      <c r="G155">
        <v>7300</v>
      </c>
      <c r="H155">
        <v>10</v>
      </c>
      <c r="I155" s="5">
        <f>D155/H155</f>
        <v>71.7</v>
      </c>
      <c r="J155" t="s">
        <v>21</v>
      </c>
      <c r="K155" t="s">
        <v>22</v>
      </c>
      <c r="L155">
        <v>1331874000</v>
      </c>
      <c r="M155">
        <v>1333429200</v>
      </c>
      <c r="N155" s="8">
        <f>L155/86400+DATE(1970,1,1)</f>
        <v>40984.208333333336</v>
      </c>
      <c r="O155" s="8">
        <f>M155/86400+DATE(1970,1,1)</f>
        <v>41002.208333333336</v>
      </c>
      <c r="P155" t="b">
        <v>0</v>
      </c>
      <c r="Q155" t="b">
        <v>0</v>
      </c>
      <c r="R155" t="s">
        <v>17</v>
      </c>
      <c r="S155" t="s">
        <v>2033</v>
      </c>
      <c r="T155" t="s">
        <v>2034</v>
      </c>
    </row>
    <row r="156" spans="1:20" ht="34" x14ac:dyDescent="0.2">
      <c r="A156">
        <v>295</v>
      </c>
      <c r="B156" t="s">
        <v>642</v>
      </c>
      <c r="C156" s="3" t="s">
        <v>643</v>
      </c>
      <c r="D156">
        <v>68769</v>
      </c>
      <c r="E156" s="4">
        <f>(D156/G156)*100</f>
        <v>35.650077760497666</v>
      </c>
      <c r="F156" t="s">
        <v>14</v>
      </c>
      <c r="G156">
        <v>192900</v>
      </c>
      <c r="H156">
        <v>1910</v>
      </c>
      <c r="I156" s="5">
        <f>D156/H156</f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8">
        <f>L156/86400+DATE(1970,1,1)</f>
        <v>41562.208333333336</v>
      </c>
      <c r="O156" s="8">
        <f>M156/86400+DATE(1970,1,1)</f>
        <v>41587.25</v>
      </c>
      <c r="P156" t="b">
        <v>0</v>
      </c>
      <c r="Q156" t="b">
        <v>0</v>
      </c>
      <c r="R156" t="s">
        <v>33</v>
      </c>
      <c r="S156" t="s">
        <v>2039</v>
      </c>
      <c r="T156" t="s">
        <v>2040</v>
      </c>
    </row>
    <row r="157" spans="1:20" ht="34" x14ac:dyDescent="0.2">
      <c r="A157">
        <v>296</v>
      </c>
      <c r="B157" t="s">
        <v>644</v>
      </c>
      <c r="C157" s="3" t="s">
        <v>645</v>
      </c>
      <c r="D157">
        <v>3352</v>
      </c>
      <c r="E157" s="4">
        <f>(D157/G157)*100</f>
        <v>54.950819672131146</v>
      </c>
      <c r="F157" t="s">
        <v>14</v>
      </c>
      <c r="G157">
        <v>6100</v>
      </c>
      <c r="H157">
        <v>38</v>
      </c>
      <c r="I157" s="5">
        <f>D157/H157</f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8">
        <f>L157/86400+DATE(1970,1,1)</f>
        <v>43493.25</v>
      </c>
      <c r="O157" s="8">
        <f>M157/86400+DATE(1970,1,1)</f>
        <v>43515.25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297</v>
      </c>
      <c r="B158" t="s">
        <v>646</v>
      </c>
      <c r="C158" s="3" t="s">
        <v>647</v>
      </c>
      <c r="D158">
        <v>6785</v>
      </c>
      <c r="E158" s="4">
        <f>(D158/G158)*100</f>
        <v>94.236111111111114</v>
      </c>
      <c r="F158" t="s">
        <v>14</v>
      </c>
      <c r="G158">
        <v>7200</v>
      </c>
      <c r="H158">
        <v>104</v>
      </c>
      <c r="I158" s="5">
        <f>D158/H158</f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8">
        <f>L158/86400+DATE(1970,1,1)</f>
        <v>41653.25</v>
      </c>
      <c r="O158" s="8">
        <f>M158/86400+DATE(1970,1,1)</f>
        <v>41662.25</v>
      </c>
      <c r="P158" t="b">
        <v>0</v>
      </c>
      <c r="Q158" t="b">
        <v>1</v>
      </c>
      <c r="R158" t="s">
        <v>33</v>
      </c>
      <c r="S158" t="s">
        <v>2039</v>
      </c>
      <c r="T158" t="s">
        <v>2040</v>
      </c>
    </row>
    <row r="159" spans="1:20" ht="34" x14ac:dyDescent="0.2">
      <c r="A159">
        <v>299</v>
      </c>
      <c r="B159" t="s">
        <v>650</v>
      </c>
      <c r="C159" s="3" t="s">
        <v>651</v>
      </c>
      <c r="D159">
        <v>1954</v>
      </c>
      <c r="E159" s="4">
        <f>(D159/G159)*100</f>
        <v>51.421052631578945</v>
      </c>
      <c r="F159" t="s">
        <v>14</v>
      </c>
      <c r="G159">
        <v>3800</v>
      </c>
      <c r="H159">
        <v>49</v>
      </c>
      <c r="I159" s="5">
        <f>D159/H159</f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8">
        <f>L159/86400+DATE(1970,1,1)</f>
        <v>42432.25</v>
      </c>
      <c r="O159" s="8">
        <f>M159/86400+DATE(1970,1,1)</f>
        <v>42488.208333333328</v>
      </c>
      <c r="P159" t="b">
        <v>0</v>
      </c>
      <c r="Q159" t="b">
        <v>0</v>
      </c>
      <c r="R159" t="s">
        <v>17</v>
      </c>
      <c r="S159" t="s">
        <v>2033</v>
      </c>
      <c r="T159" t="s">
        <v>2034</v>
      </c>
    </row>
    <row r="160" spans="1:20" ht="17" x14ac:dyDescent="0.2">
      <c r="A160">
        <v>300</v>
      </c>
      <c r="B160" t="s">
        <v>652</v>
      </c>
      <c r="C160" s="3" t="s">
        <v>653</v>
      </c>
      <c r="D160">
        <v>5</v>
      </c>
      <c r="E160" s="4">
        <f>(D160/G160)*100</f>
        <v>5</v>
      </c>
      <c r="F160" t="s">
        <v>14</v>
      </c>
      <c r="G160">
        <v>100</v>
      </c>
      <c r="H160">
        <v>1</v>
      </c>
      <c r="I160" s="5">
        <f>D160/H160</f>
        <v>5</v>
      </c>
      <c r="J160" t="s">
        <v>36</v>
      </c>
      <c r="K160" t="s">
        <v>37</v>
      </c>
      <c r="L160">
        <v>1504069200</v>
      </c>
      <c r="M160">
        <v>1504155600</v>
      </c>
      <c r="N160" s="8">
        <f>L160/86400+DATE(1970,1,1)</f>
        <v>42977.208333333328</v>
      </c>
      <c r="O160" s="8">
        <f>M160/86400+DATE(1970,1,1)</f>
        <v>42978.208333333328</v>
      </c>
      <c r="P160" t="b">
        <v>0</v>
      </c>
      <c r="Q160" t="b">
        <v>1</v>
      </c>
      <c r="R160" t="s">
        <v>68</v>
      </c>
      <c r="S160" t="s">
        <v>2047</v>
      </c>
      <c r="T160" t="s">
        <v>2048</v>
      </c>
    </row>
    <row r="161" spans="1:20" ht="17" x14ac:dyDescent="0.2">
      <c r="A161">
        <v>302</v>
      </c>
      <c r="B161" t="s">
        <v>656</v>
      </c>
      <c r="C161" s="3" t="s">
        <v>657</v>
      </c>
      <c r="D161">
        <v>24234</v>
      </c>
      <c r="E161" s="4">
        <f>(D161/G161)*100</f>
        <v>31.844940867279899</v>
      </c>
      <c r="F161" t="s">
        <v>14</v>
      </c>
      <c r="G161">
        <v>76100</v>
      </c>
      <c r="H161">
        <v>245</v>
      </c>
      <c r="I161" s="5">
        <f>D161/H161</f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8">
        <f>L161/86400+DATE(1970,1,1)</f>
        <v>43345.208333333328</v>
      </c>
      <c r="O161" s="8">
        <f>M161/86400+DATE(1970,1,1)</f>
        <v>43359.208333333328</v>
      </c>
      <c r="P161" t="b">
        <v>0</v>
      </c>
      <c r="Q161" t="b">
        <v>0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303</v>
      </c>
      <c r="B162" t="s">
        <v>658</v>
      </c>
      <c r="C162" s="3" t="s">
        <v>659</v>
      </c>
      <c r="D162">
        <v>2809</v>
      </c>
      <c r="E162" s="4">
        <f>(D162/G162)*100</f>
        <v>82.617647058823536</v>
      </c>
      <c r="F162" t="s">
        <v>14</v>
      </c>
      <c r="G162">
        <v>3400</v>
      </c>
      <c r="H162">
        <v>32</v>
      </c>
      <c r="I162" s="5">
        <f>D162/H162</f>
        <v>87.78125</v>
      </c>
      <c r="J162" t="s">
        <v>21</v>
      </c>
      <c r="K162" t="s">
        <v>22</v>
      </c>
      <c r="L162">
        <v>1452146400</v>
      </c>
      <c r="M162">
        <v>1452578400</v>
      </c>
      <c r="N162" s="8">
        <f>L162/86400+DATE(1970,1,1)</f>
        <v>42376.25</v>
      </c>
      <c r="O162" s="8">
        <f>M162/86400+DATE(1970,1,1)</f>
        <v>42381.25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34" x14ac:dyDescent="0.2">
      <c r="A163">
        <v>306</v>
      </c>
      <c r="B163" t="s">
        <v>664</v>
      </c>
      <c r="C163" s="3" t="s">
        <v>665</v>
      </c>
      <c r="D163">
        <v>514</v>
      </c>
      <c r="E163" s="4">
        <f>(D163/G163)*100</f>
        <v>7.9076923076923071</v>
      </c>
      <c r="F163" t="s">
        <v>14</v>
      </c>
      <c r="G163">
        <v>6500</v>
      </c>
      <c r="H163">
        <v>7</v>
      </c>
      <c r="I163" s="5">
        <f>D163/H163</f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8">
        <f>L163/86400+DATE(1970,1,1)</f>
        <v>42930.208333333328</v>
      </c>
      <c r="O163" s="8">
        <f>M163/86400+DATE(1970,1,1)</f>
        <v>42933.208333333328</v>
      </c>
      <c r="P163" t="b">
        <v>0</v>
      </c>
      <c r="Q163" t="b">
        <v>1</v>
      </c>
      <c r="R163" t="s">
        <v>33</v>
      </c>
      <c r="S163" t="s">
        <v>2039</v>
      </c>
      <c r="T163" t="s">
        <v>2040</v>
      </c>
    </row>
    <row r="164" spans="1:20" ht="17" x14ac:dyDescent="0.2">
      <c r="A164">
        <v>308</v>
      </c>
      <c r="B164" t="s">
        <v>668</v>
      </c>
      <c r="C164" s="3" t="s">
        <v>669</v>
      </c>
      <c r="D164">
        <v>87560</v>
      </c>
      <c r="E164" s="4">
        <f>(D164/G164)*100</f>
        <v>74.077834179357026</v>
      </c>
      <c r="F164" t="s">
        <v>14</v>
      </c>
      <c r="G164">
        <v>118200</v>
      </c>
      <c r="H164">
        <v>803</v>
      </c>
      <c r="I164" s="5">
        <f>D164/H164</f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8">
        <f>L164/86400+DATE(1970,1,1)</f>
        <v>40651.208333333336</v>
      </c>
      <c r="O164" s="8">
        <f>M164/86400+DATE(1970,1,1)</f>
        <v>40652.208333333336</v>
      </c>
      <c r="P164" t="b">
        <v>0</v>
      </c>
      <c r="Q164" t="b">
        <v>0</v>
      </c>
      <c r="R164" t="s">
        <v>33</v>
      </c>
      <c r="S164" t="s">
        <v>2039</v>
      </c>
      <c r="T164" t="s">
        <v>2040</v>
      </c>
    </row>
    <row r="165" spans="1:20" ht="17" x14ac:dyDescent="0.2">
      <c r="A165">
        <v>310</v>
      </c>
      <c r="B165" t="s">
        <v>672</v>
      </c>
      <c r="C165" s="3" t="s">
        <v>673</v>
      </c>
      <c r="D165">
        <v>1586</v>
      </c>
      <c r="E165" s="4">
        <f>(D165/G165)*100</f>
        <v>20.333333333333332</v>
      </c>
      <c r="F165" t="s">
        <v>14</v>
      </c>
      <c r="G165">
        <v>7800</v>
      </c>
      <c r="H165">
        <v>16</v>
      </c>
      <c r="I165" s="5">
        <f>D165/H165</f>
        <v>99.125</v>
      </c>
      <c r="J165" t="s">
        <v>21</v>
      </c>
      <c r="K165" t="s">
        <v>22</v>
      </c>
      <c r="L165">
        <v>1270789200</v>
      </c>
      <c r="M165">
        <v>1272171600</v>
      </c>
      <c r="N165" s="8">
        <f>L165/86400+DATE(1970,1,1)</f>
        <v>40277.208333333336</v>
      </c>
      <c r="O165" s="8">
        <f>M165/86400+DATE(1970,1,1)</f>
        <v>40293.208333333336</v>
      </c>
      <c r="P165" t="b">
        <v>0</v>
      </c>
      <c r="Q165" t="b">
        <v>0</v>
      </c>
      <c r="R165" t="s">
        <v>89</v>
      </c>
      <c r="S165" t="s">
        <v>2050</v>
      </c>
      <c r="T165" t="s">
        <v>2051</v>
      </c>
    </row>
    <row r="166" spans="1:20" ht="34" x14ac:dyDescent="0.2">
      <c r="A166">
        <v>315</v>
      </c>
      <c r="B166" t="s">
        <v>682</v>
      </c>
      <c r="C166" s="3" t="s">
        <v>683</v>
      </c>
      <c r="D166">
        <v>3220</v>
      </c>
      <c r="E166" s="4">
        <f>(D166/G166)*100</f>
        <v>33.89473684210526</v>
      </c>
      <c r="F166" t="s">
        <v>14</v>
      </c>
      <c r="G166">
        <v>9500</v>
      </c>
      <c r="H166">
        <v>31</v>
      </c>
      <c r="I166" s="5">
        <f>D166/H166</f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8">
        <f>L166/86400+DATE(1970,1,1)</f>
        <v>41783.208333333336</v>
      </c>
      <c r="O166" s="8">
        <f>M166/86400+DATE(1970,1,1)</f>
        <v>41812.208333333336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316</v>
      </c>
      <c r="B167" t="s">
        <v>684</v>
      </c>
      <c r="C167" s="3" t="s">
        <v>685</v>
      </c>
      <c r="D167">
        <v>6401</v>
      </c>
      <c r="E167" s="4">
        <f>(D167/G167)*100</f>
        <v>66.677083333333329</v>
      </c>
      <c r="F167" t="s">
        <v>14</v>
      </c>
      <c r="G167">
        <v>9600</v>
      </c>
      <c r="H167">
        <v>108</v>
      </c>
      <c r="I167" s="5">
        <f>D167/H167</f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8">
        <f>L167/86400+DATE(1970,1,1)</f>
        <v>43788.25</v>
      </c>
      <c r="O167" s="8">
        <f>M167/86400+DATE(1970,1,1)</f>
        <v>43789.25</v>
      </c>
      <c r="P167" t="b">
        <v>0</v>
      </c>
      <c r="Q167" t="b">
        <v>1</v>
      </c>
      <c r="R167" t="s">
        <v>17</v>
      </c>
      <c r="S167" t="s">
        <v>2033</v>
      </c>
      <c r="T167" t="s">
        <v>2034</v>
      </c>
    </row>
    <row r="168" spans="1:20" ht="17" x14ac:dyDescent="0.2">
      <c r="A168">
        <v>317</v>
      </c>
      <c r="B168" t="s">
        <v>686</v>
      </c>
      <c r="C168" s="3" t="s">
        <v>687</v>
      </c>
      <c r="D168">
        <v>1269</v>
      </c>
      <c r="E168" s="4">
        <f>(D168/G168)*100</f>
        <v>19.227272727272727</v>
      </c>
      <c r="F168" t="s">
        <v>14</v>
      </c>
      <c r="G168">
        <v>6600</v>
      </c>
      <c r="H168">
        <v>30</v>
      </c>
      <c r="I168" s="5">
        <f>D168/H168</f>
        <v>42.3</v>
      </c>
      <c r="J168" t="s">
        <v>21</v>
      </c>
      <c r="K168" t="s">
        <v>22</v>
      </c>
      <c r="L168">
        <v>1494738000</v>
      </c>
      <c r="M168">
        <v>1495861200</v>
      </c>
      <c r="N168" s="8">
        <f>L168/86400+DATE(1970,1,1)</f>
        <v>42869.208333333328</v>
      </c>
      <c r="O168" s="8">
        <f>M168/86400+DATE(1970,1,1)</f>
        <v>42882.208333333328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34" x14ac:dyDescent="0.2">
      <c r="A169">
        <v>318</v>
      </c>
      <c r="B169" t="s">
        <v>688</v>
      </c>
      <c r="C169" s="3" t="s">
        <v>689</v>
      </c>
      <c r="D169">
        <v>903</v>
      </c>
      <c r="E169" s="4">
        <f>(D169/G169)*100</f>
        <v>15.842105263157894</v>
      </c>
      <c r="F169" t="s">
        <v>14</v>
      </c>
      <c r="G169">
        <v>5700</v>
      </c>
      <c r="H169">
        <v>17</v>
      </c>
      <c r="I169" s="5">
        <f>D169/H169</f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8">
        <f>L169/86400+DATE(1970,1,1)</f>
        <v>41684.25</v>
      </c>
      <c r="O169" s="8">
        <f>M169/86400+DATE(1970,1,1)</f>
        <v>41686.25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ht="17" x14ac:dyDescent="0.2">
      <c r="A170">
        <v>320</v>
      </c>
      <c r="B170" t="s">
        <v>692</v>
      </c>
      <c r="C170" s="3" t="s">
        <v>693</v>
      </c>
      <c r="D170">
        <v>8092</v>
      </c>
      <c r="E170" s="4">
        <f>(D170/G170)*100</f>
        <v>9.5876777251184837</v>
      </c>
      <c r="F170" t="s">
        <v>14</v>
      </c>
      <c r="G170">
        <v>84400</v>
      </c>
      <c r="H170">
        <v>80</v>
      </c>
      <c r="I170" s="5">
        <f>D170/H170</f>
        <v>101.15</v>
      </c>
      <c r="J170" t="s">
        <v>21</v>
      </c>
      <c r="K170" t="s">
        <v>22</v>
      </c>
      <c r="L170">
        <v>1305003600</v>
      </c>
      <c r="M170">
        <v>1305781200</v>
      </c>
      <c r="N170" s="8">
        <f>L170/86400+DATE(1970,1,1)</f>
        <v>40673.208333333336</v>
      </c>
      <c r="O170" s="8">
        <f>M170/86400+DATE(1970,1,1)</f>
        <v>40682.208333333336</v>
      </c>
      <c r="P170" t="b">
        <v>0</v>
      </c>
      <c r="Q170" t="b">
        <v>0</v>
      </c>
      <c r="R170" t="s">
        <v>119</v>
      </c>
      <c r="S170" t="s">
        <v>2047</v>
      </c>
      <c r="T170" t="s">
        <v>2053</v>
      </c>
    </row>
    <row r="171" spans="1:20" ht="34" x14ac:dyDescent="0.2">
      <c r="A171">
        <v>321</v>
      </c>
      <c r="B171" t="s">
        <v>694</v>
      </c>
      <c r="C171" s="3" t="s">
        <v>695</v>
      </c>
      <c r="D171">
        <v>160422</v>
      </c>
      <c r="E171" s="4">
        <f>(D171/G171)*100</f>
        <v>94.144366197183089</v>
      </c>
      <c r="F171" t="s">
        <v>14</v>
      </c>
      <c r="G171">
        <v>170400</v>
      </c>
      <c r="H171">
        <v>2468</v>
      </c>
      <c r="I171" s="5">
        <f>D171/H171</f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8">
        <f>L171/86400+DATE(1970,1,1)</f>
        <v>40634.208333333336</v>
      </c>
      <c r="O171" s="8">
        <f>M171/86400+DATE(1970,1,1)</f>
        <v>40642.208333333336</v>
      </c>
      <c r="P171" t="b">
        <v>0</v>
      </c>
      <c r="Q171" t="b">
        <v>0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323</v>
      </c>
      <c r="B172" t="s">
        <v>698</v>
      </c>
      <c r="C172" s="3" t="s">
        <v>699</v>
      </c>
      <c r="D172">
        <v>2148</v>
      </c>
      <c r="E172" s="4">
        <f>(D172/G172)*100</f>
        <v>24.134831460674157</v>
      </c>
      <c r="F172" t="s">
        <v>14</v>
      </c>
      <c r="G172">
        <v>8900</v>
      </c>
      <c r="H172">
        <v>26</v>
      </c>
      <c r="I172" s="5">
        <f>D172/H172</f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8">
        <f>L172/86400+DATE(1970,1,1)</f>
        <v>41725.208333333336</v>
      </c>
      <c r="O172" s="8">
        <f>M172/86400+DATE(1970,1,1)</f>
        <v>41727.208333333336</v>
      </c>
      <c r="P172" t="b">
        <v>0</v>
      </c>
      <c r="Q172" t="b">
        <v>0</v>
      </c>
      <c r="R172" t="s">
        <v>42</v>
      </c>
      <c r="S172" t="s">
        <v>2041</v>
      </c>
      <c r="T172" t="s">
        <v>2042</v>
      </c>
    </row>
    <row r="173" spans="1:20" ht="34" x14ac:dyDescent="0.2">
      <c r="A173">
        <v>325</v>
      </c>
      <c r="B173" t="s">
        <v>702</v>
      </c>
      <c r="C173" s="3" t="s">
        <v>703</v>
      </c>
      <c r="D173">
        <v>5897</v>
      </c>
      <c r="E173" s="4">
        <f>(D173/G173)*100</f>
        <v>90.723076923076931</v>
      </c>
      <c r="F173" t="s">
        <v>14</v>
      </c>
      <c r="G173">
        <v>6500</v>
      </c>
      <c r="H173">
        <v>73</v>
      </c>
      <c r="I173" s="5">
        <f>D173/H173</f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8">
        <f>L173/86400+DATE(1970,1,1)</f>
        <v>43267.208333333328</v>
      </c>
      <c r="O173" s="8">
        <f>M173/86400+DATE(1970,1,1)</f>
        <v>43290.208333333328</v>
      </c>
      <c r="P173" t="b">
        <v>0</v>
      </c>
      <c r="Q173" t="b">
        <v>1</v>
      </c>
      <c r="R173" t="s">
        <v>33</v>
      </c>
      <c r="S173" t="s">
        <v>2039</v>
      </c>
      <c r="T173" t="s">
        <v>2040</v>
      </c>
    </row>
    <row r="174" spans="1:20" ht="34" x14ac:dyDescent="0.2">
      <c r="A174">
        <v>326</v>
      </c>
      <c r="B174" t="s">
        <v>704</v>
      </c>
      <c r="C174" s="3" t="s">
        <v>705</v>
      </c>
      <c r="D174">
        <v>3326</v>
      </c>
      <c r="E174" s="4">
        <f>(D174/G174)*100</f>
        <v>46.194444444444443</v>
      </c>
      <c r="F174" t="s">
        <v>14</v>
      </c>
      <c r="G174">
        <v>7200</v>
      </c>
      <c r="H174">
        <v>128</v>
      </c>
      <c r="I174" s="5">
        <f>D174/H174</f>
        <v>25.984375</v>
      </c>
      <c r="J174" t="s">
        <v>21</v>
      </c>
      <c r="K174" t="s">
        <v>22</v>
      </c>
      <c r="L174">
        <v>1451109600</v>
      </c>
      <c r="M174">
        <v>1451628000</v>
      </c>
      <c r="N174" s="8">
        <f>L174/86400+DATE(1970,1,1)</f>
        <v>42364.25</v>
      </c>
      <c r="O174" s="8">
        <f>M174/86400+DATE(1970,1,1)</f>
        <v>42370.25</v>
      </c>
      <c r="P174" t="b">
        <v>0</v>
      </c>
      <c r="Q174" t="b">
        <v>0</v>
      </c>
      <c r="R174" t="s">
        <v>71</v>
      </c>
      <c r="S174" t="s">
        <v>2041</v>
      </c>
      <c r="T174" t="s">
        <v>2049</v>
      </c>
    </row>
    <row r="175" spans="1:20" ht="17" x14ac:dyDescent="0.2">
      <c r="A175">
        <v>327</v>
      </c>
      <c r="B175" t="s">
        <v>706</v>
      </c>
      <c r="C175" s="3" t="s">
        <v>707</v>
      </c>
      <c r="D175">
        <v>1002</v>
      </c>
      <c r="E175" s="4">
        <f>(D175/G175)*100</f>
        <v>38.53846153846154</v>
      </c>
      <c r="F175" t="s">
        <v>14</v>
      </c>
      <c r="G175">
        <v>2600</v>
      </c>
      <c r="H175">
        <v>33</v>
      </c>
      <c r="I175" s="5">
        <f>D175/H175</f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8">
        <f>L175/86400+DATE(1970,1,1)</f>
        <v>43705.208333333328</v>
      </c>
      <c r="O175" s="8">
        <f>M175/86400+DATE(1970,1,1)</f>
        <v>43709.208333333328</v>
      </c>
      <c r="P175" t="b">
        <v>0</v>
      </c>
      <c r="Q175" t="b">
        <v>1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336</v>
      </c>
      <c r="B176" t="s">
        <v>724</v>
      </c>
      <c r="C176" s="3" t="s">
        <v>725</v>
      </c>
      <c r="D176">
        <v>68602</v>
      </c>
      <c r="E176" s="4">
        <f>(D176/G176)*100</f>
        <v>97.032531824611041</v>
      </c>
      <c r="F176" t="s">
        <v>14</v>
      </c>
      <c r="G176">
        <v>70700</v>
      </c>
      <c r="H176">
        <v>1072</v>
      </c>
      <c r="I176" s="5">
        <f>D176/H176</f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8">
        <f>L176/86400+DATE(1970,1,1)</f>
        <v>40527.25</v>
      </c>
      <c r="O176" s="8">
        <f>M176/86400+DATE(1970,1,1)</f>
        <v>40528.25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ht="17" x14ac:dyDescent="0.2">
      <c r="A177">
        <v>340</v>
      </c>
      <c r="B177" t="s">
        <v>732</v>
      </c>
      <c r="C177" s="3" t="s">
        <v>733</v>
      </c>
      <c r="D177">
        <v>34964</v>
      </c>
      <c r="E177" s="4">
        <f>(D177/G177)*100</f>
        <v>94.242587601078171</v>
      </c>
      <c r="F177" t="s">
        <v>14</v>
      </c>
      <c r="G177">
        <v>37100</v>
      </c>
      <c r="H177">
        <v>393</v>
      </c>
      <c r="I177" s="5">
        <f>D177/H177</f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8">
        <f>L177/86400+DATE(1970,1,1)</f>
        <v>40889.25</v>
      </c>
      <c r="O177" s="8">
        <f>M177/86400+DATE(1970,1,1)</f>
        <v>40890.25</v>
      </c>
      <c r="P177" t="b">
        <v>0</v>
      </c>
      <c r="Q177" t="b">
        <v>0</v>
      </c>
      <c r="R177" t="s">
        <v>122</v>
      </c>
      <c r="S177" t="s">
        <v>2054</v>
      </c>
      <c r="T177" t="s">
        <v>2055</v>
      </c>
    </row>
    <row r="178" spans="1:20" ht="34" x14ac:dyDescent="0.2">
      <c r="A178">
        <v>341</v>
      </c>
      <c r="B178" t="s">
        <v>734</v>
      </c>
      <c r="C178" s="3" t="s">
        <v>735</v>
      </c>
      <c r="D178">
        <v>96777</v>
      </c>
      <c r="E178" s="4">
        <f>(D178/G178)*100</f>
        <v>84.669291338582681</v>
      </c>
      <c r="F178" t="s">
        <v>14</v>
      </c>
      <c r="G178">
        <v>114300</v>
      </c>
      <c r="H178">
        <v>1257</v>
      </c>
      <c r="I178" s="5">
        <f>D178/H178</f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8">
        <f>L178/86400+DATE(1970,1,1)</f>
        <v>42244.208333333328</v>
      </c>
      <c r="O178" s="8">
        <f>M178/86400+DATE(1970,1,1)</f>
        <v>42251.208333333328</v>
      </c>
      <c r="P178" t="b">
        <v>0</v>
      </c>
      <c r="Q178" t="b">
        <v>0</v>
      </c>
      <c r="R178" t="s">
        <v>60</v>
      </c>
      <c r="S178" t="s">
        <v>2035</v>
      </c>
      <c r="T178" t="s">
        <v>2045</v>
      </c>
    </row>
    <row r="179" spans="1:20" ht="17" x14ac:dyDescent="0.2">
      <c r="A179">
        <v>342</v>
      </c>
      <c r="B179" t="s">
        <v>736</v>
      </c>
      <c r="C179" s="3" t="s">
        <v>737</v>
      </c>
      <c r="D179">
        <v>31864</v>
      </c>
      <c r="E179" s="4">
        <f>(D179/G179)*100</f>
        <v>66.521920668058456</v>
      </c>
      <c r="F179" t="s">
        <v>14</v>
      </c>
      <c r="G179">
        <v>47900</v>
      </c>
      <c r="H179">
        <v>328</v>
      </c>
      <c r="I179" s="5">
        <f>D179/H179</f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8">
        <f>L179/86400+DATE(1970,1,1)</f>
        <v>41475.208333333336</v>
      </c>
      <c r="O179" s="8">
        <f>M179/86400+DATE(1970,1,1)</f>
        <v>41487.208333333336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343</v>
      </c>
      <c r="B180" t="s">
        <v>738</v>
      </c>
      <c r="C180" s="3" t="s">
        <v>739</v>
      </c>
      <c r="D180">
        <v>4853</v>
      </c>
      <c r="E180" s="4">
        <f>(D180/G180)*100</f>
        <v>53.922222222222224</v>
      </c>
      <c r="F180" t="s">
        <v>14</v>
      </c>
      <c r="G180">
        <v>9000</v>
      </c>
      <c r="H180">
        <v>147</v>
      </c>
      <c r="I180" s="5">
        <f>D180/H180</f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8">
        <f>L180/86400+DATE(1970,1,1)</f>
        <v>41597.25</v>
      </c>
      <c r="O180" s="8">
        <f>M180/86400+DATE(1970,1,1)</f>
        <v>41650.25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ht="17" x14ac:dyDescent="0.2">
      <c r="A181">
        <v>344</v>
      </c>
      <c r="B181" t="s">
        <v>740</v>
      </c>
      <c r="C181" s="3" t="s">
        <v>741</v>
      </c>
      <c r="D181">
        <v>82959</v>
      </c>
      <c r="E181" s="4">
        <f>(D181/G181)*100</f>
        <v>41.983299595141702</v>
      </c>
      <c r="F181" t="s">
        <v>14</v>
      </c>
      <c r="G181">
        <v>197600</v>
      </c>
      <c r="H181">
        <v>830</v>
      </c>
      <c r="I181" s="5">
        <f>D181/H181</f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8">
        <f>L181/86400+DATE(1970,1,1)</f>
        <v>43122.25</v>
      </c>
      <c r="O181" s="8">
        <f>M181/86400+DATE(1970,1,1)</f>
        <v>43162.25</v>
      </c>
      <c r="P181" t="b">
        <v>0</v>
      </c>
      <c r="Q181" t="b">
        <v>0</v>
      </c>
      <c r="R181" t="s">
        <v>89</v>
      </c>
      <c r="S181" t="s">
        <v>2050</v>
      </c>
      <c r="T181" t="s">
        <v>2051</v>
      </c>
    </row>
    <row r="182" spans="1:20" ht="17" x14ac:dyDescent="0.2">
      <c r="A182">
        <v>345</v>
      </c>
      <c r="B182" t="s">
        <v>742</v>
      </c>
      <c r="C182" s="3" t="s">
        <v>743</v>
      </c>
      <c r="D182">
        <v>23159</v>
      </c>
      <c r="E182" s="4">
        <f>(D182/G182)*100</f>
        <v>14.69479695431472</v>
      </c>
      <c r="F182" t="s">
        <v>14</v>
      </c>
      <c r="G182">
        <v>157600</v>
      </c>
      <c r="H182">
        <v>331</v>
      </c>
      <c r="I182" s="5">
        <f>D182/H182</f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8">
        <f>L182/86400+DATE(1970,1,1)</f>
        <v>42194.208333333328</v>
      </c>
      <c r="O182" s="8">
        <f>M182/86400+DATE(1970,1,1)</f>
        <v>42195.208333333328</v>
      </c>
      <c r="P182" t="b">
        <v>0</v>
      </c>
      <c r="Q182" t="b">
        <v>0</v>
      </c>
      <c r="R182" t="s">
        <v>53</v>
      </c>
      <c r="S182" t="s">
        <v>2041</v>
      </c>
      <c r="T182" t="s">
        <v>2044</v>
      </c>
    </row>
    <row r="183" spans="1:20" ht="17" x14ac:dyDescent="0.2">
      <c r="A183">
        <v>346</v>
      </c>
      <c r="B183" t="s">
        <v>744</v>
      </c>
      <c r="C183" s="3" t="s">
        <v>745</v>
      </c>
      <c r="D183">
        <v>2758</v>
      </c>
      <c r="E183" s="4">
        <f>(D183/G183)*100</f>
        <v>34.475000000000001</v>
      </c>
      <c r="F183" t="s">
        <v>14</v>
      </c>
      <c r="G183">
        <v>8000</v>
      </c>
      <c r="H183">
        <v>25</v>
      </c>
      <c r="I183" s="5">
        <f>D183/H183</f>
        <v>110.32</v>
      </c>
      <c r="J183" t="s">
        <v>21</v>
      </c>
      <c r="K183" t="s">
        <v>22</v>
      </c>
      <c r="L183">
        <v>1503550800</v>
      </c>
      <c r="M183">
        <v>1508302800</v>
      </c>
      <c r="N183" s="8">
        <f>L183/86400+DATE(1970,1,1)</f>
        <v>42971.208333333328</v>
      </c>
      <c r="O183" s="8">
        <f>M183/86400+DATE(1970,1,1)</f>
        <v>43026.208333333328</v>
      </c>
      <c r="P183" t="b">
        <v>0</v>
      </c>
      <c r="Q183" t="b">
        <v>1</v>
      </c>
      <c r="R183" t="s">
        <v>60</v>
      </c>
      <c r="S183" t="s">
        <v>2035</v>
      </c>
      <c r="T183" t="s">
        <v>2045</v>
      </c>
    </row>
    <row r="184" spans="1:20" ht="17" x14ac:dyDescent="0.2">
      <c r="A184">
        <v>348</v>
      </c>
      <c r="B184" t="s">
        <v>748</v>
      </c>
      <c r="C184" s="3" t="s">
        <v>749</v>
      </c>
      <c r="D184">
        <v>142823</v>
      </c>
      <c r="E184" s="4">
        <f>(D184/G184)*100</f>
        <v>71.770351758793964</v>
      </c>
      <c r="F184" t="s">
        <v>14</v>
      </c>
      <c r="G184">
        <v>199000</v>
      </c>
      <c r="H184">
        <v>3483</v>
      </c>
      <c r="I184" s="5">
        <f>D184/H184</f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8">
        <f>L184/86400+DATE(1970,1,1)</f>
        <v>42782.25</v>
      </c>
      <c r="O184" s="8">
        <f>M184/86400+DATE(1970,1,1)</f>
        <v>42795.25</v>
      </c>
      <c r="P184" t="b">
        <v>0</v>
      </c>
      <c r="Q184" t="b">
        <v>0</v>
      </c>
      <c r="R184" t="s">
        <v>17</v>
      </c>
      <c r="S184" t="s">
        <v>2033</v>
      </c>
      <c r="T184" t="s">
        <v>2034</v>
      </c>
    </row>
    <row r="185" spans="1:20" ht="17" x14ac:dyDescent="0.2">
      <c r="A185">
        <v>349</v>
      </c>
      <c r="B185" t="s">
        <v>750</v>
      </c>
      <c r="C185" s="3" t="s">
        <v>751</v>
      </c>
      <c r="D185">
        <v>95958</v>
      </c>
      <c r="E185" s="4">
        <f>(D185/G185)*100</f>
        <v>53.074115044247783</v>
      </c>
      <c r="F185" t="s">
        <v>14</v>
      </c>
      <c r="G185">
        <v>180800</v>
      </c>
      <c r="H185">
        <v>923</v>
      </c>
      <c r="I185" s="5">
        <f>D185/H185</f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8">
        <f>L185/86400+DATE(1970,1,1)</f>
        <v>42930.208333333328</v>
      </c>
      <c r="O185" s="8">
        <f>M185/86400+DATE(1970,1,1)</f>
        <v>42960.208333333328</v>
      </c>
      <c r="P185" t="b">
        <v>0</v>
      </c>
      <c r="Q185" t="b">
        <v>0</v>
      </c>
      <c r="R185" t="s">
        <v>33</v>
      </c>
      <c r="S185" t="s">
        <v>2039</v>
      </c>
      <c r="T185" t="s">
        <v>2040</v>
      </c>
    </row>
    <row r="186" spans="1:20" ht="17" x14ac:dyDescent="0.2">
      <c r="A186">
        <v>350</v>
      </c>
      <c r="B186" t="s">
        <v>752</v>
      </c>
      <c r="C186" s="3" t="s">
        <v>753</v>
      </c>
      <c r="D186">
        <v>5</v>
      </c>
      <c r="E186" s="4">
        <f>(D186/G186)*100</f>
        <v>5</v>
      </c>
      <c r="F186" t="s">
        <v>14</v>
      </c>
      <c r="G186">
        <v>100</v>
      </c>
      <c r="H186">
        <v>1</v>
      </c>
      <c r="I186" s="5">
        <f>D186/H186</f>
        <v>5</v>
      </c>
      <c r="J186" t="s">
        <v>21</v>
      </c>
      <c r="K186" t="s">
        <v>22</v>
      </c>
      <c r="L186">
        <v>1432098000</v>
      </c>
      <c r="M186">
        <v>1433653200</v>
      </c>
      <c r="N186" s="8">
        <f>L186/86400+DATE(1970,1,1)</f>
        <v>42144.208333333328</v>
      </c>
      <c r="O186" s="8">
        <f>M186/86400+DATE(1970,1,1)</f>
        <v>42162.208333333328</v>
      </c>
      <c r="P186" t="b">
        <v>0</v>
      </c>
      <c r="Q186" t="b">
        <v>1</v>
      </c>
      <c r="R186" t="s">
        <v>159</v>
      </c>
      <c r="S186" t="s">
        <v>2035</v>
      </c>
      <c r="T186" t="s">
        <v>2058</v>
      </c>
    </row>
    <row r="187" spans="1:20" ht="17" x14ac:dyDescent="0.2">
      <c r="A187">
        <v>352</v>
      </c>
      <c r="B187" t="s">
        <v>756</v>
      </c>
      <c r="C187" s="3" t="s">
        <v>757</v>
      </c>
      <c r="D187">
        <v>977</v>
      </c>
      <c r="E187" s="4">
        <f>(D187/G187)*100</f>
        <v>34.892857142857139</v>
      </c>
      <c r="F187" t="s">
        <v>14</v>
      </c>
      <c r="G187">
        <v>2800</v>
      </c>
      <c r="H187">
        <v>33</v>
      </c>
      <c r="I187" s="5">
        <f>D187/H187</f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8">
        <f>L187/86400+DATE(1970,1,1)</f>
        <v>42315.25</v>
      </c>
      <c r="O187" s="8">
        <f>M187/86400+DATE(1970,1,1)</f>
        <v>42323.25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ht="17" x14ac:dyDescent="0.2">
      <c r="A188">
        <v>356</v>
      </c>
      <c r="B188" t="s">
        <v>764</v>
      </c>
      <c r="C188" s="3" t="s">
        <v>765</v>
      </c>
      <c r="D188">
        <v>3431</v>
      </c>
      <c r="E188" s="4">
        <f>(D188/G188)*100</f>
        <v>36.892473118279568</v>
      </c>
      <c r="F188" t="s">
        <v>14</v>
      </c>
      <c r="G188">
        <v>9300</v>
      </c>
      <c r="H188">
        <v>40</v>
      </c>
      <c r="I188" s="5">
        <f>D188/H188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8">
        <f>L188/86400+DATE(1970,1,1)</f>
        <v>40922.25</v>
      </c>
      <c r="O188" s="8">
        <f>M188/86400+DATE(1970,1,1)</f>
        <v>40931.25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358</v>
      </c>
      <c r="B189" t="s">
        <v>768</v>
      </c>
      <c r="C189" s="3" t="s">
        <v>769</v>
      </c>
      <c r="D189">
        <v>1146</v>
      </c>
      <c r="E189" s="4">
        <f>(D189/G189)*100</f>
        <v>11.814432989690722</v>
      </c>
      <c r="F189" t="s">
        <v>14</v>
      </c>
      <c r="G189">
        <v>9700</v>
      </c>
      <c r="H189">
        <v>23</v>
      </c>
      <c r="I189" s="5">
        <f>D189/H189</f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8">
        <f>L189/86400+DATE(1970,1,1)</f>
        <v>43322.208333333328</v>
      </c>
      <c r="O189" s="8">
        <f>M189/86400+DATE(1970,1,1)</f>
        <v>43325.208333333328</v>
      </c>
      <c r="P189" t="b">
        <v>1</v>
      </c>
      <c r="Q189" t="b">
        <v>0</v>
      </c>
      <c r="R189" t="s">
        <v>122</v>
      </c>
      <c r="S189" t="s">
        <v>2054</v>
      </c>
      <c r="T189" t="s">
        <v>2055</v>
      </c>
    </row>
    <row r="190" spans="1:20" ht="17" x14ac:dyDescent="0.2">
      <c r="A190">
        <v>367</v>
      </c>
      <c r="B190" t="s">
        <v>786</v>
      </c>
      <c r="C190" s="3" t="s">
        <v>787</v>
      </c>
      <c r="D190">
        <v>1870</v>
      </c>
      <c r="E190" s="4">
        <f>(D190/G190)*100</f>
        <v>18.888888888888889</v>
      </c>
      <c r="F190" t="s">
        <v>14</v>
      </c>
      <c r="G190">
        <v>9900</v>
      </c>
      <c r="H190">
        <v>75</v>
      </c>
      <c r="I190" s="5">
        <f>D190/H190</f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8">
        <f>L190/86400+DATE(1970,1,1)</f>
        <v>41930.208333333336</v>
      </c>
      <c r="O190" s="8">
        <f>M190/86400+DATE(1970,1,1)</f>
        <v>41954.25</v>
      </c>
      <c r="P190" t="b">
        <v>0</v>
      </c>
      <c r="Q190" t="b">
        <v>1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371</v>
      </c>
      <c r="B191" t="s">
        <v>794</v>
      </c>
      <c r="C191" s="3" t="s">
        <v>795</v>
      </c>
      <c r="D191">
        <v>128410</v>
      </c>
      <c r="E191" s="4">
        <f>(D191/G191)*100</f>
        <v>67.869978858350947</v>
      </c>
      <c r="F191" t="s">
        <v>14</v>
      </c>
      <c r="G191">
        <v>189200</v>
      </c>
      <c r="H191">
        <v>2176</v>
      </c>
      <c r="I191" s="5">
        <f>D191/H191</f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8">
        <f>L191/86400+DATE(1970,1,1)</f>
        <v>42043.25</v>
      </c>
      <c r="O191" s="8">
        <f>M191/86400+DATE(1970,1,1)</f>
        <v>42094.208333333328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34" x14ac:dyDescent="0.2">
      <c r="A192">
        <v>374</v>
      </c>
      <c r="B192" t="s">
        <v>800</v>
      </c>
      <c r="C192" s="3" t="s">
        <v>801</v>
      </c>
      <c r="D192">
        <v>22073</v>
      </c>
      <c r="E192" s="4">
        <f>(D192/G192)*100</f>
        <v>13.185782556750297</v>
      </c>
      <c r="F192" t="s">
        <v>14</v>
      </c>
      <c r="G192">
        <v>167400</v>
      </c>
      <c r="H192">
        <v>441</v>
      </c>
      <c r="I192" s="5">
        <f>D192/H192</f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8">
        <f>L192/86400+DATE(1970,1,1)</f>
        <v>43476.25</v>
      </c>
      <c r="O192" s="8">
        <f>M192/86400+DATE(1970,1,1)</f>
        <v>43481.25</v>
      </c>
      <c r="P192" t="b">
        <v>0</v>
      </c>
      <c r="Q192" t="b">
        <v>1</v>
      </c>
      <c r="R192" t="s">
        <v>42</v>
      </c>
      <c r="S192" t="s">
        <v>2041</v>
      </c>
      <c r="T192" t="s">
        <v>2042</v>
      </c>
    </row>
    <row r="193" spans="1:20" ht="34" x14ac:dyDescent="0.2">
      <c r="A193">
        <v>375</v>
      </c>
      <c r="B193" t="s">
        <v>802</v>
      </c>
      <c r="C193" s="3" t="s">
        <v>803</v>
      </c>
      <c r="D193">
        <v>1479</v>
      </c>
      <c r="E193" s="4">
        <f>(D193/G193)*100</f>
        <v>54.777777777777779</v>
      </c>
      <c r="F193" t="s">
        <v>14</v>
      </c>
      <c r="G193">
        <v>2700</v>
      </c>
      <c r="H193">
        <v>25</v>
      </c>
      <c r="I193" s="5">
        <f>D193/H193</f>
        <v>59.16</v>
      </c>
      <c r="J193" t="s">
        <v>21</v>
      </c>
      <c r="K193" t="s">
        <v>22</v>
      </c>
      <c r="L193">
        <v>1444971600</v>
      </c>
      <c r="M193">
        <v>1449900000</v>
      </c>
      <c r="N193" s="8">
        <f>L193/86400+DATE(1970,1,1)</f>
        <v>42293.208333333328</v>
      </c>
      <c r="O193" s="8">
        <f>M193/86400+DATE(1970,1,1)</f>
        <v>42350.25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ht="17" x14ac:dyDescent="0.2">
      <c r="A194">
        <v>377</v>
      </c>
      <c r="B194" t="s">
        <v>806</v>
      </c>
      <c r="C194" s="3" t="s">
        <v>807</v>
      </c>
      <c r="D194">
        <v>5098</v>
      </c>
      <c r="E194" s="4">
        <f>(D194/G194)*100</f>
        <v>10.257545271629779</v>
      </c>
      <c r="F194" t="s">
        <v>14</v>
      </c>
      <c r="G194">
        <v>49700</v>
      </c>
      <c r="H194">
        <v>127</v>
      </c>
      <c r="I194" s="5">
        <f>D194/H194</f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8">
        <f>L194/86400+DATE(1970,1,1)</f>
        <v>43760.208333333328</v>
      </c>
      <c r="O194" s="8">
        <f>M194/86400+DATE(1970,1,1)</f>
        <v>43774.25</v>
      </c>
      <c r="P194" t="b">
        <v>0</v>
      </c>
      <c r="Q194" t="b">
        <v>0</v>
      </c>
      <c r="R194" t="s">
        <v>33</v>
      </c>
      <c r="S194" t="s">
        <v>2039</v>
      </c>
      <c r="T194" t="s">
        <v>2040</v>
      </c>
    </row>
    <row r="195" spans="1:20" ht="17" x14ac:dyDescent="0.2">
      <c r="A195">
        <v>378</v>
      </c>
      <c r="B195" t="s">
        <v>808</v>
      </c>
      <c r="C195" s="3" t="s">
        <v>809</v>
      </c>
      <c r="D195">
        <v>24882</v>
      </c>
      <c r="E195" s="4">
        <f>(D195/G195)*100</f>
        <v>13.962962962962964</v>
      </c>
      <c r="F195" t="s">
        <v>14</v>
      </c>
      <c r="G195">
        <v>178200</v>
      </c>
      <c r="H195">
        <v>355</v>
      </c>
      <c r="I195" s="5">
        <f>D195/H195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8">
        <f>L195/86400+DATE(1970,1,1)</f>
        <v>43241.208333333328</v>
      </c>
      <c r="O195" s="8">
        <f>M195/86400+DATE(1970,1,1)</f>
        <v>43279.208333333328</v>
      </c>
      <c r="P195" t="b">
        <v>0</v>
      </c>
      <c r="Q195" t="b">
        <v>0</v>
      </c>
      <c r="R195" t="s">
        <v>42</v>
      </c>
      <c r="S195" t="s">
        <v>2041</v>
      </c>
      <c r="T195" t="s">
        <v>2042</v>
      </c>
    </row>
    <row r="196" spans="1:20" ht="17" x14ac:dyDescent="0.2">
      <c r="A196">
        <v>379</v>
      </c>
      <c r="B196" t="s">
        <v>810</v>
      </c>
      <c r="C196" s="3" t="s">
        <v>811</v>
      </c>
      <c r="D196">
        <v>2912</v>
      </c>
      <c r="E196" s="4">
        <f>(D196/G196)*100</f>
        <v>40.444444444444443</v>
      </c>
      <c r="F196" t="s">
        <v>14</v>
      </c>
      <c r="G196">
        <v>7200</v>
      </c>
      <c r="H196">
        <v>44</v>
      </c>
      <c r="I196" s="5">
        <f>D196/H196</f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8">
        <f>L196/86400+DATE(1970,1,1)</f>
        <v>40843.208333333336</v>
      </c>
      <c r="O196" s="8">
        <f>M196/86400+DATE(1970,1,1)</f>
        <v>40857.25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4" x14ac:dyDescent="0.2">
      <c r="A197">
        <v>382</v>
      </c>
      <c r="B197" t="s">
        <v>816</v>
      </c>
      <c r="C197" s="3" t="s">
        <v>817</v>
      </c>
      <c r="D197">
        <v>5803</v>
      </c>
      <c r="E197" s="4">
        <f>(D197/G197)*100</f>
        <v>63.769230769230766</v>
      </c>
      <c r="F197" t="s">
        <v>14</v>
      </c>
      <c r="G197">
        <v>9100</v>
      </c>
      <c r="H197">
        <v>67</v>
      </c>
      <c r="I197" s="5">
        <f>D197/H197</f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8">
        <f>L197/86400+DATE(1970,1,1)</f>
        <v>43024.208333333328</v>
      </c>
      <c r="O197" s="8">
        <f>M197/86400+DATE(1970,1,1)</f>
        <v>43043.208333333328</v>
      </c>
      <c r="P197" t="b">
        <v>0</v>
      </c>
      <c r="Q197" t="b">
        <v>0</v>
      </c>
      <c r="R197" t="s">
        <v>122</v>
      </c>
      <c r="S197" t="s">
        <v>2054</v>
      </c>
      <c r="T197" t="s">
        <v>2055</v>
      </c>
    </row>
    <row r="198" spans="1:20" ht="34" x14ac:dyDescent="0.2">
      <c r="A198">
        <v>386</v>
      </c>
      <c r="B198" t="s">
        <v>824</v>
      </c>
      <c r="C198" s="3" t="s">
        <v>825</v>
      </c>
      <c r="D198">
        <v>103554</v>
      </c>
      <c r="E198" s="4">
        <f>(D198/G198)*100</f>
        <v>76.42361623616236</v>
      </c>
      <c r="F198" t="s">
        <v>14</v>
      </c>
      <c r="G198">
        <v>135500</v>
      </c>
      <c r="H198">
        <v>1068</v>
      </c>
      <c r="I198" s="5">
        <f>D198/H198</f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8">
        <f>L198/86400+DATE(1970,1,1)</f>
        <v>40355.208333333336</v>
      </c>
      <c r="O198" s="8">
        <f>M198/86400+DATE(1970,1,1)</f>
        <v>40367.208333333336</v>
      </c>
      <c r="P198" t="b">
        <v>0</v>
      </c>
      <c r="Q198" t="b">
        <v>0</v>
      </c>
      <c r="R198" t="s">
        <v>33</v>
      </c>
      <c r="S198" t="s">
        <v>2039</v>
      </c>
      <c r="T198" t="s">
        <v>2040</v>
      </c>
    </row>
    <row r="199" spans="1:20" ht="17" x14ac:dyDescent="0.2">
      <c r="A199">
        <v>387</v>
      </c>
      <c r="B199" t="s">
        <v>826</v>
      </c>
      <c r="C199" s="3" t="s">
        <v>827</v>
      </c>
      <c r="D199">
        <v>42795</v>
      </c>
      <c r="E199" s="4">
        <f>(D199/G199)*100</f>
        <v>39.261467889908261</v>
      </c>
      <c r="F199" t="s">
        <v>14</v>
      </c>
      <c r="G199">
        <v>109000</v>
      </c>
      <c r="H199">
        <v>424</v>
      </c>
      <c r="I199" s="5">
        <f>D199/H199</f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8">
        <f>L199/86400+DATE(1970,1,1)</f>
        <v>41072.208333333336</v>
      </c>
      <c r="O199" s="8">
        <f>M199/86400+DATE(1970,1,1)</f>
        <v>41077.208333333336</v>
      </c>
      <c r="P199" t="b">
        <v>0</v>
      </c>
      <c r="Q199" t="b">
        <v>0</v>
      </c>
      <c r="R199" t="s">
        <v>65</v>
      </c>
      <c r="S199" t="s">
        <v>2037</v>
      </c>
      <c r="T199" t="s">
        <v>2046</v>
      </c>
    </row>
    <row r="200" spans="1:20" ht="17" x14ac:dyDescent="0.2">
      <c r="A200">
        <v>391</v>
      </c>
      <c r="B200" t="s">
        <v>834</v>
      </c>
      <c r="C200" s="3" t="s">
        <v>835</v>
      </c>
      <c r="D200">
        <v>4393</v>
      </c>
      <c r="E200" s="4">
        <f>(D200/G200)*100</f>
        <v>7.2731788079470201</v>
      </c>
      <c r="F200" t="s">
        <v>14</v>
      </c>
      <c r="G200">
        <v>60400</v>
      </c>
      <c r="H200">
        <v>151</v>
      </c>
      <c r="I200" s="5">
        <f>D200/H200</f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8">
        <f>L200/86400+DATE(1970,1,1)</f>
        <v>41653.25</v>
      </c>
      <c r="O200" s="8">
        <f>M200/86400+DATE(1970,1,1)</f>
        <v>41655.25</v>
      </c>
      <c r="P200" t="b">
        <v>0</v>
      </c>
      <c r="Q200" t="b">
        <v>0</v>
      </c>
      <c r="R200" t="s">
        <v>68</v>
      </c>
      <c r="S200" t="s">
        <v>2047</v>
      </c>
      <c r="T200" t="s">
        <v>2048</v>
      </c>
    </row>
    <row r="201" spans="1:20" ht="34" x14ac:dyDescent="0.2">
      <c r="A201">
        <v>392</v>
      </c>
      <c r="B201" t="s">
        <v>836</v>
      </c>
      <c r="C201" s="3" t="s">
        <v>837</v>
      </c>
      <c r="D201">
        <v>67546</v>
      </c>
      <c r="E201" s="4">
        <f>(D201/G201)*100</f>
        <v>65.642371234207957</v>
      </c>
      <c r="F201" t="s">
        <v>14</v>
      </c>
      <c r="G201">
        <v>102900</v>
      </c>
      <c r="H201">
        <v>1608</v>
      </c>
      <c r="I201" s="5">
        <f>D201/H201</f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8">
        <f>L201/86400+DATE(1970,1,1)</f>
        <v>40549.25</v>
      </c>
      <c r="O201" s="8">
        <f>M201/86400+DATE(1970,1,1)</f>
        <v>40551.25</v>
      </c>
      <c r="P201" t="b">
        <v>0</v>
      </c>
      <c r="Q201" t="b">
        <v>0</v>
      </c>
      <c r="R201" t="s">
        <v>65</v>
      </c>
      <c r="S201" t="s">
        <v>2037</v>
      </c>
      <c r="T201" t="s">
        <v>2046</v>
      </c>
    </row>
    <row r="202" spans="1:20" ht="17" x14ac:dyDescent="0.2">
      <c r="A202">
        <v>399</v>
      </c>
      <c r="B202" t="s">
        <v>849</v>
      </c>
      <c r="C202" s="3" t="s">
        <v>850</v>
      </c>
      <c r="D202">
        <v>62127</v>
      </c>
      <c r="E202" s="4">
        <f>(D202/G202)*100</f>
        <v>63.850976361767728</v>
      </c>
      <c r="F202" t="s">
        <v>14</v>
      </c>
      <c r="G202">
        <v>97300</v>
      </c>
      <c r="H202">
        <v>941</v>
      </c>
      <c r="I202" s="5">
        <f>D202/H202</f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8">
        <f>L202/86400+DATE(1970,1,1)</f>
        <v>40576.25</v>
      </c>
      <c r="O202" s="8">
        <f>M202/86400+DATE(1970,1,1)</f>
        <v>40583.25</v>
      </c>
      <c r="P202" t="b">
        <v>0</v>
      </c>
      <c r="Q202" t="b">
        <v>0</v>
      </c>
      <c r="R202" t="s">
        <v>60</v>
      </c>
      <c r="S202" t="s">
        <v>2035</v>
      </c>
      <c r="T202" t="s">
        <v>2045</v>
      </c>
    </row>
    <row r="203" spans="1:20" ht="34" x14ac:dyDescent="0.2">
      <c r="A203">
        <v>400</v>
      </c>
      <c r="B203" t="s">
        <v>851</v>
      </c>
      <c r="C203" s="3" t="s">
        <v>852</v>
      </c>
      <c r="D203">
        <v>2</v>
      </c>
      <c r="E203" s="4">
        <f>(D203/G203)*100</f>
        <v>2</v>
      </c>
      <c r="F203" t="s">
        <v>14</v>
      </c>
      <c r="G203">
        <v>100</v>
      </c>
      <c r="H203">
        <v>1</v>
      </c>
      <c r="I203" s="5">
        <f>D203/H203</f>
        <v>2</v>
      </c>
      <c r="J203" t="s">
        <v>21</v>
      </c>
      <c r="K203" t="s">
        <v>22</v>
      </c>
      <c r="L203">
        <v>1376629200</v>
      </c>
      <c r="M203">
        <v>1378530000</v>
      </c>
      <c r="N203" s="8">
        <f>L203/86400+DATE(1970,1,1)</f>
        <v>41502.208333333336</v>
      </c>
      <c r="O203" s="8">
        <f>M203/86400+DATE(1970,1,1)</f>
        <v>41524.208333333336</v>
      </c>
      <c r="P203" t="b">
        <v>0</v>
      </c>
      <c r="Q203" t="b">
        <v>1</v>
      </c>
      <c r="R203" t="s">
        <v>122</v>
      </c>
      <c r="S203" t="s">
        <v>2054</v>
      </c>
      <c r="T203" t="s">
        <v>2055</v>
      </c>
    </row>
    <row r="204" spans="1:20" ht="17" x14ac:dyDescent="0.2">
      <c r="A204">
        <v>402</v>
      </c>
      <c r="B204" t="s">
        <v>855</v>
      </c>
      <c r="C204" s="3" t="s">
        <v>856</v>
      </c>
      <c r="D204">
        <v>2946</v>
      </c>
      <c r="E204" s="4">
        <f>(D204/G204)*100</f>
        <v>40.356164383561641</v>
      </c>
      <c r="F204" t="s">
        <v>14</v>
      </c>
      <c r="G204">
        <v>7300</v>
      </c>
      <c r="H204">
        <v>40</v>
      </c>
      <c r="I204" s="5">
        <f>D204/H204</f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8">
        <f>L204/86400+DATE(1970,1,1)</f>
        <v>40914.25</v>
      </c>
      <c r="O204" s="8">
        <f>M204/86400+DATE(1970,1,1)</f>
        <v>40961.25</v>
      </c>
      <c r="P204" t="b">
        <v>0</v>
      </c>
      <c r="Q204" t="b">
        <v>1</v>
      </c>
      <c r="R204" t="s">
        <v>100</v>
      </c>
      <c r="S204" t="s">
        <v>2041</v>
      </c>
      <c r="T204" t="s">
        <v>2052</v>
      </c>
    </row>
    <row r="205" spans="1:20" ht="17" x14ac:dyDescent="0.2">
      <c r="A205">
        <v>403</v>
      </c>
      <c r="B205" t="s">
        <v>857</v>
      </c>
      <c r="C205" s="3" t="s">
        <v>858</v>
      </c>
      <c r="D205">
        <v>168820</v>
      </c>
      <c r="E205" s="4">
        <f>(D205/G205)*100</f>
        <v>86.220633299284984</v>
      </c>
      <c r="F205" t="s">
        <v>14</v>
      </c>
      <c r="G205">
        <v>195800</v>
      </c>
      <c r="H205">
        <v>3015</v>
      </c>
      <c r="I205" s="5">
        <f>D205/H205</f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8">
        <f>L205/86400+DATE(1970,1,1)</f>
        <v>40310.208333333336</v>
      </c>
      <c r="O205" s="8">
        <f>M205/86400+DATE(1970,1,1)</f>
        <v>40346.208333333336</v>
      </c>
      <c r="P205" t="b">
        <v>0</v>
      </c>
      <c r="Q205" t="b">
        <v>1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405</v>
      </c>
      <c r="B206" t="s">
        <v>861</v>
      </c>
      <c r="C206" s="3" t="s">
        <v>862</v>
      </c>
      <c r="D206">
        <v>26527</v>
      </c>
      <c r="E206" s="4">
        <f>(D206/G206)*100</f>
        <v>89.618243243243242</v>
      </c>
      <c r="F206" t="s">
        <v>14</v>
      </c>
      <c r="G206">
        <v>29600</v>
      </c>
      <c r="H206">
        <v>435</v>
      </c>
      <c r="I206" s="5">
        <f>D206/H206</f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8">
        <f>L206/86400+DATE(1970,1,1)</f>
        <v>43255.208333333328</v>
      </c>
      <c r="O206" s="8">
        <f>M206/86400+DATE(1970,1,1)</f>
        <v>43305.208333333328</v>
      </c>
      <c r="P206" t="b">
        <v>0</v>
      </c>
      <c r="Q206" t="b">
        <v>0</v>
      </c>
      <c r="R206" t="s">
        <v>33</v>
      </c>
      <c r="S206" t="s">
        <v>2039</v>
      </c>
      <c r="T206" t="s">
        <v>2040</v>
      </c>
    </row>
    <row r="207" spans="1:20" ht="17" x14ac:dyDescent="0.2">
      <c r="A207">
        <v>409</v>
      </c>
      <c r="B207" t="s">
        <v>243</v>
      </c>
      <c r="C207" s="3" t="s">
        <v>869</v>
      </c>
      <c r="D207">
        <v>62804</v>
      </c>
      <c r="E207" s="4">
        <f>(D207/G207)*100</f>
        <v>46.315634218289084</v>
      </c>
      <c r="F207" t="s">
        <v>14</v>
      </c>
      <c r="G207">
        <v>135600</v>
      </c>
      <c r="H207">
        <v>714</v>
      </c>
      <c r="I207" s="5">
        <f>D207/H207</f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8">
        <f>L207/86400+DATE(1970,1,1)</f>
        <v>42843.208333333328</v>
      </c>
      <c r="O207" s="8">
        <f>M207/86400+DATE(1970,1,1)</f>
        <v>42847.208333333328</v>
      </c>
      <c r="P207" t="b">
        <v>0</v>
      </c>
      <c r="Q207" t="b">
        <v>0</v>
      </c>
      <c r="R207" t="s">
        <v>23</v>
      </c>
      <c r="S207" t="s">
        <v>2035</v>
      </c>
      <c r="T207" t="s">
        <v>2036</v>
      </c>
    </row>
    <row r="208" spans="1:20" ht="17" x14ac:dyDescent="0.2">
      <c r="A208">
        <v>414</v>
      </c>
      <c r="B208" t="s">
        <v>878</v>
      </c>
      <c r="C208" s="3" t="s">
        <v>879</v>
      </c>
      <c r="D208">
        <v>159405</v>
      </c>
      <c r="E208" s="4">
        <f>(D208/G208)*100</f>
        <v>84.699787460148784</v>
      </c>
      <c r="F208" t="s">
        <v>14</v>
      </c>
      <c r="G208">
        <v>188200</v>
      </c>
      <c r="H208">
        <v>5497</v>
      </c>
      <c r="I208" s="5">
        <f>D208/H208</f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8">
        <f>L208/86400+DATE(1970,1,1)</f>
        <v>40288.208333333336</v>
      </c>
      <c r="O208" s="8">
        <f>M208/86400+DATE(1970,1,1)</f>
        <v>40296.208333333336</v>
      </c>
      <c r="P208" t="b">
        <v>0</v>
      </c>
      <c r="Q208" t="b">
        <v>1</v>
      </c>
      <c r="R208" t="s">
        <v>17</v>
      </c>
      <c r="S208" t="s">
        <v>2033</v>
      </c>
      <c r="T208" t="s">
        <v>2034</v>
      </c>
    </row>
    <row r="209" spans="1:20" ht="17" x14ac:dyDescent="0.2">
      <c r="A209">
        <v>415</v>
      </c>
      <c r="B209" t="s">
        <v>880</v>
      </c>
      <c r="C209" s="3" t="s">
        <v>881</v>
      </c>
      <c r="D209">
        <v>12552</v>
      </c>
      <c r="E209" s="4">
        <f>(D209/G209)*100</f>
        <v>11.059030837004405</v>
      </c>
      <c r="F209" t="s">
        <v>14</v>
      </c>
      <c r="G209">
        <v>113500</v>
      </c>
      <c r="H209">
        <v>418</v>
      </c>
      <c r="I209" s="5">
        <f>D209/H209</f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8">
        <f>L209/86400+DATE(1970,1,1)</f>
        <v>40921.25</v>
      </c>
      <c r="O209" s="8">
        <f>M209/86400+DATE(1970,1,1)</f>
        <v>40938.25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34" x14ac:dyDescent="0.2">
      <c r="A210">
        <v>416</v>
      </c>
      <c r="B210" t="s">
        <v>882</v>
      </c>
      <c r="C210" s="3" t="s">
        <v>883</v>
      </c>
      <c r="D210">
        <v>59007</v>
      </c>
      <c r="E210" s="4">
        <f>(D210/G210)*100</f>
        <v>43.838781575037146</v>
      </c>
      <c r="F210" t="s">
        <v>14</v>
      </c>
      <c r="G210">
        <v>134600</v>
      </c>
      <c r="H210">
        <v>1439</v>
      </c>
      <c r="I210" s="5">
        <f>D210/H210</f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8">
        <f>L210/86400+DATE(1970,1,1)</f>
        <v>40560.25</v>
      </c>
      <c r="O210" s="8">
        <f>M210/86400+DATE(1970,1,1)</f>
        <v>40569.25</v>
      </c>
      <c r="P210" t="b">
        <v>0</v>
      </c>
      <c r="Q210" t="b">
        <v>1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417</v>
      </c>
      <c r="B211" t="s">
        <v>884</v>
      </c>
      <c r="C211" s="3" t="s">
        <v>885</v>
      </c>
      <c r="D211">
        <v>943</v>
      </c>
      <c r="E211" s="4">
        <f>(D211/G211)*100</f>
        <v>55.470588235294116</v>
      </c>
      <c r="F211" t="s">
        <v>14</v>
      </c>
      <c r="G211">
        <v>1700</v>
      </c>
      <c r="H211">
        <v>15</v>
      </c>
      <c r="I211" s="5">
        <f>D211/H211</f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8">
        <f>L211/86400+DATE(1970,1,1)</f>
        <v>43407.208333333328</v>
      </c>
      <c r="O211" s="8">
        <f>M211/86400+DATE(1970,1,1)</f>
        <v>43431.25</v>
      </c>
      <c r="P211" t="b">
        <v>0</v>
      </c>
      <c r="Q211" t="b">
        <v>0</v>
      </c>
      <c r="R211" t="s">
        <v>33</v>
      </c>
      <c r="S211" t="s">
        <v>2039</v>
      </c>
      <c r="T211" t="s">
        <v>2040</v>
      </c>
    </row>
    <row r="212" spans="1:20" ht="17" x14ac:dyDescent="0.2">
      <c r="A212">
        <v>418</v>
      </c>
      <c r="B212" t="s">
        <v>105</v>
      </c>
      <c r="C212" s="3" t="s">
        <v>886</v>
      </c>
      <c r="D212">
        <v>93963</v>
      </c>
      <c r="E212" s="4">
        <f>(D212/G212)*100</f>
        <v>57.399511301160658</v>
      </c>
      <c r="F212" t="s">
        <v>14</v>
      </c>
      <c r="G212">
        <v>163700</v>
      </c>
      <c r="H212">
        <v>1999</v>
      </c>
      <c r="I212" s="5">
        <f>D212/H212</f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8">
        <f>L212/86400+DATE(1970,1,1)</f>
        <v>41035.208333333336</v>
      </c>
      <c r="O212" s="8">
        <f>M212/86400+DATE(1970,1,1)</f>
        <v>41036.208333333336</v>
      </c>
      <c r="P212" t="b">
        <v>0</v>
      </c>
      <c r="Q212" t="b">
        <v>0</v>
      </c>
      <c r="R212" t="s">
        <v>42</v>
      </c>
      <c r="S212" t="s">
        <v>2041</v>
      </c>
      <c r="T212" t="s">
        <v>2042</v>
      </c>
    </row>
    <row r="213" spans="1:20" ht="17" x14ac:dyDescent="0.2">
      <c r="A213">
        <v>421</v>
      </c>
      <c r="B213" t="s">
        <v>891</v>
      </c>
      <c r="C213" s="3" t="s">
        <v>892</v>
      </c>
      <c r="D213">
        <v>6015</v>
      </c>
      <c r="E213" s="4">
        <f>(D213/G213)*100</f>
        <v>63.989361702127653</v>
      </c>
      <c r="F213" t="s">
        <v>14</v>
      </c>
      <c r="G213">
        <v>9400</v>
      </c>
      <c r="H213">
        <v>118</v>
      </c>
      <c r="I213" s="5">
        <f>D213/H213</f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8">
        <f>L213/86400+DATE(1970,1,1)</f>
        <v>42915.208333333328</v>
      </c>
      <c r="O213" s="8">
        <f>M213/86400+DATE(1970,1,1)</f>
        <v>42945.208333333328</v>
      </c>
      <c r="P213" t="b">
        <v>0</v>
      </c>
      <c r="Q213" t="b">
        <v>1</v>
      </c>
      <c r="R213" t="s">
        <v>65</v>
      </c>
      <c r="S213" t="s">
        <v>2037</v>
      </c>
      <c r="T213" t="s">
        <v>2046</v>
      </c>
    </row>
    <row r="214" spans="1:20" ht="17" x14ac:dyDescent="0.2">
      <c r="A214">
        <v>423</v>
      </c>
      <c r="B214" t="s">
        <v>895</v>
      </c>
      <c r="C214" s="3" t="s">
        <v>896</v>
      </c>
      <c r="D214">
        <v>15723</v>
      </c>
      <c r="E214" s="4">
        <f>(D214/G214)*100</f>
        <v>10.638024357239512</v>
      </c>
      <c r="F214" t="s">
        <v>14</v>
      </c>
      <c r="G214">
        <v>147800</v>
      </c>
      <c r="H214">
        <v>162</v>
      </c>
      <c r="I214" s="5">
        <f>D214/H214</f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8">
        <f>L214/86400+DATE(1970,1,1)</f>
        <v>40808.208333333336</v>
      </c>
      <c r="O214" s="8">
        <f>M214/86400+DATE(1970,1,1)</f>
        <v>40810.208333333336</v>
      </c>
      <c r="P214" t="b">
        <v>0</v>
      </c>
      <c r="Q214" t="b">
        <v>1</v>
      </c>
      <c r="R214" t="s">
        <v>17</v>
      </c>
      <c r="S214" t="s">
        <v>2033</v>
      </c>
      <c r="T214" t="s">
        <v>2034</v>
      </c>
    </row>
    <row r="215" spans="1:20" ht="17" x14ac:dyDescent="0.2">
      <c r="A215">
        <v>424</v>
      </c>
      <c r="B215" t="s">
        <v>897</v>
      </c>
      <c r="C215" s="3" t="s">
        <v>898</v>
      </c>
      <c r="D215">
        <v>2064</v>
      </c>
      <c r="E215" s="4">
        <f>(D215/G215)*100</f>
        <v>40.470588235294116</v>
      </c>
      <c r="F215" t="s">
        <v>14</v>
      </c>
      <c r="G215">
        <v>5100</v>
      </c>
      <c r="H215">
        <v>83</v>
      </c>
      <c r="I215" s="5">
        <f>D215/H215</f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8">
        <f>L215/86400+DATE(1970,1,1)</f>
        <v>43208.208333333328</v>
      </c>
      <c r="O215" s="8">
        <f>M215/86400+DATE(1970,1,1)</f>
        <v>43214.208333333328</v>
      </c>
      <c r="P215" t="b">
        <v>0</v>
      </c>
      <c r="Q215" t="b">
        <v>0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428</v>
      </c>
      <c r="B216" t="s">
        <v>905</v>
      </c>
      <c r="C216" s="3" t="s">
        <v>906</v>
      </c>
      <c r="D216">
        <v>47037</v>
      </c>
      <c r="E216" s="4">
        <f>(D216/G216)*100</f>
        <v>46.387573964497044</v>
      </c>
      <c r="F216" t="s">
        <v>14</v>
      </c>
      <c r="G216">
        <v>101400</v>
      </c>
      <c r="H216">
        <v>747</v>
      </c>
      <c r="I216" s="5">
        <f>D216/H216</f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8">
        <f>L216/86400+DATE(1970,1,1)</f>
        <v>40585.25</v>
      </c>
      <c r="O216" s="8">
        <f>M216/86400+DATE(1970,1,1)</f>
        <v>40592.25</v>
      </c>
      <c r="P216" t="b">
        <v>0</v>
      </c>
      <c r="Q216" t="b">
        <v>0</v>
      </c>
      <c r="R216" t="s">
        <v>71</v>
      </c>
      <c r="S216" t="s">
        <v>2041</v>
      </c>
      <c r="T216" t="s">
        <v>2049</v>
      </c>
    </row>
    <row r="217" spans="1:20" ht="34" x14ac:dyDescent="0.2">
      <c r="A217">
        <v>430</v>
      </c>
      <c r="B217" t="s">
        <v>909</v>
      </c>
      <c r="C217" s="3" t="s">
        <v>910</v>
      </c>
      <c r="D217">
        <v>5487</v>
      </c>
      <c r="E217" s="4">
        <f>(D217/G217)*100</f>
        <v>67.740740740740748</v>
      </c>
      <c r="F217" t="s">
        <v>14</v>
      </c>
      <c r="G217">
        <v>8100</v>
      </c>
      <c r="H217">
        <v>84</v>
      </c>
      <c r="I217" s="5">
        <f>D217/H217</f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8">
        <f>L217/86400+DATE(1970,1,1)</f>
        <v>43737.208333333328</v>
      </c>
      <c r="O217" s="8">
        <f>M217/86400+DATE(1970,1,1)</f>
        <v>43771.208333333328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432</v>
      </c>
      <c r="B218" t="s">
        <v>913</v>
      </c>
      <c r="C218" s="3" t="s">
        <v>914</v>
      </c>
      <c r="D218">
        <v>6369</v>
      </c>
      <c r="E218" s="4">
        <f>(D218/G218)*100</f>
        <v>82.714285714285722</v>
      </c>
      <c r="F218" t="s">
        <v>14</v>
      </c>
      <c r="G218">
        <v>7700</v>
      </c>
      <c r="H218">
        <v>91</v>
      </c>
      <c r="I218" s="5">
        <f>D218/H218</f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8">
        <f>L218/86400+DATE(1970,1,1)</f>
        <v>41761.208333333336</v>
      </c>
      <c r="O218" s="8">
        <f>M218/86400+DATE(1970,1,1)</f>
        <v>41781.208333333336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433</v>
      </c>
      <c r="B219" t="s">
        <v>915</v>
      </c>
      <c r="C219" s="3" t="s">
        <v>916</v>
      </c>
      <c r="D219">
        <v>65755</v>
      </c>
      <c r="E219" s="4">
        <f>(D219/G219)*100</f>
        <v>54.163920922570021</v>
      </c>
      <c r="F219" t="s">
        <v>14</v>
      </c>
      <c r="G219">
        <v>121400</v>
      </c>
      <c r="H219">
        <v>792</v>
      </c>
      <c r="I219" s="5">
        <f>D219/H219</f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8">
        <f>L219/86400+DATE(1970,1,1)</f>
        <v>41603.25</v>
      </c>
      <c r="O219" s="8">
        <f>M219/86400+DATE(1970,1,1)</f>
        <v>41619.25</v>
      </c>
      <c r="P219" t="b">
        <v>0</v>
      </c>
      <c r="Q219" t="b">
        <v>1</v>
      </c>
      <c r="R219" t="s">
        <v>42</v>
      </c>
      <c r="S219" t="s">
        <v>2041</v>
      </c>
      <c r="T219" t="s">
        <v>2042</v>
      </c>
    </row>
    <row r="220" spans="1:20" ht="17" x14ac:dyDescent="0.2">
      <c r="A220">
        <v>441</v>
      </c>
      <c r="B220" t="s">
        <v>931</v>
      </c>
      <c r="C220" s="3" t="s">
        <v>932</v>
      </c>
      <c r="D220">
        <v>1744</v>
      </c>
      <c r="E220" s="4">
        <f>(D220/G220)*100</f>
        <v>24.914285714285715</v>
      </c>
      <c r="F220" t="s">
        <v>14</v>
      </c>
      <c r="G220">
        <v>7000</v>
      </c>
      <c r="H220">
        <v>32</v>
      </c>
      <c r="I220" s="5">
        <f>D220/H220</f>
        <v>54.5</v>
      </c>
      <c r="J220" t="s">
        <v>21</v>
      </c>
      <c r="K220" t="s">
        <v>22</v>
      </c>
      <c r="L220">
        <v>1335416400</v>
      </c>
      <c r="M220">
        <v>1337835600</v>
      </c>
      <c r="N220" s="8">
        <f>L220/86400+DATE(1970,1,1)</f>
        <v>41025.208333333336</v>
      </c>
      <c r="O220" s="8">
        <f>M220/86400+DATE(1970,1,1)</f>
        <v>41053.208333333336</v>
      </c>
      <c r="P220" t="b">
        <v>0</v>
      </c>
      <c r="Q220" t="b">
        <v>0</v>
      </c>
      <c r="R220" t="s">
        <v>65</v>
      </c>
      <c r="S220" t="s">
        <v>2037</v>
      </c>
      <c r="T220" t="s">
        <v>2046</v>
      </c>
    </row>
    <row r="221" spans="1:20" ht="17" x14ac:dyDescent="0.2">
      <c r="A221">
        <v>446</v>
      </c>
      <c r="B221" t="s">
        <v>940</v>
      </c>
      <c r="C221" s="3" t="s">
        <v>941</v>
      </c>
      <c r="D221">
        <v>5579</v>
      </c>
      <c r="E221" s="4">
        <f>(D221/G221)*100</f>
        <v>82.044117647058826</v>
      </c>
      <c r="F221" t="s">
        <v>14</v>
      </c>
      <c r="G221">
        <v>6800</v>
      </c>
      <c r="H221">
        <v>186</v>
      </c>
      <c r="I221" s="5">
        <f>D221/H221</f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8">
        <f>L221/86400+DATE(1970,1,1)</f>
        <v>41261.25</v>
      </c>
      <c r="O221" s="8">
        <f>M221/86400+DATE(1970,1,1)</f>
        <v>41263.25</v>
      </c>
      <c r="P221" t="b">
        <v>0</v>
      </c>
      <c r="Q221" t="b">
        <v>0</v>
      </c>
      <c r="R221" t="s">
        <v>65</v>
      </c>
      <c r="S221" t="s">
        <v>2037</v>
      </c>
      <c r="T221" t="s">
        <v>2046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45384</v>
      </c>
      <c r="E222" s="4">
        <f>(D222/G222)*100</f>
        <v>50.482758620689658</v>
      </c>
      <c r="F222" t="s">
        <v>14</v>
      </c>
      <c r="G222">
        <v>89900</v>
      </c>
      <c r="H222">
        <v>605</v>
      </c>
      <c r="I222" s="5">
        <f>D222/H222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8">
        <f>L222/86400+DATE(1970,1,1)</f>
        <v>41378.208333333336</v>
      </c>
      <c r="O222" s="8">
        <f>M222/86400+DATE(1970,1,1)</f>
        <v>41380.208333333336</v>
      </c>
      <c r="P222" t="b">
        <v>0</v>
      </c>
      <c r="Q222" t="b">
        <v>1</v>
      </c>
      <c r="R222" t="s">
        <v>89</v>
      </c>
      <c r="S222" t="s">
        <v>2050</v>
      </c>
      <c r="T222" t="s">
        <v>2051</v>
      </c>
    </row>
    <row r="223" spans="1:20" ht="17" x14ac:dyDescent="0.2">
      <c r="A223">
        <v>450</v>
      </c>
      <c r="B223" t="s">
        <v>948</v>
      </c>
      <c r="C223" s="3" t="s">
        <v>949</v>
      </c>
      <c r="D223">
        <v>4</v>
      </c>
      <c r="E223" s="4">
        <f>(D223/G223)*100</f>
        <v>4</v>
      </c>
      <c r="F223" t="s">
        <v>14</v>
      </c>
      <c r="G223">
        <v>100</v>
      </c>
      <c r="H223">
        <v>1</v>
      </c>
      <c r="I223" s="5">
        <f>D223/H223</f>
        <v>4</v>
      </c>
      <c r="J223" t="s">
        <v>15</v>
      </c>
      <c r="K223" t="s">
        <v>16</v>
      </c>
      <c r="L223">
        <v>1540098000</v>
      </c>
      <c r="M223">
        <v>1542088800</v>
      </c>
      <c r="N223" s="8">
        <f>L223/86400+DATE(1970,1,1)</f>
        <v>43394.208333333328</v>
      </c>
      <c r="O223" s="8">
        <f>M223/86400+DATE(1970,1,1)</f>
        <v>43417.25</v>
      </c>
      <c r="P223" t="b">
        <v>0</v>
      </c>
      <c r="Q223" t="b">
        <v>0</v>
      </c>
      <c r="R223" t="s">
        <v>71</v>
      </c>
      <c r="S223" t="s">
        <v>2041</v>
      </c>
      <c r="T223" t="s">
        <v>2049</v>
      </c>
    </row>
    <row r="224" spans="1:20" ht="34" x14ac:dyDescent="0.2">
      <c r="A224">
        <v>452</v>
      </c>
      <c r="B224" t="s">
        <v>952</v>
      </c>
      <c r="C224" s="3" t="s">
        <v>953</v>
      </c>
      <c r="D224">
        <v>3045</v>
      </c>
      <c r="E224" s="4">
        <f>(D224/G224)*100</f>
        <v>63.4375</v>
      </c>
      <c r="F224" t="s">
        <v>14</v>
      </c>
      <c r="G224">
        <v>4800</v>
      </c>
      <c r="H224">
        <v>31</v>
      </c>
      <c r="I224" s="5">
        <f>D224/H224</f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8">
        <f>L224/86400+DATE(1970,1,1)</f>
        <v>40365.208333333336</v>
      </c>
      <c r="O224" s="8">
        <f>M224/86400+DATE(1970,1,1)</f>
        <v>40366.208333333336</v>
      </c>
      <c r="P224" t="b">
        <v>0</v>
      </c>
      <c r="Q224" t="b">
        <v>0</v>
      </c>
      <c r="R224" t="s">
        <v>53</v>
      </c>
      <c r="S224" t="s">
        <v>2041</v>
      </c>
      <c r="T224" t="s">
        <v>2044</v>
      </c>
    </row>
    <row r="225" spans="1:20" ht="34" x14ac:dyDescent="0.2">
      <c r="A225">
        <v>453</v>
      </c>
      <c r="B225" t="s">
        <v>954</v>
      </c>
      <c r="C225" s="3" t="s">
        <v>955</v>
      </c>
      <c r="D225">
        <v>102749</v>
      </c>
      <c r="E225" s="4">
        <f>(D225/G225)*100</f>
        <v>56.331688596491226</v>
      </c>
      <c r="F225" t="s">
        <v>14</v>
      </c>
      <c r="G225">
        <v>182400</v>
      </c>
      <c r="H225">
        <v>1181</v>
      </c>
      <c r="I225" s="5">
        <f>D225/H225</f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8">
        <f>L225/86400+DATE(1970,1,1)</f>
        <v>42705.25</v>
      </c>
      <c r="O225" s="8">
        <f>M225/86400+DATE(1970,1,1)</f>
        <v>42746.25</v>
      </c>
      <c r="P225" t="b">
        <v>0</v>
      </c>
      <c r="Q225" t="b">
        <v>0</v>
      </c>
      <c r="R225" t="s">
        <v>474</v>
      </c>
      <c r="S225" t="s">
        <v>2041</v>
      </c>
      <c r="T225" t="s">
        <v>2063</v>
      </c>
    </row>
    <row r="226" spans="1:20" ht="17" x14ac:dyDescent="0.2">
      <c r="A226">
        <v>454</v>
      </c>
      <c r="B226" t="s">
        <v>956</v>
      </c>
      <c r="C226" s="3" t="s">
        <v>957</v>
      </c>
      <c r="D226">
        <v>1763</v>
      </c>
      <c r="E226" s="4">
        <f>(D226/G226)*100</f>
        <v>44.074999999999996</v>
      </c>
      <c r="F226" t="s">
        <v>14</v>
      </c>
      <c r="G226">
        <v>4000</v>
      </c>
      <c r="H226">
        <v>39</v>
      </c>
      <c r="I226" s="5">
        <f>D226/H226</f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8">
        <f>L226/86400+DATE(1970,1,1)</f>
        <v>41568.208333333336</v>
      </c>
      <c r="O226" s="8">
        <f>M226/86400+DATE(1970,1,1)</f>
        <v>41604.25</v>
      </c>
      <c r="P226" t="b">
        <v>0</v>
      </c>
      <c r="Q226" t="b">
        <v>1</v>
      </c>
      <c r="R226" t="s">
        <v>53</v>
      </c>
      <c r="S226" t="s">
        <v>2041</v>
      </c>
      <c r="T226" t="s">
        <v>2044</v>
      </c>
    </row>
    <row r="227" spans="1:20" ht="17" x14ac:dyDescent="0.2">
      <c r="A227">
        <v>457</v>
      </c>
      <c r="B227" t="s">
        <v>962</v>
      </c>
      <c r="C227" s="3" t="s">
        <v>963</v>
      </c>
      <c r="D227">
        <v>1332</v>
      </c>
      <c r="E227" s="4">
        <f>(D227/G227)*100</f>
        <v>26.640000000000004</v>
      </c>
      <c r="F227" t="s">
        <v>14</v>
      </c>
      <c r="G227">
        <v>5000</v>
      </c>
      <c r="H227">
        <v>46</v>
      </c>
      <c r="I227" s="5">
        <f>D227/H227</f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8">
        <f>L227/86400+DATE(1970,1,1)</f>
        <v>42657.208333333328</v>
      </c>
      <c r="O227" s="8">
        <f>M227/86400+DATE(1970,1,1)</f>
        <v>42659.208333333328</v>
      </c>
      <c r="P227" t="b">
        <v>0</v>
      </c>
      <c r="Q227" t="b">
        <v>0</v>
      </c>
      <c r="R227" t="s">
        <v>33</v>
      </c>
      <c r="S227" t="s">
        <v>2039</v>
      </c>
      <c r="T227" t="s">
        <v>2040</v>
      </c>
    </row>
    <row r="228" spans="1:20" ht="17" x14ac:dyDescent="0.2">
      <c r="A228">
        <v>459</v>
      </c>
      <c r="B228" t="s">
        <v>966</v>
      </c>
      <c r="C228" s="3" t="s">
        <v>967</v>
      </c>
      <c r="D228">
        <v>5674</v>
      </c>
      <c r="E228" s="4">
        <f>(D228/G228)*100</f>
        <v>90.063492063492063</v>
      </c>
      <c r="F228" t="s">
        <v>14</v>
      </c>
      <c r="G228">
        <v>6300</v>
      </c>
      <c r="H228">
        <v>105</v>
      </c>
      <c r="I228" s="5">
        <f>D228/H228</f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8">
        <f>L228/86400+DATE(1970,1,1)</f>
        <v>42001.25</v>
      </c>
      <c r="O228" s="8">
        <f>M228/86400+DATE(1970,1,1)</f>
        <v>42026.25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ht="17" x14ac:dyDescent="0.2">
      <c r="A229">
        <v>462</v>
      </c>
      <c r="B229" t="s">
        <v>972</v>
      </c>
      <c r="C229" s="3" t="s">
        <v>973</v>
      </c>
      <c r="D229">
        <v>57734</v>
      </c>
      <c r="E229" s="4">
        <f>(D229/G229)*100</f>
        <v>30.57944915254237</v>
      </c>
      <c r="F229" t="s">
        <v>14</v>
      </c>
      <c r="G229">
        <v>188800</v>
      </c>
      <c r="H229">
        <v>535</v>
      </c>
      <c r="I229" s="5">
        <f>D229/H229</f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8">
        <f>L229/86400+DATE(1970,1,1)</f>
        <v>41304.25</v>
      </c>
      <c r="O229" s="8">
        <f>M229/86400+DATE(1970,1,1)</f>
        <v>41342.25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468</v>
      </c>
      <c r="B230" t="s">
        <v>984</v>
      </c>
      <c r="C230" s="3" t="s">
        <v>985</v>
      </c>
      <c r="D230">
        <v>1620</v>
      </c>
      <c r="E230" s="4">
        <f>(D230/G230)*100</f>
        <v>40.5</v>
      </c>
      <c r="F230" t="s">
        <v>14</v>
      </c>
      <c r="G230">
        <v>4000</v>
      </c>
      <c r="H230">
        <v>16</v>
      </c>
      <c r="I230" s="5">
        <f>D230/H230</f>
        <v>101.25</v>
      </c>
      <c r="J230" t="s">
        <v>21</v>
      </c>
      <c r="K230" t="s">
        <v>22</v>
      </c>
      <c r="L230">
        <v>1555218000</v>
      </c>
      <c r="M230">
        <v>1556600400</v>
      </c>
      <c r="N230" s="8">
        <f>L230/86400+DATE(1970,1,1)</f>
        <v>43569.208333333328</v>
      </c>
      <c r="O230" s="8">
        <f>M230/86400+DATE(1970,1,1)</f>
        <v>43585.208333333328</v>
      </c>
      <c r="P230" t="b">
        <v>0</v>
      </c>
      <c r="Q230" t="b">
        <v>0</v>
      </c>
      <c r="R230" t="s">
        <v>33</v>
      </c>
      <c r="S230" t="s">
        <v>2039</v>
      </c>
      <c r="T230" t="s">
        <v>2040</v>
      </c>
    </row>
    <row r="231" spans="1:20" ht="34" x14ac:dyDescent="0.2">
      <c r="A231">
        <v>472</v>
      </c>
      <c r="B231" t="s">
        <v>991</v>
      </c>
      <c r="C231" s="3" t="s">
        <v>992</v>
      </c>
      <c r="D231">
        <v>60342</v>
      </c>
      <c r="E231" s="4">
        <f>(D231/G231)*100</f>
        <v>39.234070221066318</v>
      </c>
      <c r="F231" t="s">
        <v>14</v>
      </c>
      <c r="G231">
        <v>153800</v>
      </c>
      <c r="H231">
        <v>575</v>
      </c>
      <c r="I231" s="5">
        <f>D231/H231</f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8">
        <f>L231/86400+DATE(1970,1,1)</f>
        <v>43535.208333333328</v>
      </c>
      <c r="O231" s="8">
        <f>M231/86400+DATE(1970,1,1)</f>
        <v>43589.208333333328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4" x14ac:dyDescent="0.2">
      <c r="A232">
        <v>476</v>
      </c>
      <c r="B232" t="s">
        <v>999</v>
      </c>
      <c r="C232" s="3" t="s">
        <v>1000</v>
      </c>
      <c r="D232">
        <v>57122</v>
      </c>
      <c r="E232" s="4">
        <f>(D232/G232)*100</f>
        <v>29.828720626631856</v>
      </c>
      <c r="F232" t="s">
        <v>14</v>
      </c>
      <c r="G232">
        <v>191500</v>
      </c>
      <c r="H232">
        <v>1120</v>
      </c>
      <c r="I232" s="5">
        <f>D232/H232</f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8">
        <f>L232/86400+DATE(1970,1,1)</f>
        <v>43322.208333333328</v>
      </c>
      <c r="O232" s="8">
        <f>M232/86400+DATE(1970,1,1)</f>
        <v>43328.208333333328</v>
      </c>
      <c r="P232" t="b">
        <v>0</v>
      </c>
      <c r="Q232" t="b">
        <v>0</v>
      </c>
      <c r="R232" t="s">
        <v>119</v>
      </c>
      <c r="S232" t="s">
        <v>2047</v>
      </c>
      <c r="T232" t="s">
        <v>2053</v>
      </c>
    </row>
    <row r="233" spans="1:20" ht="17" x14ac:dyDescent="0.2">
      <c r="A233">
        <v>477</v>
      </c>
      <c r="B233" t="s">
        <v>1001</v>
      </c>
      <c r="C233" s="3" t="s">
        <v>1002</v>
      </c>
      <c r="D233">
        <v>4613</v>
      </c>
      <c r="E233" s="4">
        <f>(D233/G233)*100</f>
        <v>54.270588235294113</v>
      </c>
      <c r="F233" t="s">
        <v>14</v>
      </c>
      <c r="G233">
        <v>8500</v>
      </c>
      <c r="H233">
        <v>113</v>
      </c>
      <c r="I233" s="5">
        <f>D233/H233</f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8">
        <f>L233/86400+DATE(1970,1,1)</f>
        <v>40720.208333333336</v>
      </c>
      <c r="O233" s="8">
        <f>M233/86400+DATE(1970,1,1)</f>
        <v>40747.208333333336</v>
      </c>
      <c r="P233" t="b">
        <v>0</v>
      </c>
      <c r="Q233" t="b">
        <v>0</v>
      </c>
      <c r="R233" t="s">
        <v>474</v>
      </c>
      <c r="S233" t="s">
        <v>2041</v>
      </c>
      <c r="T233" t="s">
        <v>2063</v>
      </c>
    </row>
    <row r="234" spans="1:20" ht="34" x14ac:dyDescent="0.2">
      <c r="A234">
        <v>481</v>
      </c>
      <c r="B234" t="s">
        <v>1009</v>
      </c>
      <c r="C234" s="3" t="s">
        <v>1010</v>
      </c>
      <c r="D234">
        <v>159931</v>
      </c>
      <c r="E234" s="4">
        <f>(D234/G234)*100</f>
        <v>81.348423194303152</v>
      </c>
      <c r="F234" t="s">
        <v>14</v>
      </c>
      <c r="G234">
        <v>196600</v>
      </c>
      <c r="H234">
        <v>1538</v>
      </c>
      <c r="I234" s="5">
        <f>D234/H234</f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8">
        <f>L234/86400+DATE(1970,1,1)</f>
        <v>41913.208333333336</v>
      </c>
      <c r="O234" s="8">
        <f>M234/86400+DATE(1970,1,1)</f>
        <v>41955.25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4" x14ac:dyDescent="0.2">
      <c r="A235">
        <v>482</v>
      </c>
      <c r="B235" t="s">
        <v>1011</v>
      </c>
      <c r="C235" s="3" t="s">
        <v>1012</v>
      </c>
      <c r="D235">
        <v>689</v>
      </c>
      <c r="E235" s="4">
        <f>(D235/G235)*100</f>
        <v>16.404761904761905</v>
      </c>
      <c r="F235" t="s">
        <v>14</v>
      </c>
      <c r="G235">
        <v>4200</v>
      </c>
      <c r="H235">
        <v>9</v>
      </c>
      <c r="I235" s="5">
        <f>D235/H235</f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8">
        <f>L235/86400+DATE(1970,1,1)</f>
        <v>40963.25</v>
      </c>
      <c r="O235" s="8">
        <f>M235/86400+DATE(1970,1,1)</f>
        <v>40974.25</v>
      </c>
      <c r="P235" t="b">
        <v>0</v>
      </c>
      <c r="Q235" t="b">
        <v>1</v>
      </c>
      <c r="R235" t="s">
        <v>119</v>
      </c>
      <c r="S235" t="s">
        <v>2047</v>
      </c>
      <c r="T235" t="s">
        <v>2053</v>
      </c>
    </row>
    <row r="236" spans="1:20" ht="17" x14ac:dyDescent="0.2">
      <c r="A236">
        <v>483</v>
      </c>
      <c r="B236" t="s">
        <v>1013</v>
      </c>
      <c r="C236" s="3" t="s">
        <v>1014</v>
      </c>
      <c r="D236">
        <v>48236</v>
      </c>
      <c r="E236" s="4">
        <f>(D236/G236)*100</f>
        <v>52.774617067833695</v>
      </c>
      <c r="F236" t="s">
        <v>14</v>
      </c>
      <c r="G236">
        <v>91400</v>
      </c>
      <c r="H236">
        <v>554</v>
      </c>
      <c r="I236" s="5">
        <f>D236/H236</f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8">
        <f>L236/86400+DATE(1970,1,1)</f>
        <v>43811.25</v>
      </c>
      <c r="O236" s="8">
        <f>M236/86400+DATE(1970,1,1)</f>
        <v>43818.25</v>
      </c>
      <c r="P236" t="b">
        <v>0</v>
      </c>
      <c r="Q236" t="b">
        <v>0</v>
      </c>
      <c r="R236" t="s">
        <v>33</v>
      </c>
      <c r="S236" t="s">
        <v>2039</v>
      </c>
      <c r="T236" t="s">
        <v>2040</v>
      </c>
    </row>
    <row r="237" spans="1:20" ht="34" x14ac:dyDescent="0.2">
      <c r="A237">
        <v>485</v>
      </c>
      <c r="B237" t="s">
        <v>1017</v>
      </c>
      <c r="C237" s="3" t="s">
        <v>1018</v>
      </c>
      <c r="D237">
        <v>27844</v>
      </c>
      <c r="E237" s="4">
        <f>(D237/G237)*100</f>
        <v>30.73289183222958</v>
      </c>
      <c r="F237" t="s">
        <v>14</v>
      </c>
      <c r="G237">
        <v>90600</v>
      </c>
      <c r="H237">
        <v>648</v>
      </c>
      <c r="I237" s="5">
        <f>D237/H237</f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8">
        <f>L237/86400+DATE(1970,1,1)</f>
        <v>43626.208333333328</v>
      </c>
      <c r="O237" s="8">
        <f>M237/86400+DATE(1970,1,1)</f>
        <v>43667.208333333328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34" x14ac:dyDescent="0.2">
      <c r="A238">
        <v>486</v>
      </c>
      <c r="B238" t="s">
        <v>1019</v>
      </c>
      <c r="C238" s="3" t="s">
        <v>1020</v>
      </c>
      <c r="D238">
        <v>702</v>
      </c>
      <c r="E238" s="4">
        <f>(D238/G238)*100</f>
        <v>13.5</v>
      </c>
      <c r="F238" t="s">
        <v>14</v>
      </c>
      <c r="G238">
        <v>5200</v>
      </c>
      <c r="H238">
        <v>21</v>
      </c>
      <c r="I238" s="5">
        <f>D238/H238</f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8">
        <f>L238/86400+DATE(1970,1,1)</f>
        <v>43168.25</v>
      </c>
      <c r="O238" s="8">
        <f>M238/86400+DATE(1970,1,1)</f>
        <v>43183.208333333328</v>
      </c>
      <c r="P238" t="b">
        <v>0</v>
      </c>
      <c r="Q238" t="b">
        <v>1</v>
      </c>
      <c r="R238" t="s">
        <v>206</v>
      </c>
      <c r="S238" t="s">
        <v>2047</v>
      </c>
      <c r="T238" t="s">
        <v>2059</v>
      </c>
    </row>
    <row r="239" spans="1:20" ht="17" x14ac:dyDescent="0.2">
      <c r="A239">
        <v>496</v>
      </c>
      <c r="B239" t="s">
        <v>1040</v>
      </c>
      <c r="C239" s="3" t="s">
        <v>1041</v>
      </c>
      <c r="D239">
        <v>1667</v>
      </c>
      <c r="E239" s="4">
        <f>(D239/G239)*100</f>
        <v>0.90696409140369971</v>
      </c>
      <c r="F239" t="s">
        <v>14</v>
      </c>
      <c r="G239">
        <v>183800</v>
      </c>
      <c r="H239">
        <v>54</v>
      </c>
      <c r="I239" s="5">
        <f>D239/H239</f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8">
        <f>L239/86400+DATE(1970,1,1)</f>
        <v>42876.208333333328</v>
      </c>
      <c r="O239" s="8">
        <f>M239/86400+DATE(1970,1,1)</f>
        <v>42893.208333333328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497</v>
      </c>
      <c r="B240" t="s">
        <v>1042</v>
      </c>
      <c r="C240" s="3" t="s">
        <v>1043</v>
      </c>
      <c r="D240">
        <v>3349</v>
      </c>
      <c r="E240" s="4">
        <f>(D240/G240)*100</f>
        <v>34.173469387755098</v>
      </c>
      <c r="F240" t="s">
        <v>14</v>
      </c>
      <c r="G240">
        <v>9800</v>
      </c>
      <c r="H240">
        <v>120</v>
      </c>
      <c r="I240" s="5">
        <f>D240/H240</f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8">
        <f>L240/86400+DATE(1970,1,1)</f>
        <v>42724.25</v>
      </c>
      <c r="O240" s="8">
        <f>M240/86400+DATE(1970,1,1)</f>
        <v>42724.25</v>
      </c>
      <c r="P240" t="b">
        <v>0</v>
      </c>
      <c r="Q240" t="b">
        <v>1</v>
      </c>
      <c r="R240" t="s">
        <v>65</v>
      </c>
      <c r="S240" t="s">
        <v>2037</v>
      </c>
      <c r="T240" t="s">
        <v>2046</v>
      </c>
    </row>
    <row r="241" spans="1:20" ht="17" x14ac:dyDescent="0.2">
      <c r="A241">
        <v>498</v>
      </c>
      <c r="B241" t="s">
        <v>1044</v>
      </c>
      <c r="C241" s="3" t="s">
        <v>1045</v>
      </c>
      <c r="D241">
        <v>46317</v>
      </c>
      <c r="E241" s="4">
        <f>(D241/G241)*100</f>
        <v>23.948810754912099</v>
      </c>
      <c r="F241" t="s">
        <v>14</v>
      </c>
      <c r="G241">
        <v>193400</v>
      </c>
      <c r="H241">
        <v>579</v>
      </c>
      <c r="I241" s="5">
        <f>D241/H241</f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8">
        <f>L241/86400+DATE(1970,1,1)</f>
        <v>42005.25</v>
      </c>
      <c r="O241" s="8">
        <f>M241/86400+DATE(1970,1,1)</f>
        <v>42007.25</v>
      </c>
      <c r="P241" t="b">
        <v>0</v>
      </c>
      <c r="Q241" t="b">
        <v>0</v>
      </c>
      <c r="R241" t="s">
        <v>28</v>
      </c>
      <c r="S241" t="s">
        <v>2037</v>
      </c>
      <c r="T241" t="s">
        <v>2038</v>
      </c>
    </row>
    <row r="242" spans="1:20" ht="34" x14ac:dyDescent="0.2">
      <c r="A242">
        <v>499</v>
      </c>
      <c r="B242" t="s">
        <v>1046</v>
      </c>
      <c r="C242" s="3" t="s">
        <v>1047</v>
      </c>
      <c r="D242">
        <v>78743</v>
      </c>
      <c r="E242" s="4">
        <f>(D242/G242)*100</f>
        <v>48.072649572649574</v>
      </c>
      <c r="F242" t="s">
        <v>14</v>
      </c>
      <c r="G242">
        <v>163800</v>
      </c>
      <c r="H242">
        <v>2072</v>
      </c>
      <c r="I242" s="5">
        <f>D242/H242</f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8">
        <f>L242/86400+DATE(1970,1,1)</f>
        <v>42444.208333333328</v>
      </c>
      <c r="O242" s="8">
        <f>M242/86400+DATE(1970,1,1)</f>
        <v>42449.208333333328</v>
      </c>
      <c r="P242" t="b">
        <v>0</v>
      </c>
      <c r="Q242" t="b">
        <v>1</v>
      </c>
      <c r="R242" t="s">
        <v>42</v>
      </c>
      <c r="S242" t="s">
        <v>2041</v>
      </c>
      <c r="T242" t="s">
        <v>2042</v>
      </c>
    </row>
    <row r="243" spans="1:20" ht="17" x14ac:dyDescent="0.2">
      <c r="A243">
        <v>500</v>
      </c>
      <c r="B243" t="s">
        <v>1048</v>
      </c>
      <c r="C243" s="3" t="s">
        <v>1049</v>
      </c>
      <c r="D243">
        <v>0</v>
      </c>
      <c r="E243" s="4">
        <f>(D243/G243)*100</f>
        <v>0</v>
      </c>
      <c r="F243" t="s">
        <v>14</v>
      </c>
      <c r="G243">
        <v>100</v>
      </c>
      <c r="H243">
        <v>0</v>
      </c>
      <c r="I243" s="5">
        <v>0</v>
      </c>
      <c r="J243" t="s">
        <v>21</v>
      </c>
      <c r="K243" t="s">
        <v>22</v>
      </c>
      <c r="L243">
        <v>1367384400</v>
      </c>
      <c r="M243">
        <v>1369803600</v>
      </c>
      <c r="N243" s="8">
        <f>L243/86400+DATE(1970,1,1)</f>
        <v>41395.208333333336</v>
      </c>
      <c r="O243" s="8">
        <f>M243/86400+DATE(1970,1,1)</f>
        <v>41423.208333333336</v>
      </c>
      <c r="P243" t="b">
        <v>0</v>
      </c>
      <c r="Q243" t="b">
        <v>1</v>
      </c>
      <c r="R243" t="s">
        <v>33</v>
      </c>
      <c r="S243" t="s">
        <v>2039</v>
      </c>
      <c r="T243" t="s">
        <v>2040</v>
      </c>
    </row>
    <row r="244" spans="1:20" ht="17" x14ac:dyDescent="0.2">
      <c r="A244">
        <v>501</v>
      </c>
      <c r="B244" t="s">
        <v>1050</v>
      </c>
      <c r="C244" s="3" t="s">
        <v>1051</v>
      </c>
      <c r="D244">
        <v>107743</v>
      </c>
      <c r="E244" s="4">
        <f>(D244/G244)*100</f>
        <v>70.145182291666657</v>
      </c>
      <c r="F244" t="s">
        <v>14</v>
      </c>
      <c r="G244">
        <v>153600</v>
      </c>
      <c r="H244">
        <v>1796</v>
      </c>
      <c r="I244" s="5">
        <f>D244/H244</f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8">
        <f>L244/86400+DATE(1970,1,1)</f>
        <v>41345.208333333336</v>
      </c>
      <c r="O244" s="8">
        <f>M244/86400+DATE(1970,1,1)</f>
        <v>41347.208333333336</v>
      </c>
      <c r="P244" t="b">
        <v>0</v>
      </c>
      <c r="Q244" t="b">
        <v>0</v>
      </c>
      <c r="R244" t="s">
        <v>42</v>
      </c>
      <c r="S244" t="s">
        <v>2041</v>
      </c>
      <c r="T244" t="s">
        <v>2042</v>
      </c>
    </row>
    <row r="245" spans="1:20" ht="17" x14ac:dyDescent="0.2">
      <c r="A245">
        <v>504</v>
      </c>
      <c r="B245" t="s">
        <v>1055</v>
      </c>
      <c r="C245" s="3" t="s">
        <v>1056</v>
      </c>
      <c r="D245">
        <v>6924</v>
      </c>
      <c r="E245" s="4">
        <f>(D245/G245)*100</f>
        <v>92.320000000000007</v>
      </c>
      <c r="F245" t="s">
        <v>14</v>
      </c>
      <c r="G245">
        <v>7500</v>
      </c>
      <c r="H245">
        <v>62</v>
      </c>
      <c r="I245" s="5">
        <f>D245/H245</f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8">
        <f>L245/86400+DATE(1970,1,1)</f>
        <v>42142.208333333328</v>
      </c>
      <c r="O245" s="8">
        <f>M245/86400+DATE(1970,1,1)</f>
        <v>42143.208333333328</v>
      </c>
      <c r="P245" t="b">
        <v>0</v>
      </c>
      <c r="Q245" t="b">
        <v>0</v>
      </c>
      <c r="R245" t="s">
        <v>23</v>
      </c>
      <c r="S245" t="s">
        <v>2035</v>
      </c>
      <c r="T245" t="s">
        <v>2036</v>
      </c>
    </row>
    <row r="246" spans="1:20" ht="17" x14ac:dyDescent="0.2">
      <c r="A246">
        <v>505</v>
      </c>
      <c r="B246" t="s">
        <v>1057</v>
      </c>
      <c r="C246" s="3" t="s">
        <v>1058</v>
      </c>
      <c r="D246">
        <v>12497</v>
      </c>
      <c r="E246" s="4">
        <f>(D246/G246)*100</f>
        <v>13.901001112347053</v>
      </c>
      <c r="F246" t="s">
        <v>14</v>
      </c>
      <c r="G246">
        <v>89900</v>
      </c>
      <c r="H246">
        <v>347</v>
      </c>
      <c r="I246" s="5">
        <f>D246/H246</f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8">
        <f>L246/86400+DATE(1970,1,1)</f>
        <v>41341.25</v>
      </c>
      <c r="O246" s="8">
        <f>M246/86400+DATE(1970,1,1)</f>
        <v>41383.208333333336</v>
      </c>
      <c r="P246" t="b">
        <v>0</v>
      </c>
      <c r="Q246" t="b">
        <v>1</v>
      </c>
      <c r="R246" t="s">
        <v>133</v>
      </c>
      <c r="S246" t="s">
        <v>2047</v>
      </c>
      <c r="T246" t="s">
        <v>2056</v>
      </c>
    </row>
    <row r="247" spans="1:20" ht="34" x14ac:dyDescent="0.2">
      <c r="A247">
        <v>507</v>
      </c>
      <c r="B247" t="s">
        <v>1061</v>
      </c>
      <c r="C247" s="3" t="s">
        <v>1062</v>
      </c>
      <c r="D247">
        <v>837</v>
      </c>
      <c r="E247" s="4">
        <f>(D247/G247)*100</f>
        <v>39.857142857142861</v>
      </c>
      <c r="F247" t="s">
        <v>14</v>
      </c>
      <c r="G247">
        <v>2100</v>
      </c>
      <c r="H247">
        <v>19</v>
      </c>
      <c r="I247" s="5">
        <f>D247/H247</f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8">
        <f>L247/86400+DATE(1970,1,1)</f>
        <v>41373.208333333336</v>
      </c>
      <c r="O247" s="8">
        <f>M247/86400+DATE(1970,1,1)</f>
        <v>41422.208333333336</v>
      </c>
      <c r="P247" t="b">
        <v>0</v>
      </c>
      <c r="Q247" t="b">
        <v>1</v>
      </c>
      <c r="R247" t="s">
        <v>28</v>
      </c>
      <c r="S247" t="s">
        <v>2037</v>
      </c>
      <c r="T247" t="s">
        <v>2038</v>
      </c>
    </row>
    <row r="248" spans="1:20" ht="17" x14ac:dyDescent="0.2">
      <c r="A248">
        <v>509</v>
      </c>
      <c r="B248" t="s">
        <v>398</v>
      </c>
      <c r="C248" s="3" t="s">
        <v>1065</v>
      </c>
      <c r="D248">
        <v>119510</v>
      </c>
      <c r="E248" s="4">
        <f>(D248/G248)*100</f>
        <v>70.925816023738875</v>
      </c>
      <c r="F248" t="s">
        <v>14</v>
      </c>
      <c r="G248">
        <v>168500</v>
      </c>
      <c r="H248">
        <v>1258</v>
      </c>
      <c r="I248" s="5">
        <f>D248/H248</f>
        <v>95</v>
      </c>
      <c r="J248" t="s">
        <v>21</v>
      </c>
      <c r="K248" t="s">
        <v>22</v>
      </c>
      <c r="L248">
        <v>1336194000</v>
      </c>
      <c r="M248">
        <v>1337058000</v>
      </c>
      <c r="N248" s="8">
        <f>L248/86400+DATE(1970,1,1)</f>
        <v>41034.208333333336</v>
      </c>
      <c r="O248" s="8">
        <f>M248/86400+DATE(1970,1,1)</f>
        <v>41044.208333333336</v>
      </c>
      <c r="P248" t="b">
        <v>0</v>
      </c>
      <c r="Q248" t="b">
        <v>0</v>
      </c>
      <c r="R248" t="s">
        <v>33</v>
      </c>
      <c r="S248" t="s">
        <v>2039</v>
      </c>
      <c r="T248" t="s">
        <v>2040</v>
      </c>
    </row>
    <row r="249" spans="1:20" ht="17" x14ac:dyDescent="0.2">
      <c r="A249">
        <v>511</v>
      </c>
      <c r="B249" t="s">
        <v>1068</v>
      </c>
      <c r="C249" s="3" t="s">
        <v>1069</v>
      </c>
      <c r="D249">
        <v>35498</v>
      </c>
      <c r="E249" s="4">
        <f>(D249/G249)*100</f>
        <v>24.017591339648174</v>
      </c>
      <c r="F249" t="s">
        <v>14</v>
      </c>
      <c r="G249">
        <v>147800</v>
      </c>
      <c r="H249">
        <v>362</v>
      </c>
      <c r="I249" s="5">
        <f>D249/H249</f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8">
        <f>L249/86400+DATE(1970,1,1)</f>
        <v>43671.208333333328</v>
      </c>
      <c r="O249" s="8">
        <f>M249/86400+DATE(1970,1,1)</f>
        <v>43681.208333333328</v>
      </c>
      <c r="P249" t="b">
        <v>0</v>
      </c>
      <c r="Q249" t="b">
        <v>0</v>
      </c>
      <c r="R249" t="s">
        <v>33</v>
      </c>
      <c r="S249" t="s">
        <v>2039</v>
      </c>
      <c r="T249" t="s">
        <v>2040</v>
      </c>
    </row>
    <row r="250" spans="1:20" ht="17" x14ac:dyDescent="0.2">
      <c r="A250">
        <v>515</v>
      </c>
      <c r="B250" t="s">
        <v>1076</v>
      </c>
      <c r="C250" s="3" t="s">
        <v>1077</v>
      </c>
      <c r="D250">
        <v>4797</v>
      </c>
      <c r="E250" s="4">
        <f>(D250/G250)*100</f>
        <v>55.779069767441861</v>
      </c>
      <c r="F250" t="s">
        <v>14</v>
      </c>
      <c r="G250">
        <v>8600</v>
      </c>
      <c r="H250">
        <v>133</v>
      </c>
      <c r="I250" s="5">
        <f>D250/H250</f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8">
        <f>L250/86400+DATE(1970,1,1)</f>
        <v>40900.25</v>
      </c>
      <c r="O250" s="8">
        <f>M250/86400+DATE(1970,1,1)</f>
        <v>40902.25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ht="17" x14ac:dyDescent="0.2">
      <c r="A251">
        <v>516</v>
      </c>
      <c r="B251" t="s">
        <v>1078</v>
      </c>
      <c r="C251" s="3" t="s">
        <v>1079</v>
      </c>
      <c r="D251">
        <v>53324</v>
      </c>
      <c r="E251" s="4">
        <f>(D251/G251)*100</f>
        <v>42.523125996810208</v>
      </c>
      <c r="F251" t="s">
        <v>14</v>
      </c>
      <c r="G251">
        <v>125400</v>
      </c>
      <c r="H251">
        <v>846</v>
      </c>
      <c r="I251" s="5">
        <f>D251/H251</f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8">
        <f>L251/86400+DATE(1970,1,1)</f>
        <v>40396.208333333336</v>
      </c>
      <c r="O251" s="8">
        <f>M251/86400+DATE(1970,1,1)</f>
        <v>40434.208333333336</v>
      </c>
      <c r="P251" t="b">
        <v>0</v>
      </c>
      <c r="Q251" t="b">
        <v>0</v>
      </c>
      <c r="R251" t="s">
        <v>68</v>
      </c>
      <c r="S251" t="s">
        <v>2047</v>
      </c>
      <c r="T251" t="s">
        <v>2048</v>
      </c>
    </row>
    <row r="252" spans="1:20" ht="34" x14ac:dyDescent="0.2">
      <c r="A252">
        <v>518</v>
      </c>
      <c r="B252" t="s">
        <v>1082</v>
      </c>
      <c r="C252" s="3" t="s">
        <v>1083</v>
      </c>
      <c r="D252">
        <v>622</v>
      </c>
      <c r="E252" s="4">
        <f>(D252/G252)*100</f>
        <v>7.0681818181818183</v>
      </c>
      <c r="F252" t="s">
        <v>14</v>
      </c>
      <c r="G252">
        <v>8800</v>
      </c>
      <c r="H252">
        <v>10</v>
      </c>
      <c r="I252" s="5">
        <f>D252/H252</f>
        <v>62.2</v>
      </c>
      <c r="J252" t="s">
        <v>21</v>
      </c>
      <c r="K252" t="s">
        <v>22</v>
      </c>
      <c r="L252">
        <v>1519365600</v>
      </c>
      <c r="M252">
        <v>1519538400</v>
      </c>
      <c r="N252" s="8">
        <f>L252/86400+DATE(1970,1,1)</f>
        <v>43154.25</v>
      </c>
      <c r="O252" s="8">
        <f>M252/86400+DATE(1970,1,1)</f>
        <v>43156.25</v>
      </c>
      <c r="P252" t="b">
        <v>0</v>
      </c>
      <c r="Q252" t="b">
        <v>1</v>
      </c>
      <c r="R252" t="s">
        <v>71</v>
      </c>
      <c r="S252" t="s">
        <v>2041</v>
      </c>
      <c r="T252" t="s">
        <v>2049</v>
      </c>
    </row>
    <row r="253" spans="1:20" ht="34" x14ac:dyDescent="0.2">
      <c r="A253">
        <v>522</v>
      </c>
      <c r="B253" t="s">
        <v>1089</v>
      </c>
      <c r="C253" s="3" t="s">
        <v>1090</v>
      </c>
      <c r="D253">
        <v>16389</v>
      </c>
      <c r="E253" s="4">
        <f>(D253/G253)*100</f>
        <v>32.453465346534657</v>
      </c>
      <c r="F253" t="s">
        <v>14</v>
      </c>
      <c r="G253">
        <v>50500</v>
      </c>
      <c r="H253">
        <v>191</v>
      </c>
      <c r="I253" s="5">
        <f>D253/H253</f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8">
        <f>L253/86400+DATE(1970,1,1)</f>
        <v>41093.208333333336</v>
      </c>
      <c r="O253" s="8">
        <f>M253/86400+DATE(1970,1,1)</f>
        <v>41105.208333333336</v>
      </c>
      <c r="P253" t="b">
        <v>0</v>
      </c>
      <c r="Q253" t="b">
        <v>0</v>
      </c>
      <c r="R253" t="s">
        <v>100</v>
      </c>
      <c r="S253" t="s">
        <v>2041</v>
      </c>
      <c r="T253" t="s">
        <v>2052</v>
      </c>
    </row>
    <row r="254" spans="1:20" ht="17" x14ac:dyDescent="0.2">
      <c r="A254">
        <v>524</v>
      </c>
      <c r="B254" t="s">
        <v>1093</v>
      </c>
      <c r="C254" s="3" t="s">
        <v>1094</v>
      </c>
      <c r="D254">
        <v>81136</v>
      </c>
      <c r="E254" s="4">
        <f>(D254/G254)*100</f>
        <v>83.904860392967933</v>
      </c>
      <c r="F254" t="s">
        <v>14</v>
      </c>
      <c r="G254">
        <v>96700</v>
      </c>
      <c r="H254">
        <v>1979</v>
      </c>
      <c r="I254" s="5">
        <f>D254/H254</f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8">
        <f>L254/86400+DATE(1970,1,1)</f>
        <v>40294.208333333336</v>
      </c>
      <c r="O254" s="8">
        <f>M254/86400+DATE(1970,1,1)</f>
        <v>40307.208333333336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34" x14ac:dyDescent="0.2">
      <c r="A255">
        <v>525</v>
      </c>
      <c r="B255" t="s">
        <v>1095</v>
      </c>
      <c r="C255" s="3" t="s">
        <v>1096</v>
      </c>
      <c r="D255">
        <v>1768</v>
      </c>
      <c r="E255" s="4">
        <f>(D255/G255)*100</f>
        <v>84.19047619047619</v>
      </c>
      <c r="F255" t="s">
        <v>14</v>
      </c>
      <c r="G255">
        <v>2100</v>
      </c>
      <c r="H255">
        <v>63</v>
      </c>
      <c r="I255" s="5">
        <f>D255/H255</f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8">
        <f>L255/86400+DATE(1970,1,1)</f>
        <v>40505.25</v>
      </c>
      <c r="O255" s="8">
        <f>M255/86400+DATE(1970,1,1)</f>
        <v>40509.25</v>
      </c>
      <c r="P255" t="b">
        <v>0</v>
      </c>
      <c r="Q255" t="b">
        <v>0</v>
      </c>
      <c r="R255" t="s">
        <v>65</v>
      </c>
      <c r="S255" t="s">
        <v>2037</v>
      </c>
      <c r="T255" t="s">
        <v>2046</v>
      </c>
    </row>
    <row r="256" spans="1:20" ht="17" x14ac:dyDescent="0.2">
      <c r="A256">
        <v>527</v>
      </c>
      <c r="B256" t="s">
        <v>1099</v>
      </c>
      <c r="C256" s="3" t="s">
        <v>1100</v>
      </c>
      <c r="D256">
        <v>188480</v>
      </c>
      <c r="E256" s="4">
        <f>(D256/G256)*100</f>
        <v>99.619450317124731</v>
      </c>
      <c r="F256" t="s">
        <v>14</v>
      </c>
      <c r="G256">
        <v>189200</v>
      </c>
      <c r="H256">
        <v>6080</v>
      </c>
      <c r="I256" s="5">
        <f>D256/H256</f>
        <v>31</v>
      </c>
      <c r="J256" t="s">
        <v>15</v>
      </c>
      <c r="K256" t="s">
        <v>16</v>
      </c>
      <c r="L256">
        <v>1454652000</v>
      </c>
      <c r="M256">
        <v>1457762400</v>
      </c>
      <c r="N256" s="8">
        <f>L256/86400+DATE(1970,1,1)</f>
        <v>42405.25</v>
      </c>
      <c r="O256" s="8">
        <f>M256/86400+DATE(1970,1,1)</f>
        <v>42441.25</v>
      </c>
      <c r="P256" t="b">
        <v>0</v>
      </c>
      <c r="Q256" t="b">
        <v>0</v>
      </c>
      <c r="R256" t="s">
        <v>71</v>
      </c>
      <c r="S256" t="s">
        <v>2041</v>
      </c>
      <c r="T256" t="s">
        <v>2049</v>
      </c>
    </row>
    <row r="257" spans="1:20" ht="17" x14ac:dyDescent="0.2">
      <c r="A257">
        <v>528</v>
      </c>
      <c r="B257" t="s">
        <v>1101</v>
      </c>
      <c r="C257" s="3" t="s">
        <v>1102</v>
      </c>
      <c r="D257">
        <v>7227</v>
      </c>
      <c r="E257" s="4">
        <f>(D257/G257)*100</f>
        <v>80.300000000000011</v>
      </c>
      <c r="F257" t="s">
        <v>14</v>
      </c>
      <c r="G257">
        <v>9000</v>
      </c>
      <c r="H257">
        <v>80</v>
      </c>
      <c r="I257" s="5">
        <f>D257/H257</f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8">
        <f>L257/86400+DATE(1970,1,1)</f>
        <v>41601.25</v>
      </c>
      <c r="O257" s="8">
        <f>M257/86400+DATE(1970,1,1)</f>
        <v>41646.25</v>
      </c>
      <c r="P257" t="b">
        <v>0</v>
      </c>
      <c r="Q257" t="b">
        <v>0</v>
      </c>
      <c r="R257" t="s">
        <v>60</v>
      </c>
      <c r="S257" t="s">
        <v>2035</v>
      </c>
      <c r="T257" t="s">
        <v>2045</v>
      </c>
    </row>
    <row r="258" spans="1:20" ht="17" x14ac:dyDescent="0.2">
      <c r="A258">
        <v>529</v>
      </c>
      <c r="B258" t="s">
        <v>1103</v>
      </c>
      <c r="C258" s="3" t="s">
        <v>1104</v>
      </c>
      <c r="D258">
        <v>574</v>
      </c>
      <c r="E258" s="4">
        <f>(D258/G258)*100</f>
        <v>11.254901960784313</v>
      </c>
      <c r="F258" t="s">
        <v>14</v>
      </c>
      <c r="G258">
        <v>5100</v>
      </c>
      <c r="H258">
        <v>9</v>
      </c>
      <c r="I258" s="5">
        <f>D258/H258</f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8">
        <f>L258/86400+DATE(1970,1,1)</f>
        <v>41769.208333333336</v>
      </c>
      <c r="O258" s="8">
        <f>M258/86400+DATE(1970,1,1)</f>
        <v>41797.208333333336</v>
      </c>
      <c r="P258" t="b">
        <v>0</v>
      </c>
      <c r="Q258" t="b">
        <v>0</v>
      </c>
      <c r="R258" t="s">
        <v>89</v>
      </c>
      <c r="S258" t="s">
        <v>2050</v>
      </c>
      <c r="T258" t="s">
        <v>2051</v>
      </c>
    </row>
    <row r="259" spans="1:20" ht="34" x14ac:dyDescent="0.2">
      <c r="A259">
        <v>530</v>
      </c>
      <c r="B259" t="s">
        <v>1105</v>
      </c>
      <c r="C259" s="3" t="s">
        <v>1106</v>
      </c>
      <c r="D259">
        <v>96328</v>
      </c>
      <c r="E259" s="4">
        <f>(D259/G259)*100</f>
        <v>91.740952380952379</v>
      </c>
      <c r="F259" t="s">
        <v>14</v>
      </c>
      <c r="G259">
        <v>105000</v>
      </c>
      <c r="H259">
        <v>1784</v>
      </c>
      <c r="I259" s="5">
        <f>D259/H259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8">
        <f>L259/86400+DATE(1970,1,1)</f>
        <v>40421.208333333336</v>
      </c>
      <c r="O259" s="8">
        <f>M259/86400+DATE(1970,1,1)</f>
        <v>40435.208333333336</v>
      </c>
      <c r="P259" t="b">
        <v>0</v>
      </c>
      <c r="Q259" t="b">
        <v>1</v>
      </c>
      <c r="R259" t="s">
        <v>119</v>
      </c>
      <c r="S259" t="s">
        <v>2047</v>
      </c>
      <c r="T259" t="s">
        <v>2053</v>
      </c>
    </row>
    <row r="260" spans="1:20" ht="17" x14ac:dyDescent="0.2">
      <c r="A260">
        <v>534</v>
      </c>
      <c r="B260" t="s">
        <v>1113</v>
      </c>
      <c r="C260" s="3" t="s">
        <v>1114</v>
      </c>
      <c r="D260">
        <v>13385</v>
      </c>
      <c r="E260" s="4">
        <f>(D260/G260)*100</f>
        <v>15.022446689113355</v>
      </c>
      <c r="F260" t="s">
        <v>14</v>
      </c>
      <c r="G260">
        <v>89100</v>
      </c>
      <c r="H260">
        <v>243</v>
      </c>
      <c r="I260" s="5">
        <f>D260/H260</f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8">
        <f>L260/86400+DATE(1970,1,1)</f>
        <v>43329.208333333328</v>
      </c>
      <c r="O260" s="8">
        <f>M260/86400+DATE(1970,1,1)</f>
        <v>43330.208333333328</v>
      </c>
      <c r="P260" t="b">
        <v>0</v>
      </c>
      <c r="Q260" t="b">
        <v>1</v>
      </c>
      <c r="R260" t="s">
        <v>53</v>
      </c>
      <c r="S260" t="s">
        <v>2041</v>
      </c>
      <c r="T260" t="s">
        <v>2044</v>
      </c>
    </row>
    <row r="261" spans="1:20" ht="17" x14ac:dyDescent="0.2">
      <c r="A261">
        <v>538</v>
      </c>
      <c r="B261" t="s">
        <v>1121</v>
      </c>
      <c r="C261" s="3" t="s">
        <v>1122</v>
      </c>
      <c r="D261">
        <v>57034</v>
      </c>
      <c r="E261" s="4">
        <f>(D261/G261)*100</f>
        <v>37.695968274950431</v>
      </c>
      <c r="F261" t="s">
        <v>14</v>
      </c>
      <c r="G261">
        <v>151300</v>
      </c>
      <c r="H261">
        <v>1296</v>
      </c>
      <c r="I261" s="5">
        <f>D261/H261</f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8">
        <f>L261/86400+DATE(1970,1,1)</f>
        <v>41539.208333333336</v>
      </c>
      <c r="O261" s="8">
        <f>M261/86400+DATE(1970,1,1)</f>
        <v>41555.208333333336</v>
      </c>
      <c r="P261" t="b">
        <v>0</v>
      </c>
      <c r="Q261" t="b">
        <v>0</v>
      </c>
      <c r="R261" t="s">
        <v>292</v>
      </c>
      <c r="S261" t="s">
        <v>2050</v>
      </c>
      <c r="T261" t="s">
        <v>2061</v>
      </c>
    </row>
    <row r="262" spans="1:20" ht="17" x14ac:dyDescent="0.2">
      <c r="A262">
        <v>539</v>
      </c>
      <c r="B262" t="s">
        <v>1123</v>
      </c>
      <c r="C262" s="3" t="s">
        <v>1124</v>
      </c>
      <c r="D262">
        <v>7120</v>
      </c>
      <c r="E262" s="4">
        <f>(D262/G262)*100</f>
        <v>72.653061224489804</v>
      </c>
      <c r="F262" t="s">
        <v>14</v>
      </c>
      <c r="G262">
        <v>9800</v>
      </c>
      <c r="H262">
        <v>77</v>
      </c>
      <c r="I262" s="5">
        <f>D262/H262</f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8">
        <f>L262/86400+DATE(1970,1,1)</f>
        <v>43647.208333333328</v>
      </c>
      <c r="O262" s="8">
        <f>M262/86400+DATE(1970,1,1)</f>
        <v>43653.208333333328</v>
      </c>
      <c r="P262" t="b">
        <v>0</v>
      </c>
      <c r="Q262" t="b">
        <v>1</v>
      </c>
      <c r="R262" t="s">
        <v>17</v>
      </c>
      <c r="S262" t="s">
        <v>2033</v>
      </c>
      <c r="T262" t="s">
        <v>2034</v>
      </c>
    </row>
    <row r="263" spans="1:20" ht="17" x14ac:dyDescent="0.2">
      <c r="A263">
        <v>541</v>
      </c>
      <c r="B263" t="s">
        <v>1127</v>
      </c>
      <c r="C263" s="3" t="s">
        <v>1128</v>
      </c>
      <c r="D263">
        <v>43086</v>
      </c>
      <c r="E263" s="4">
        <f>(D263/G263)*100</f>
        <v>24.205617977528089</v>
      </c>
      <c r="F263" t="s">
        <v>14</v>
      </c>
      <c r="G263">
        <v>178000</v>
      </c>
      <c r="H263">
        <v>395</v>
      </c>
      <c r="I263" s="5">
        <f>D263/H263</f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8">
        <f>L263/86400+DATE(1970,1,1)</f>
        <v>42165.208333333328</v>
      </c>
      <c r="O263" s="8">
        <f>M263/86400+DATE(1970,1,1)</f>
        <v>42191.208333333328</v>
      </c>
      <c r="P263" t="b">
        <v>0</v>
      </c>
      <c r="Q263" t="b">
        <v>0</v>
      </c>
      <c r="R263" t="s">
        <v>292</v>
      </c>
      <c r="S263" t="s">
        <v>2050</v>
      </c>
      <c r="T263" t="s">
        <v>2061</v>
      </c>
    </row>
    <row r="264" spans="1:20" ht="17" x14ac:dyDescent="0.2">
      <c r="A264">
        <v>542</v>
      </c>
      <c r="B264" t="s">
        <v>1129</v>
      </c>
      <c r="C264" s="3" t="s">
        <v>1130</v>
      </c>
      <c r="D264">
        <v>1930</v>
      </c>
      <c r="E264" s="4">
        <f>(D264/G264)*100</f>
        <v>2.5064935064935066</v>
      </c>
      <c r="F264" t="s">
        <v>14</v>
      </c>
      <c r="G264">
        <v>77000</v>
      </c>
      <c r="H264">
        <v>49</v>
      </c>
      <c r="I264" s="5">
        <f>D264/H264</f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8">
        <f>L264/86400+DATE(1970,1,1)</f>
        <v>42391.25</v>
      </c>
      <c r="O264" s="8">
        <f>M264/86400+DATE(1970,1,1)</f>
        <v>42421.25</v>
      </c>
      <c r="P264" t="b">
        <v>0</v>
      </c>
      <c r="Q264" t="b">
        <v>0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543</v>
      </c>
      <c r="B265" t="s">
        <v>1131</v>
      </c>
      <c r="C265" s="3" t="s">
        <v>1132</v>
      </c>
      <c r="D265">
        <v>13864</v>
      </c>
      <c r="E265" s="4">
        <f>(D265/G265)*100</f>
        <v>16.329799764428738</v>
      </c>
      <c r="F265" t="s">
        <v>14</v>
      </c>
      <c r="G265">
        <v>84900</v>
      </c>
      <c r="H265">
        <v>180</v>
      </c>
      <c r="I265" s="5">
        <f>D265/H265</f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8">
        <f>L265/86400+DATE(1970,1,1)</f>
        <v>41528.208333333336</v>
      </c>
      <c r="O265" s="8">
        <f>M265/86400+DATE(1970,1,1)</f>
        <v>41543.208333333336</v>
      </c>
      <c r="P265" t="b">
        <v>0</v>
      </c>
      <c r="Q265" t="b">
        <v>0</v>
      </c>
      <c r="R265" t="s">
        <v>89</v>
      </c>
      <c r="S265" t="s">
        <v>2050</v>
      </c>
      <c r="T265" t="s">
        <v>2051</v>
      </c>
    </row>
    <row r="266" spans="1:20" ht="17" x14ac:dyDescent="0.2">
      <c r="A266">
        <v>545</v>
      </c>
      <c r="B266" t="s">
        <v>1135</v>
      </c>
      <c r="C266" s="3" t="s">
        <v>1136</v>
      </c>
      <c r="D266">
        <v>164109</v>
      </c>
      <c r="E266" s="4">
        <f>(D266/G266)*100</f>
        <v>88.803571428571431</v>
      </c>
      <c r="F266" t="s">
        <v>14</v>
      </c>
      <c r="G266">
        <v>184800</v>
      </c>
      <c r="H266">
        <v>2690</v>
      </c>
      <c r="I266" s="5">
        <f>D266/H266</f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8">
        <f>L266/86400+DATE(1970,1,1)</f>
        <v>43824.25</v>
      </c>
      <c r="O266" s="8">
        <f>M266/86400+DATE(1970,1,1)</f>
        <v>43844.25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551</v>
      </c>
      <c r="B267" t="s">
        <v>1147</v>
      </c>
      <c r="C267" s="3" t="s">
        <v>1148</v>
      </c>
      <c r="D267">
        <v>105598</v>
      </c>
      <c r="E267" s="4">
        <f>(D267/G267)*100</f>
        <v>58.6329816768462</v>
      </c>
      <c r="F267" t="s">
        <v>14</v>
      </c>
      <c r="G267">
        <v>180100</v>
      </c>
      <c r="H267">
        <v>2779</v>
      </c>
      <c r="I267" s="5">
        <f>D267/H267</f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8">
        <f>L267/86400+DATE(1970,1,1)</f>
        <v>41993.25</v>
      </c>
      <c r="O267" s="8">
        <f>M267/86400+DATE(1970,1,1)</f>
        <v>42033.25</v>
      </c>
      <c r="P267" t="b">
        <v>0</v>
      </c>
      <c r="Q267" t="b">
        <v>1</v>
      </c>
      <c r="R267" t="s">
        <v>28</v>
      </c>
      <c r="S267" t="s">
        <v>2037</v>
      </c>
      <c r="T267" t="s">
        <v>2038</v>
      </c>
    </row>
    <row r="268" spans="1:20" ht="17" x14ac:dyDescent="0.2">
      <c r="A268">
        <v>552</v>
      </c>
      <c r="B268" t="s">
        <v>1149</v>
      </c>
      <c r="C268" s="3" t="s">
        <v>1150</v>
      </c>
      <c r="D268">
        <v>8866</v>
      </c>
      <c r="E268" s="4">
        <f>(D268/G268)*100</f>
        <v>98.51111111111112</v>
      </c>
      <c r="F268" t="s">
        <v>14</v>
      </c>
      <c r="G268">
        <v>9000</v>
      </c>
      <c r="H268">
        <v>92</v>
      </c>
      <c r="I268" s="5">
        <f>D268/H268</f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8">
        <f>L268/86400+DATE(1970,1,1)</f>
        <v>42700.25</v>
      </c>
      <c r="O268" s="8">
        <f>M268/86400+DATE(1970,1,1)</f>
        <v>42702.25</v>
      </c>
      <c r="P268" t="b">
        <v>0</v>
      </c>
      <c r="Q268" t="b">
        <v>0</v>
      </c>
      <c r="R268" t="s">
        <v>33</v>
      </c>
      <c r="S268" t="s">
        <v>2039</v>
      </c>
      <c r="T268" t="s">
        <v>2040</v>
      </c>
    </row>
    <row r="269" spans="1:20" ht="34" x14ac:dyDescent="0.2">
      <c r="A269">
        <v>553</v>
      </c>
      <c r="B269" t="s">
        <v>1151</v>
      </c>
      <c r="C269" s="3" t="s">
        <v>1152</v>
      </c>
      <c r="D269">
        <v>75022</v>
      </c>
      <c r="E269" s="4">
        <f>(D269/G269)*100</f>
        <v>43.975381008206334</v>
      </c>
      <c r="F269" t="s">
        <v>14</v>
      </c>
      <c r="G269">
        <v>170600</v>
      </c>
      <c r="H269">
        <v>1028</v>
      </c>
      <c r="I269" s="5">
        <f>D269/H269</f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8">
        <f>L269/86400+DATE(1970,1,1)</f>
        <v>40545.25</v>
      </c>
      <c r="O269" s="8">
        <f>M269/86400+DATE(1970,1,1)</f>
        <v>40546.25</v>
      </c>
      <c r="P269" t="b">
        <v>0</v>
      </c>
      <c r="Q269" t="b">
        <v>0</v>
      </c>
      <c r="R269" t="s">
        <v>23</v>
      </c>
      <c r="S269" t="s">
        <v>2035</v>
      </c>
      <c r="T269" t="s">
        <v>2036</v>
      </c>
    </row>
    <row r="270" spans="1:20" ht="34" x14ac:dyDescent="0.2">
      <c r="A270">
        <v>562</v>
      </c>
      <c r="B270" t="s">
        <v>1168</v>
      </c>
      <c r="C270" s="3" t="s">
        <v>1169</v>
      </c>
      <c r="D270">
        <v>1269</v>
      </c>
      <c r="E270" s="4">
        <f>(D270/G270)*100</f>
        <v>12.818181818181817</v>
      </c>
      <c r="F270" t="s">
        <v>14</v>
      </c>
      <c r="G270">
        <v>9900</v>
      </c>
      <c r="H270">
        <v>26</v>
      </c>
      <c r="I270" s="5">
        <f>D270/H270</f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8">
        <f>L270/86400+DATE(1970,1,1)</f>
        <v>43536.208333333328</v>
      </c>
      <c r="O270" s="8">
        <f>M270/86400+DATE(1970,1,1)</f>
        <v>43538.208333333328</v>
      </c>
      <c r="P270" t="b">
        <v>0</v>
      </c>
      <c r="Q270" t="b">
        <v>0</v>
      </c>
      <c r="R270" t="s">
        <v>23</v>
      </c>
      <c r="S270" t="s">
        <v>2035</v>
      </c>
      <c r="T270" t="s">
        <v>2036</v>
      </c>
    </row>
    <row r="271" spans="1:20" ht="17" x14ac:dyDescent="0.2">
      <c r="A271">
        <v>564</v>
      </c>
      <c r="B271" t="s">
        <v>1172</v>
      </c>
      <c r="C271" s="3" t="s">
        <v>1173</v>
      </c>
      <c r="D271">
        <v>141393</v>
      </c>
      <c r="E271" s="4">
        <f>(D271/G271)*100</f>
        <v>83.813278008298752</v>
      </c>
      <c r="F271" t="s">
        <v>14</v>
      </c>
      <c r="G271">
        <v>168700</v>
      </c>
      <c r="H271">
        <v>1790</v>
      </c>
      <c r="I271" s="5">
        <f>D271/H271</f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8">
        <f>L271/86400+DATE(1970,1,1)</f>
        <v>42078.208333333328</v>
      </c>
      <c r="O271" s="8">
        <f>M271/86400+DATE(1970,1,1)</f>
        <v>42086.208333333328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ht="17" x14ac:dyDescent="0.2">
      <c r="A272">
        <v>566</v>
      </c>
      <c r="B272" t="s">
        <v>1176</v>
      </c>
      <c r="C272" s="3" t="s">
        <v>1177</v>
      </c>
      <c r="D272">
        <v>4124</v>
      </c>
      <c r="E272" s="4">
        <f>(D272/G272)*100</f>
        <v>44.344086021505376</v>
      </c>
      <c r="F272" t="s">
        <v>14</v>
      </c>
      <c r="G272">
        <v>9300</v>
      </c>
      <c r="H272">
        <v>37</v>
      </c>
      <c r="I272" s="5">
        <f>D272/H272</f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8">
        <f>L272/86400+DATE(1970,1,1)</f>
        <v>42424.25</v>
      </c>
      <c r="O272" s="8">
        <f>M272/86400+DATE(1970,1,1)</f>
        <v>42447.208333333328</v>
      </c>
      <c r="P272" t="b">
        <v>0</v>
      </c>
      <c r="Q272" t="b">
        <v>1</v>
      </c>
      <c r="R272" t="s">
        <v>50</v>
      </c>
      <c r="S272" t="s">
        <v>2035</v>
      </c>
      <c r="T272" t="s">
        <v>2043</v>
      </c>
    </row>
    <row r="273" spans="1:20" ht="17" x14ac:dyDescent="0.2">
      <c r="A273">
        <v>571</v>
      </c>
      <c r="B273" t="s">
        <v>1186</v>
      </c>
      <c r="C273" s="3" t="s">
        <v>1187</v>
      </c>
      <c r="D273">
        <v>3295</v>
      </c>
      <c r="E273" s="4">
        <f>(D273/G273)*100</f>
        <v>94.142857142857139</v>
      </c>
      <c r="F273" t="s">
        <v>14</v>
      </c>
      <c r="G273">
        <v>3500</v>
      </c>
      <c r="H273">
        <v>35</v>
      </c>
      <c r="I273" s="5">
        <f>D273/H273</f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8">
        <f>L273/86400+DATE(1970,1,1)</f>
        <v>42174.208333333328</v>
      </c>
      <c r="O273" s="8">
        <f>M273/86400+DATE(1970,1,1)</f>
        <v>42221.208333333328</v>
      </c>
      <c r="P273" t="b">
        <v>0</v>
      </c>
      <c r="Q273" t="b">
        <v>0</v>
      </c>
      <c r="R273" t="s">
        <v>100</v>
      </c>
      <c r="S273" t="s">
        <v>2041</v>
      </c>
      <c r="T273" t="s">
        <v>2052</v>
      </c>
    </row>
    <row r="274" spans="1:20" ht="17" x14ac:dyDescent="0.2">
      <c r="A274">
        <v>575</v>
      </c>
      <c r="B274" t="s">
        <v>1194</v>
      </c>
      <c r="C274" s="3" t="s">
        <v>1195</v>
      </c>
      <c r="D274">
        <v>52421</v>
      </c>
      <c r="E274" s="4">
        <f>(D274/G274)*100</f>
        <v>62.930372148859547</v>
      </c>
      <c r="F274" t="s">
        <v>14</v>
      </c>
      <c r="G274">
        <v>83300</v>
      </c>
      <c r="H274">
        <v>558</v>
      </c>
      <c r="I274" s="5">
        <f>D274/H274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8">
        <f>L274/86400+DATE(1970,1,1)</f>
        <v>41779.208333333336</v>
      </c>
      <c r="O274" s="8">
        <f>M274/86400+DATE(1970,1,1)</f>
        <v>41782.208333333336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34" x14ac:dyDescent="0.2">
      <c r="A275">
        <v>576</v>
      </c>
      <c r="B275" t="s">
        <v>1196</v>
      </c>
      <c r="C275" s="3" t="s">
        <v>1197</v>
      </c>
      <c r="D275">
        <v>6298</v>
      </c>
      <c r="E275" s="4">
        <f>(D275/G275)*100</f>
        <v>64.927835051546396</v>
      </c>
      <c r="F275" t="s">
        <v>14</v>
      </c>
      <c r="G275">
        <v>9700</v>
      </c>
      <c r="H275">
        <v>64</v>
      </c>
      <c r="I275" s="5">
        <f>D275/H275</f>
        <v>98.40625</v>
      </c>
      <c r="J275" t="s">
        <v>21</v>
      </c>
      <c r="K275" t="s">
        <v>22</v>
      </c>
      <c r="L275">
        <v>1509512400</v>
      </c>
      <c r="M275">
        <v>1510984800</v>
      </c>
      <c r="N275" s="8">
        <f>L275/86400+DATE(1970,1,1)</f>
        <v>43040.208333333328</v>
      </c>
      <c r="O275" s="8">
        <f>M275/86400+DATE(1970,1,1)</f>
        <v>43057.25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x14ac:dyDescent="0.2">
      <c r="A276">
        <v>578</v>
      </c>
      <c r="B276" t="s">
        <v>1200</v>
      </c>
      <c r="C276" s="3" t="s">
        <v>1201</v>
      </c>
      <c r="D276">
        <v>16168</v>
      </c>
      <c r="E276" s="4">
        <f>(D276/G276)*100</f>
        <v>16.754404145077721</v>
      </c>
      <c r="F276" t="s">
        <v>14</v>
      </c>
      <c r="G276">
        <v>96500</v>
      </c>
      <c r="H276">
        <v>245</v>
      </c>
      <c r="I276" s="5">
        <f>D276/H276</f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8">
        <f>L276/86400+DATE(1970,1,1)</f>
        <v>40878.25</v>
      </c>
      <c r="O276" s="8">
        <f>M276/86400+DATE(1970,1,1)</f>
        <v>40881.25</v>
      </c>
      <c r="P276" t="b">
        <v>0</v>
      </c>
      <c r="Q276" t="b">
        <v>0</v>
      </c>
      <c r="R276" t="s">
        <v>474</v>
      </c>
      <c r="S276" t="s">
        <v>2041</v>
      </c>
      <c r="T276" t="s">
        <v>2063</v>
      </c>
    </row>
    <row r="277" spans="1:20" ht="17" x14ac:dyDescent="0.2">
      <c r="A277">
        <v>581</v>
      </c>
      <c r="B277" t="s">
        <v>1205</v>
      </c>
      <c r="C277" s="3" t="s">
        <v>1206</v>
      </c>
      <c r="D277">
        <v>3841</v>
      </c>
      <c r="E277" s="4">
        <f>(D277/G277)*100</f>
        <v>64.016666666666666</v>
      </c>
      <c r="F277" t="s">
        <v>14</v>
      </c>
      <c r="G277">
        <v>6000</v>
      </c>
      <c r="H277">
        <v>71</v>
      </c>
      <c r="I277" s="5">
        <f>D277/H277</f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8">
        <f>L277/86400+DATE(1970,1,1)</f>
        <v>40662.208333333336</v>
      </c>
      <c r="O277" s="8">
        <f>M277/86400+DATE(1970,1,1)</f>
        <v>40677.208333333336</v>
      </c>
      <c r="P277" t="b">
        <v>0</v>
      </c>
      <c r="Q277" t="b">
        <v>0</v>
      </c>
      <c r="R277" t="s">
        <v>28</v>
      </c>
      <c r="S277" t="s">
        <v>2037</v>
      </c>
      <c r="T277" t="s">
        <v>2038</v>
      </c>
    </row>
    <row r="278" spans="1:20" ht="17" x14ac:dyDescent="0.2">
      <c r="A278">
        <v>582</v>
      </c>
      <c r="B278" t="s">
        <v>1207</v>
      </c>
      <c r="C278" s="3" t="s">
        <v>1208</v>
      </c>
      <c r="D278">
        <v>4531</v>
      </c>
      <c r="E278" s="4">
        <f>(D278/G278)*100</f>
        <v>52.080459770114942</v>
      </c>
      <c r="F278" t="s">
        <v>14</v>
      </c>
      <c r="G278">
        <v>8700</v>
      </c>
      <c r="H278">
        <v>42</v>
      </c>
      <c r="I278" s="5">
        <f>D278/H278</f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8">
        <f>L278/86400+DATE(1970,1,1)</f>
        <v>42165.208333333328</v>
      </c>
      <c r="O278" s="8">
        <f>M278/86400+DATE(1970,1,1)</f>
        <v>42170.208333333328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17" x14ac:dyDescent="0.2">
      <c r="A279">
        <v>587</v>
      </c>
      <c r="B279" t="s">
        <v>1216</v>
      </c>
      <c r="C279" s="3" t="s">
        <v>1217</v>
      </c>
      <c r="D279">
        <v>6852</v>
      </c>
      <c r="E279" s="4">
        <f>(D279/G279)*100</f>
        <v>72.893617021276597</v>
      </c>
      <c r="F279" t="s">
        <v>14</v>
      </c>
      <c r="G279">
        <v>9400</v>
      </c>
      <c r="H279">
        <v>156</v>
      </c>
      <c r="I279" s="5">
        <f>D279/H279</f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8">
        <f>L279/86400+DATE(1970,1,1)</f>
        <v>43484.25</v>
      </c>
      <c r="O279" s="8">
        <f>M279/86400+DATE(1970,1,1)</f>
        <v>43536.208333333328</v>
      </c>
      <c r="P279" t="b">
        <v>0</v>
      </c>
      <c r="Q279" t="b">
        <v>1</v>
      </c>
      <c r="R279" t="s">
        <v>17</v>
      </c>
      <c r="S279" t="s">
        <v>2033</v>
      </c>
      <c r="T279" t="s">
        <v>2034</v>
      </c>
    </row>
    <row r="280" spans="1:20" ht="17" x14ac:dyDescent="0.2">
      <c r="A280">
        <v>588</v>
      </c>
      <c r="B280" t="s">
        <v>1218</v>
      </c>
      <c r="C280" s="3" t="s">
        <v>1219</v>
      </c>
      <c r="D280">
        <v>124517</v>
      </c>
      <c r="E280" s="4">
        <f>(D280/G280)*100</f>
        <v>79.008248730964468</v>
      </c>
      <c r="F280" t="s">
        <v>14</v>
      </c>
      <c r="G280">
        <v>157600</v>
      </c>
      <c r="H280">
        <v>1368</v>
      </c>
      <c r="I280" s="5">
        <f>D280/H280</f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8">
        <f>L280/86400+DATE(1970,1,1)</f>
        <v>40262.208333333336</v>
      </c>
      <c r="O280" s="8">
        <f>M280/86400+DATE(1970,1,1)</f>
        <v>40293.208333333336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t="17" x14ac:dyDescent="0.2">
      <c r="A281">
        <v>589</v>
      </c>
      <c r="B281" t="s">
        <v>1220</v>
      </c>
      <c r="C281" s="3" t="s">
        <v>1221</v>
      </c>
      <c r="D281">
        <v>5113</v>
      </c>
      <c r="E281" s="4">
        <f>(D281/G281)*100</f>
        <v>64.721518987341781</v>
      </c>
      <c r="F281" t="s">
        <v>14</v>
      </c>
      <c r="G281">
        <v>7900</v>
      </c>
      <c r="H281">
        <v>102</v>
      </c>
      <c r="I281" s="5">
        <f>D281/H281</f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8">
        <f>L281/86400+DATE(1970,1,1)</f>
        <v>42190.208333333328</v>
      </c>
      <c r="O281" s="8">
        <f>M281/86400+DATE(1970,1,1)</f>
        <v>42197.208333333328</v>
      </c>
      <c r="P281" t="b">
        <v>0</v>
      </c>
      <c r="Q281" t="b">
        <v>0</v>
      </c>
      <c r="R281" t="s">
        <v>42</v>
      </c>
      <c r="S281" t="s">
        <v>2041</v>
      </c>
      <c r="T281" t="s">
        <v>2042</v>
      </c>
    </row>
    <row r="282" spans="1:20" ht="34" x14ac:dyDescent="0.2">
      <c r="A282">
        <v>590</v>
      </c>
      <c r="B282" t="s">
        <v>1222</v>
      </c>
      <c r="C282" s="3" t="s">
        <v>1223</v>
      </c>
      <c r="D282">
        <v>5824</v>
      </c>
      <c r="E282" s="4">
        <f>(D282/G282)*100</f>
        <v>82.028169014084511</v>
      </c>
      <c r="F282" t="s">
        <v>14</v>
      </c>
      <c r="G282">
        <v>7100</v>
      </c>
      <c r="H282">
        <v>86</v>
      </c>
      <c r="I282" s="5">
        <f>D282/H282</f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8">
        <f>L282/86400+DATE(1970,1,1)</f>
        <v>41994.25</v>
      </c>
      <c r="O282" s="8">
        <f>M282/86400+DATE(1970,1,1)</f>
        <v>42005.25</v>
      </c>
      <c r="P282" t="b">
        <v>0</v>
      </c>
      <c r="Q282" t="b">
        <v>0</v>
      </c>
      <c r="R282" t="s">
        <v>133</v>
      </c>
      <c r="S282" t="s">
        <v>2047</v>
      </c>
      <c r="T282" t="s">
        <v>2056</v>
      </c>
    </row>
    <row r="283" spans="1:20" ht="34" x14ac:dyDescent="0.2">
      <c r="A283">
        <v>592</v>
      </c>
      <c r="B283" t="s">
        <v>1226</v>
      </c>
      <c r="C283" s="3" t="s">
        <v>1227</v>
      </c>
      <c r="D283">
        <v>20243</v>
      </c>
      <c r="E283" s="4">
        <f>(D283/G283)*100</f>
        <v>12.910076530612244</v>
      </c>
      <c r="F283" t="s">
        <v>14</v>
      </c>
      <c r="G283">
        <v>156800</v>
      </c>
      <c r="H283">
        <v>253</v>
      </c>
      <c r="I283" s="5">
        <f>D283/H283</f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8">
        <f>L283/86400+DATE(1970,1,1)</f>
        <v>41789.208333333336</v>
      </c>
      <c r="O283" s="8">
        <f>M283/86400+DATE(1970,1,1)</f>
        <v>41798.208333333336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34" x14ac:dyDescent="0.2">
      <c r="A284">
        <v>594</v>
      </c>
      <c r="B284" t="s">
        <v>1230</v>
      </c>
      <c r="C284" s="3" t="s">
        <v>1231</v>
      </c>
      <c r="D284">
        <v>11167</v>
      </c>
      <c r="E284" s="4">
        <f>(D284/G284)*100</f>
        <v>7.0991735537190088</v>
      </c>
      <c r="F284" t="s">
        <v>14</v>
      </c>
      <c r="G284">
        <v>157300</v>
      </c>
      <c r="H284">
        <v>157</v>
      </c>
      <c r="I284" s="5">
        <f>D284/H284</f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8">
        <f>L284/86400+DATE(1970,1,1)</f>
        <v>42548.208333333328</v>
      </c>
      <c r="O284" s="8">
        <f>M284/86400+DATE(1970,1,1)</f>
        <v>42551.208333333328</v>
      </c>
      <c r="P284" t="b">
        <v>0</v>
      </c>
      <c r="Q284" t="b">
        <v>1</v>
      </c>
      <c r="R284" t="s">
        <v>33</v>
      </c>
      <c r="S284" t="s">
        <v>2039</v>
      </c>
      <c r="T284" t="s">
        <v>2040</v>
      </c>
    </row>
    <row r="285" spans="1:20" ht="17" x14ac:dyDescent="0.2">
      <c r="A285">
        <v>596</v>
      </c>
      <c r="B285" t="s">
        <v>1234</v>
      </c>
      <c r="C285" s="3" t="s">
        <v>1235</v>
      </c>
      <c r="D285">
        <v>7875</v>
      </c>
      <c r="E285" s="4">
        <f>(D285/G285)*100</f>
        <v>99.683544303797461</v>
      </c>
      <c r="F285" t="s">
        <v>14</v>
      </c>
      <c r="G285">
        <v>7900</v>
      </c>
      <c r="H285">
        <v>183</v>
      </c>
      <c r="I285" s="5">
        <f>D285/H285</f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8">
        <f>L285/86400+DATE(1970,1,1)</f>
        <v>42434.25</v>
      </c>
      <c r="O285" s="8">
        <f>M285/86400+DATE(1970,1,1)</f>
        <v>42441.25</v>
      </c>
      <c r="P285" t="b">
        <v>0</v>
      </c>
      <c r="Q285" t="b">
        <v>1</v>
      </c>
      <c r="R285" t="s">
        <v>53</v>
      </c>
      <c r="S285" t="s">
        <v>2041</v>
      </c>
      <c r="T285" t="s">
        <v>2044</v>
      </c>
    </row>
    <row r="286" spans="1:20" ht="34" x14ac:dyDescent="0.2">
      <c r="A286">
        <v>599</v>
      </c>
      <c r="B286" t="s">
        <v>1240</v>
      </c>
      <c r="C286" s="3" t="s">
        <v>1241</v>
      </c>
      <c r="D286">
        <v>5112</v>
      </c>
      <c r="E286" s="4">
        <f>(D286/G286)*100</f>
        <v>3.6436208125445471</v>
      </c>
      <c r="F286" t="s">
        <v>14</v>
      </c>
      <c r="G286">
        <v>140300</v>
      </c>
      <c r="H286">
        <v>82</v>
      </c>
      <c r="I286" s="5">
        <f>D286/H286</f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8">
        <f>L286/86400+DATE(1970,1,1)</f>
        <v>42047.25</v>
      </c>
      <c r="O286" s="8">
        <f>M286/86400+DATE(1970,1,1)</f>
        <v>42055.25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ht="17" x14ac:dyDescent="0.2">
      <c r="A287">
        <v>600</v>
      </c>
      <c r="B287" t="s">
        <v>1242</v>
      </c>
      <c r="C287" s="3" t="s">
        <v>1243</v>
      </c>
      <c r="D287">
        <v>5</v>
      </c>
      <c r="E287" s="4">
        <f>(D287/G287)*100</f>
        <v>5</v>
      </c>
      <c r="F287" t="s">
        <v>14</v>
      </c>
      <c r="G287">
        <v>100</v>
      </c>
      <c r="H287">
        <v>1</v>
      </c>
      <c r="I287" s="5">
        <f>D287/H287</f>
        <v>5</v>
      </c>
      <c r="J287" t="s">
        <v>40</v>
      </c>
      <c r="K287" t="s">
        <v>41</v>
      </c>
      <c r="L287">
        <v>1375160400</v>
      </c>
      <c r="M287">
        <v>1376197200</v>
      </c>
      <c r="N287" s="8">
        <f>L287/86400+DATE(1970,1,1)</f>
        <v>41485.208333333336</v>
      </c>
      <c r="O287" s="8">
        <f>M287/86400+DATE(1970,1,1)</f>
        <v>41497.208333333336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t="17" x14ac:dyDescent="0.2">
      <c r="A288">
        <v>618</v>
      </c>
      <c r="B288" t="s">
        <v>1278</v>
      </c>
      <c r="C288" s="3" t="s">
        <v>1279</v>
      </c>
      <c r="D288">
        <v>97037</v>
      </c>
      <c r="E288" s="4">
        <f>(D288/G288)*100</f>
        <v>48.860523665659613</v>
      </c>
      <c r="F288" t="s">
        <v>14</v>
      </c>
      <c r="G288">
        <v>198600</v>
      </c>
      <c r="H288">
        <v>1198</v>
      </c>
      <c r="I288" s="5">
        <f>D288/H288</f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8">
        <f>L288/86400+DATE(1970,1,1)</f>
        <v>41396.208333333336</v>
      </c>
      <c r="O288" s="8">
        <f>M288/86400+DATE(1970,1,1)</f>
        <v>41417.208333333336</v>
      </c>
      <c r="P288" t="b">
        <v>0</v>
      </c>
      <c r="Q288" t="b">
        <v>0</v>
      </c>
      <c r="R288" t="s">
        <v>68</v>
      </c>
      <c r="S288" t="s">
        <v>2047</v>
      </c>
      <c r="T288" t="s">
        <v>2048</v>
      </c>
    </row>
    <row r="289" spans="1:20" ht="17" x14ac:dyDescent="0.2">
      <c r="A289">
        <v>619</v>
      </c>
      <c r="B289" t="s">
        <v>1280</v>
      </c>
      <c r="C289" s="3" t="s">
        <v>1281</v>
      </c>
      <c r="D289">
        <v>55757</v>
      </c>
      <c r="E289" s="4">
        <f>(D289/G289)*100</f>
        <v>28.461970393057683</v>
      </c>
      <c r="F289" t="s">
        <v>14</v>
      </c>
      <c r="G289">
        <v>195900</v>
      </c>
      <c r="H289">
        <v>648</v>
      </c>
      <c r="I289" s="5">
        <f>D289/H289</f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8">
        <f>L289/86400+DATE(1970,1,1)</f>
        <v>40669.208333333336</v>
      </c>
      <c r="O289" s="8">
        <f>M289/86400+DATE(1970,1,1)</f>
        <v>40670.208333333336</v>
      </c>
      <c r="P289" t="b">
        <v>1</v>
      </c>
      <c r="Q289" t="b">
        <v>1</v>
      </c>
      <c r="R289" t="s">
        <v>33</v>
      </c>
      <c r="S289" t="s">
        <v>2039</v>
      </c>
      <c r="T289" t="s">
        <v>2040</v>
      </c>
    </row>
    <row r="290" spans="1:20" ht="17" x14ac:dyDescent="0.2">
      <c r="A290">
        <v>622</v>
      </c>
      <c r="B290" t="s">
        <v>1286</v>
      </c>
      <c r="C290" s="3" t="s">
        <v>1287</v>
      </c>
      <c r="D290">
        <v>5916</v>
      </c>
      <c r="E290" s="4">
        <f>(D290/G290)*100</f>
        <v>3.1301587301587301</v>
      </c>
      <c r="F290" t="s">
        <v>14</v>
      </c>
      <c r="G290">
        <v>189000</v>
      </c>
      <c r="H290">
        <v>64</v>
      </c>
      <c r="I290" s="5">
        <f>D290/H290</f>
        <v>92.4375</v>
      </c>
      <c r="J290" t="s">
        <v>21</v>
      </c>
      <c r="K290" t="s">
        <v>22</v>
      </c>
      <c r="L290">
        <v>1523768400</v>
      </c>
      <c r="M290">
        <v>1526014800</v>
      </c>
      <c r="N290" s="8">
        <f>L290/86400+DATE(1970,1,1)</f>
        <v>43205.208333333328</v>
      </c>
      <c r="O290" s="8">
        <f>M290/86400+DATE(1970,1,1)</f>
        <v>43231.208333333328</v>
      </c>
      <c r="P290" t="b">
        <v>0</v>
      </c>
      <c r="Q290" t="b">
        <v>0</v>
      </c>
      <c r="R290" t="s">
        <v>60</v>
      </c>
      <c r="S290" t="s">
        <v>2035</v>
      </c>
      <c r="T290" t="s">
        <v>2045</v>
      </c>
    </row>
    <row r="291" spans="1:20" ht="34" x14ac:dyDescent="0.2">
      <c r="A291">
        <v>625</v>
      </c>
      <c r="B291" t="s">
        <v>1292</v>
      </c>
      <c r="C291" s="3" t="s">
        <v>1293</v>
      </c>
      <c r="D291">
        <v>5803</v>
      </c>
      <c r="E291" s="4">
        <f>(D291/G291)*100</f>
        <v>77.373333333333335</v>
      </c>
      <c r="F291" t="s">
        <v>14</v>
      </c>
      <c r="G291">
        <v>7500</v>
      </c>
      <c r="H291">
        <v>62</v>
      </c>
      <c r="I291" s="5">
        <f>D291/H291</f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8">
        <f>L291/86400+DATE(1970,1,1)</f>
        <v>43857.25</v>
      </c>
      <c r="O291" s="8">
        <f>M291/86400+DATE(1970,1,1)</f>
        <v>43871.25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629</v>
      </c>
      <c r="B292" t="s">
        <v>1300</v>
      </c>
      <c r="C292" s="3" t="s">
        <v>1301</v>
      </c>
      <c r="D292">
        <v>55476</v>
      </c>
      <c r="E292" s="4">
        <f>(D292/G292)*100</f>
        <v>64.58207217694995</v>
      </c>
      <c r="F292" t="s">
        <v>14</v>
      </c>
      <c r="G292">
        <v>85900</v>
      </c>
      <c r="H292">
        <v>750</v>
      </c>
      <c r="I292" s="5">
        <f>D292/H292</f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8">
        <f>L292/86400+DATE(1970,1,1)</f>
        <v>42557.208333333328</v>
      </c>
      <c r="O292" s="8">
        <f>M292/86400+DATE(1970,1,1)</f>
        <v>42559.208333333328</v>
      </c>
      <c r="P292" t="b">
        <v>0</v>
      </c>
      <c r="Q292" t="b">
        <v>1</v>
      </c>
      <c r="R292" t="s">
        <v>33</v>
      </c>
      <c r="S292" t="s">
        <v>2039</v>
      </c>
      <c r="T292" t="s">
        <v>2040</v>
      </c>
    </row>
    <row r="293" spans="1:20" ht="34" x14ac:dyDescent="0.2">
      <c r="A293">
        <v>633</v>
      </c>
      <c r="B293" t="s">
        <v>1308</v>
      </c>
      <c r="C293" s="3" t="s">
        <v>1309</v>
      </c>
      <c r="D293">
        <v>5569</v>
      </c>
      <c r="E293" s="4">
        <f>(D293/G293)*100</f>
        <v>83.119402985074629</v>
      </c>
      <c r="F293" t="s">
        <v>14</v>
      </c>
      <c r="G293">
        <v>6700</v>
      </c>
      <c r="H293">
        <v>105</v>
      </c>
      <c r="I293" s="5">
        <f>D293/H293</f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8">
        <f>L293/86400+DATE(1970,1,1)</f>
        <v>42315.25</v>
      </c>
      <c r="O293" s="8">
        <f>M293/86400+DATE(1970,1,1)</f>
        <v>42319.25</v>
      </c>
      <c r="P293" t="b">
        <v>0</v>
      </c>
      <c r="Q293" t="b">
        <v>0</v>
      </c>
      <c r="R293" t="s">
        <v>71</v>
      </c>
      <c r="S293" t="s">
        <v>2041</v>
      </c>
      <c r="T293" t="s">
        <v>2049</v>
      </c>
    </row>
    <row r="294" spans="1:20" ht="17" x14ac:dyDescent="0.2">
      <c r="A294">
        <v>636</v>
      </c>
      <c r="B294" t="s">
        <v>1314</v>
      </c>
      <c r="C294" s="3" t="s">
        <v>1315</v>
      </c>
      <c r="D294">
        <v>127591</v>
      </c>
      <c r="E294" s="4">
        <f>(D294/G294)*100</f>
        <v>64.537683358624179</v>
      </c>
      <c r="F294" t="s">
        <v>14</v>
      </c>
      <c r="G294">
        <v>197700</v>
      </c>
      <c r="H294">
        <v>2604</v>
      </c>
      <c r="I294" s="5">
        <f>D294/H294</f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8">
        <f>L294/86400+DATE(1970,1,1)</f>
        <v>40926.25</v>
      </c>
      <c r="O294" s="8">
        <f>M294/86400+DATE(1970,1,1)</f>
        <v>40971.25</v>
      </c>
      <c r="P294" t="b">
        <v>0</v>
      </c>
      <c r="Q294" t="b">
        <v>1</v>
      </c>
      <c r="R294" t="s">
        <v>71</v>
      </c>
      <c r="S294" t="s">
        <v>2041</v>
      </c>
      <c r="T294" t="s">
        <v>2049</v>
      </c>
    </row>
    <row r="295" spans="1:20" ht="17" x14ac:dyDescent="0.2">
      <c r="A295">
        <v>637</v>
      </c>
      <c r="B295" t="s">
        <v>1316</v>
      </c>
      <c r="C295" s="3" t="s">
        <v>1317</v>
      </c>
      <c r="D295">
        <v>6750</v>
      </c>
      <c r="E295" s="4">
        <f>(D295/G295)*100</f>
        <v>79.411764705882348</v>
      </c>
      <c r="F295" t="s">
        <v>14</v>
      </c>
      <c r="G295">
        <v>8500</v>
      </c>
      <c r="H295">
        <v>65</v>
      </c>
      <c r="I295" s="5">
        <f>D295/H295</f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8">
        <f>L295/86400+DATE(1970,1,1)</f>
        <v>42688.25</v>
      </c>
      <c r="O295" s="8">
        <f>M295/86400+DATE(1970,1,1)</f>
        <v>42696.25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638</v>
      </c>
      <c r="B296" t="s">
        <v>1318</v>
      </c>
      <c r="C296" s="3" t="s">
        <v>1319</v>
      </c>
      <c r="D296">
        <v>9318</v>
      </c>
      <c r="E296" s="4">
        <f>(D296/G296)*100</f>
        <v>11.419117647058824</v>
      </c>
      <c r="F296" t="s">
        <v>14</v>
      </c>
      <c r="G296">
        <v>81600</v>
      </c>
      <c r="H296">
        <v>94</v>
      </c>
      <c r="I296" s="5">
        <f>D296/H296</f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8">
        <f>L296/86400+DATE(1970,1,1)</f>
        <v>40386.208333333336</v>
      </c>
      <c r="O296" s="8">
        <f>M296/86400+DATE(1970,1,1)</f>
        <v>40398.208333333336</v>
      </c>
      <c r="P296" t="b">
        <v>0</v>
      </c>
      <c r="Q296" t="b">
        <v>1</v>
      </c>
      <c r="R296" t="s">
        <v>33</v>
      </c>
      <c r="S296" t="s">
        <v>2039</v>
      </c>
      <c r="T296" t="s">
        <v>2040</v>
      </c>
    </row>
    <row r="297" spans="1:20" ht="17" x14ac:dyDescent="0.2">
      <c r="A297">
        <v>640</v>
      </c>
      <c r="B297" t="s">
        <v>1322</v>
      </c>
      <c r="C297" s="3" t="s">
        <v>1323</v>
      </c>
      <c r="D297">
        <v>19769</v>
      </c>
      <c r="E297" s="4">
        <f>(D297/G297)*100</f>
        <v>16.501669449081803</v>
      </c>
      <c r="F297" t="s">
        <v>14</v>
      </c>
      <c r="G297">
        <v>119800</v>
      </c>
      <c r="H297">
        <v>257</v>
      </c>
      <c r="I297" s="5">
        <f>D297/H297</f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8">
        <f>L297/86400+DATE(1970,1,1)</f>
        <v>42387.25</v>
      </c>
      <c r="O297" s="8">
        <f>M297/86400+DATE(1970,1,1)</f>
        <v>42390.25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644</v>
      </c>
      <c r="B298" t="s">
        <v>1330</v>
      </c>
      <c r="C298" s="3" t="s">
        <v>1331</v>
      </c>
      <c r="D298">
        <v>81984</v>
      </c>
      <c r="E298" s="4">
        <f>(D298/G298)*100</f>
        <v>48.396694214876035</v>
      </c>
      <c r="F298" t="s">
        <v>14</v>
      </c>
      <c r="G298">
        <v>169400</v>
      </c>
      <c r="H298">
        <v>2928</v>
      </c>
      <c r="I298" s="5">
        <f>D298/H298</f>
        <v>28</v>
      </c>
      <c r="J298" t="s">
        <v>15</v>
      </c>
      <c r="K298" t="s">
        <v>16</v>
      </c>
      <c r="L298">
        <v>1545112800</v>
      </c>
      <c r="M298">
        <v>1546495200</v>
      </c>
      <c r="N298" s="8">
        <f>L298/86400+DATE(1970,1,1)</f>
        <v>43452.25</v>
      </c>
      <c r="O298" s="8">
        <f>M298/86400+DATE(1970,1,1)</f>
        <v>43468.25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645</v>
      </c>
      <c r="B299" t="s">
        <v>1332</v>
      </c>
      <c r="C299" s="3" t="s">
        <v>1333</v>
      </c>
      <c r="D299">
        <v>178483</v>
      </c>
      <c r="E299" s="4">
        <f>(D299/G299)*100</f>
        <v>92.911504424778755</v>
      </c>
      <c r="F299" t="s">
        <v>14</v>
      </c>
      <c r="G299">
        <v>192100</v>
      </c>
      <c r="H299">
        <v>4697</v>
      </c>
      <c r="I299" s="5">
        <f>D299/H299</f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8">
        <f>L299/86400+DATE(1970,1,1)</f>
        <v>43369.208333333328</v>
      </c>
      <c r="O299" s="8">
        <f>M299/86400+DATE(1970,1,1)</f>
        <v>43390.208333333328</v>
      </c>
      <c r="P299" t="b">
        <v>0</v>
      </c>
      <c r="Q299" t="b">
        <v>1</v>
      </c>
      <c r="R299" t="s">
        <v>23</v>
      </c>
      <c r="S299" t="s">
        <v>2035</v>
      </c>
      <c r="T299" t="s">
        <v>2036</v>
      </c>
    </row>
    <row r="300" spans="1:20" ht="17" x14ac:dyDescent="0.2">
      <c r="A300">
        <v>646</v>
      </c>
      <c r="B300" t="s">
        <v>1334</v>
      </c>
      <c r="C300" s="3" t="s">
        <v>1335</v>
      </c>
      <c r="D300">
        <v>87448</v>
      </c>
      <c r="E300" s="4">
        <f>(D300/G300)*100</f>
        <v>88.599797365754824</v>
      </c>
      <c r="F300" t="s">
        <v>14</v>
      </c>
      <c r="G300">
        <v>98700</v>
      </c>
      <c r="H300">
        <v>2915</v>
      </c>
      <c r="I300" s="5">
        <f>D300/H300</f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8">
        <f>L300/86400+DATE(1970,1,1)</f>
        <v>41346.208333333336</v>
      </c>
      <c r="O300" s="8">
        <f>M300/86400+DATE(1970,1,1)</f>
        <v>41357.208333333336</v>
      </c>
      <c r="P300" t="b">
        <v>0</v>
      </c>
      <c r="Q300" t="b">
        <v>0</v>
      </c>
      <c r="R300" t="s">
        <v>89</v>
      </c>
      <c r="S300" t="s">
        <v>2050</v>
      </c>
      <c r="T300" t="s">
        <v>2051</v>
      </c>
    </row>
    <row r="301" spans="1:20" ht="17" x14ac:dyDescent="0.2">
      <c r="A301">
        <v>647</v>
      </c>
      <c r="B301" t="s">
        <v>1336</v>
      </c>
      <c r="C301" s="3" t="s">
        <v>1337</v>
      </c>
      <c r="D301">
        <v>1863</v>
      </c>
      <c r="E301" s="4">
        <f>(D301/G301)*100</f>
        <v>41.4</v>
      </c>
      <c r="F301" t="s">
        <v>14</v>
      </c>
      <c r="G301">
        <v>4500</v>
      </c>
      <c r="H301">
        <v>18</v>
      </c>
      <c r="I301" s="5">
        <f>D301/H301</f>
        <v>103.5</v>
      </c>
      <c r="J301" t="s">
        <v>21</v>
      </c>
      <c r="K301" t="s">
        <v>22</v>
      </c>
      <c r="L301">
        <v>1523250000</v>
      </c>
      <c r="M301">
        <v>1525323600</v>
      </c>
      <c r="N301" s="8">
        <f>L301/86400+DATE(1970,1,1)</f>
        <v>43199.208333333328</v>
      </c>
      <c r="O301" s="8">
        <f>M301/86400+DATE(1970,1,1)</f>
        <v>43223.208333333328</v>
      </c>
      <c r="P301" t="b">
        <v>0</v>
      </c>
      <c r="Q301" t="b">
        <v>0</v>
      </c>
      <c r="R301" t="s">
        <v>206</v>
      </c>
      <c r="S301" t="s">
        <v>2047</v>
      </c>
      <c r="T301" t="s">
        <v>2059</v>
      </c>
    </row>
    <row r="302" spans="1:20" ht="17" x14ac:dyDescent="0.2">
      <c r="A302">
        <v>649</v>
      </c>
      <c r="B302" t="s">
        <v>1340</v>
      </c>
      <c r="C302" s="3" t="s">
        <v>1341</v>
      </c>
      <c r="D302">
        <v>59003</v>
      </c>
      <c r="E302" s="4">
        <f>(D302/G302)*100</f>
        <v>48.482333607230892</v>
      </c>
      <c r="F302" t="s">
        <v>14</v>
      </c>
      <c r="G302">
        <v>121700</v>
      </c>
      <c r="H302">
        <v>602</v>
      </c>
      <c r="I302" s="5">
        <f>D302/H302</f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8">
        <f>L302/86400+DATE(1970,1,1)</f>
        <v>40471.208333333336</v>
      </c>
      <c r="O302" s="8">
        <f>M302/86400+DATE(1970,1,1)</f>
        <v>40482.208333333336</v>
      </c>
      <c r="P302" t="b">
        <v>1</v>
      </c>
      <c r="Q302" t="b">
        <v>1</v>
      </c>
      <c r="R302" t="s">
        <v>33</v>
      </c>
      <c r="S302" t="s">
        <v>2039</v>
      </c>
      <c r="T302" t="s">
        <v>2040</v>
      </c>
    </row>
    <row r="303" spans="1:20" ht="17" x14ac:dyDescent="0.2">
      <c r="A303">
        <v>650</v>
      </c>
      <c r="B303" t="s">
        <v>1342</v>
      </c>
      <c r="C303" s="3" t="s">
        <v>1343</v>
      </c>
      <c r="D303">
        <v>2</v>
      </c>
      <c r="E303" s="4">
        <f>(D303/G303)*100</f>
        <v>2</v>
      </c>
      <c r="F303" t="s">
        <v>14</v>
      </c>
      <c r="G303">
        <v>100</v>
      </c>
      <c r="H303">
        <v>1</v>
      </c>
      <c r="I303" s="5">
        <f>D303/H303</f>
        <v>2</v>
      </c>
      <c r="J303" t="s">
        <v>21</v>
      </c>
      <c r="K303" t="s">
        <v>22</v>
      </c>
      <c r="L303">
        <v>1404795600</v>
      </c>
      <c r="M303">
        <v>1407128400</v>
      </c>
      <c r="N303" s="8">
        <f>L303/86400+DATE(1970,1,1)</f>
        <v>41828.208333333336</v>
      </c>
      <c r="O303" s="8">
        <f>M303/86400+DATE(1970,1,1)</f>
        <v>41855.208333333336</v>
      </c>
      <c r="P303" t="b">
        <v>0</v>
      </c>
      <c r="Q303" t="b">
        <v>0</v>
      </c>
      <c r="R303" t="s">
        <v>159</v>
      </c>
      <c r="S303" t="s">
        <v>2035</v>
      </c>
      <c r="T303" t="s">
        <v>2058</v>
      </c>
    </row>
    <row r="304" spans="1:20" ht="17" x14ac:dyDescent="0.2">
      <c r="A304">
        <v>651</v>
      </c>
      <c r="B304" t="s">
        <v>1344</v>
      </c>
      <c r="C304" s="3" t="s">
        <v>1345</v>
      </c>
      <c r="D304">
        <v>174039</v>
      </c>
      <c r="E304" s="4">
        <f>(D304/G304)*100</f>
        <v>88.47941026944585</v>
      </c>
      <c r="F304" t="s">
        <v>14</v>
      </c>
      <c r="G304">
        <v>196700</v>
      </c>
      <c r="H304">
        <v>3868</v>
      </c>
      <c r="I304" s="5">
        <f>D304/H304</f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8">
        <f>L304/86400+DATE(1970,1,1)</f>
        <v>41692.25</v>
      </c>
      <c r="O304" s="8">
        <f>M304/86400+DATE(1970,1,1)</f>
        <v>41707.25</v>
      </c>
      <c r="P304" t="b">
        <v>0</v>
      </c>
      <c r="Q304" t="b">
        <v>0</v>
      </c>
      <c r="R304" t="s">
        <v>100</v>
      </c>
      <c r="S304" t="s">
        <v>2041</v>
      </c>
      <c r="T304" t="s">
        <v>2052</v>
      </c>
    </row>
    <row r="305" spans="1:20" ht="34" x14ac:dyDescent="0.2">
      <c r="A305">
        <v>656</v>
      </c>
      <c r="B305" t="s">
        <v>1354</v>
      </c>
      <c r="C305" s="3" t="s">
        <v>1355</v>
      </c>
      <c r="D305">
        <v>49879</v>
      </c>
      <c r="E305" s="4">
        <f>(D305/G305)*100</f>
        <v>42.127533783783782</v>
      </c>
      <c r="F305" t="s">
        <v>14</v>
      </c>
      <c r="G305">
        <v>118400</v>
      </c>
      <c r="H305">
        <v>504</v>
      </c>
      <c r="I305" s="5">
        <f>D305/H305</f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8">
        <f>L305/86400+DATE(1970,1,1)</f>
        <v>43097.25</v>
      </c>
      <c r="O305" s="8">
        <f>M305/86400+DATE(1970,1,1)</f>
        <v>43102.25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ht="17" x14ac:dyDescent="0.2">
      <c r="A306">
        <v>657</v>
      </c>
      <c r="B306" t="s">
        <v>1356</v>
      </c>
      <c r="C306" s="3" t="s">
        <v>1357</v>
      </c>
      <c r="D306">
        <v>824</v>
      </c>
      <c r="E306" s="4">
        <f>(D306/G306)*100</f>
        <v>8.24</v>
      </c>
      <c r="F306" t="s">
        <v>14</v>
      </c>
      <c r="G306">
        <v>10000</v>
      </c>
      <c r="H306">
        <v>14</v>
      </c>
      <c r="I306" s="5">
        <f>D306/H306</f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8">
        <f>L306/86400+DATE(1970,1,1)</f>
        <v>43096.25</v>
      </c>
      <c r="O306" s="8">
        <f>M306/86400+DATE(1970,1,1)</f>
        <v>43112.25</v>
      </c>
      <c r="P306" t="b">
        <v>0</v>
      </c>
      <c r="Q306" t="b">
        <v>0</v>
      </c>
      <c r="R306" t="s">
        <v>474</v>
      </c>
      <c r="S306" t="s">
        <v>2041</v>
      </c>
      <c r="T306" t="s">
        <v>2063</v>
      </c>
    </row>
    <row r="307" spans="1:20" ht="17" x14ac:dyDescent="0.2">
      <c r="A307">
        <v>659</v>
      </c>
      <c r="B307" t="s">
        <v>1360</v>
      </c>
      <c r="C307" s="3" t="s">
        <v>1361</v>
      </c>
      <c r="D307">
        <v>57010</v>
      </c>
      <c r="E307" s="4">
        <f>(D307/G307)*100</f>
        <v>47.232808616404313</v>
      </c>
      <c r="F307" t="s">
        <v>14</v>
      </c>
      <c r="G307">
        <v>120700</v>
      </c>
      <c r="H307">
        <v>750</v>
      </c>
      <c r="I307" s="5">
        <f>D307/H307</f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8">
        <f>L307/86400+DATE(1970,1,1)</f>
        <v>40570.25</v>
      </c>
      <c r="O307" s="8">
        <f>M307/86400+DATE(1970,1,1)</f>
        <v>40571.25</v>
      </c>
      <c r="P307" t="b">
        <v>0</v>
      </c>
      <c r="Q307" t="b">
        <v>0</v>
      </c>
      <c r="R307" t="s">
        <v>42</v>
      </c>
      <c r="S307" t="s">
        <v>2041</v>
      </c>
      <c r="T307" t="s">
        <v>2042</v>
      </c>
    </row>
    <row r="308" spans="1:20" ht="17" x14ac:dyDescent="0.2">
      <c r="A308">
        <v>660</v>
      </c>
      <c r="B308" t="s">
        <v>1362</v>
      </c>
      <c r="C308" s="3" t="s">
        <v>1363</v>
      </c>
      <c r="D308">
        <v>7438</v>
      </c>
      <c r="E308" s="4">
        <f>(D308/G308)*100</f>
        <v>81.736263736263737</v>
      </c>
      <c r="F308" t="s">
        <v>14</v>
      </c>
      <c r="G308">
        <v>9100</v>
      </c>
      <c r="H308">
        <v>77</v>
      </c>
      <c r="I308" s="5">
        <f>D308/H308</f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8">
        <f>L308/86400+DATE(1970,1,1)</f>
        <v>42237.208333333328</v>
      </c>
      <c r="O308" s="8">
        <f>M308/86400+DATE(1970,1,1)</f>
        <v>42246.208333333328</v>
      </c>
      <c r="P308" t="b">
        <v>1</v>
      </c>
      <c r="Q308" t="b">
        <v>0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661</v>
      </c>
      <c r="B309" t="s">
        <v>1364</v>
      </c>
      <c r="C309" s="3" t="s">
        <v>1365</v>
      </c>
      <c r="D309">
        <v>57872</v>
      </c>
      <c r="E309" s="4">
        <f>(D309/G309)*100</f>
        <v>54.187265917603</v>
      </c>
      <c r="F309" t="s">
        <v>14</v>
      </c>
      <c r="G309">
        <v>106800</v>
      </c>
      <c r="H309">
        <v>752</v>
      </c>
      <c r="I309" s="5">
        <f>D309/H309</f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8">
        <f>L309/86400+DATE(1970,1,1)</f>
        <v>40996.208333333336</v>
      </c>
      <c r="O309" s="8">
        <f>M309/86400+DATE(1970,1,1)</f>
        <v>41026.208333333336</v>
      </c>
      <c r="P309" t="b">
        <v>0</v>
      </c>
      <c r="Q309" t="b">
        <v>0</v>
      </c>
      <c r="R309" t="s">
        <v>159</v>
      </c>
      <c r="S309" t="s">
        <v>2035</v>
      </c>
      <c r="T309" t="s">
        <v>2058</v>
      </c>
    </row>
    <row r="310" spans="1:20" ht="17" x14ac:dyDescent="0.2">
      <c r="A310">
        <v>662</v>
      </c>
      <c r="B310" t="s">
        <v>1366</v>
      </c>
      <c r="C310" s="3" t="s">
        <v>1367</v>
      </c>
      <c r="D310">
        <v>8906</v>
      </c>
      <c r="E310" s="4">
        <f>(D310/G310)*100</f>
        <v>97.868131868131869</v>
      </c>
      <c r="F310" t="s">
        <v>14</v>
      </c>
      <c r="G310">
        <v>9100</v>
      </c>
      <c r="H310">
        <v>131</v>
      </c>
      <c r="I310" s="5">
        <f>D310/H310</f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8">
        <f>L310/86400+DATE(1970,1,1)</f>
        <v>43443.25</v>
      </c>
      <c r="O310" s="8">
        <f>M310/86400+DATE(1970,1,1)</f>
        <v>43447.25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663</v>
      </c>
      <c r="B311" t="s">
        <v>1368</v>
      </c>
      <c r="C311" s="3" t="s">
        <v>1369</v>
      </c>
      <c r="D311">
        <v>7724</v>
      </c>
      <c r="E311" s="4">
        <f>(D311/G311)*100</f>
        <v>77.239999999999995</v>
      </c>
      <c r="F311" t="s">
        <v>14</v>
      </c>
      <c r="G311">
        <v>10000</v>
      </c>
      <c r="H311">
        <v>87</v>
      </c>
      <c r="I311" s="5">
        <f>D311/H311</f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8">
        <f>L311/86400+DATE(1970,1,1)</f>
        <v>40458.208333333336</v>
      </c>
      <c r="O311" s="8">
        <f>M311/86400+DATE(1970,1,1)</f>
        <v>40481.208333333336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ht="17" x14ac:dyDescent="0.2">
      <c r="A312">
        <v>664</v>
      </c>
      <c r="B312" t="s">
        <v>708</v>
      </c>
      <c r="C312" s="3" t="s">
        <v>1370</v>
      </c>
      <c r="D312">
        <v>26571</v>
      </c>
      <c r="E312" s="4">
        <f>(D312/G312)*100</f>
        <v>33.464735516372798</v>
      </c>
      <c r="F312" t="s">
        <v>14</v>
      </c>
      <c r="G312">
        <v>79400</v>
      </c>
      <c r="H312">
        <v>1063</v>
      </c>
      <c r="I312" s="5">
        <f>D312/H312</f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8">
        <f>L312/86400+DATE(1970,1,1)</f>
        <v>40959.25</v>
      </c>
      <c r="O312" s="8">
        <f>M312/86400+DATE(1970,1,1)</f>
        <v>40969.25</v>
      </c>
      <c r="P312" t="b">
        <v>0</v>
      </c>
      <c r="Q312" t="b">
        <v>0</v>
      </c>
      <c r="R312" t="s">
        <v>159</v>
      </c>
      <c r="S312" t="s">
        <v>2035</v>
      </c>
      <c r="T312" t="s">
        <v>2058</v>
      </c>
    </row>
    <row r="313" spans="1:20" ht="34" x14ac:dyDescent="0.2">
      <c r="A313">
        <v>668</v>
      </c>
      <c r="B313" t="s">
        <v>1377</v>
      </c>
      <c r="C313" s="3" t="s">
        <v>1378</v>
      </c>
      <c r="D313">
        <v>5593</v>
      </c>
      <c r="E313" s="4">
        <f>(D313/G313)*100</f>
        <v>20.33818181818182</v>
      </c>
      <c r="F313" t="s">
        <v>14</v>
      </c>
      <c r="G313">
        <v>27500</v>
      </c>
      <c r="H313">
        <v>76</v>
      </c>
      <c r="I313" s="5">
        <f>D313/H313</f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8">
        <f>L313/86400+DATE(1970,1,1)</f>
        <v>41122.208333333336</v>
      </c>
      <c r="O313" s="8">
        <f>M313/86400+DATE(1970,1,1)</f>
        <v>41134.208333333336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672</v>
      </c>
      <c r="B314" t="s">
        <v>1384</v>
      </c>
      <c r="C314" s="3" t="s">
        <v>1385</v>
      </c>
      <c r="D314">
        <v>110689</v>
      </c>
      <c r="E314" s="4">
        <f>(D314/G314)*100</f>
        <v>55.931783729156137</v>
      </c>
      <c r="F314" t="s">
        <v>14</v>
      </c>
      <c r="G314">
        <v>197900</v>
      </c>
      <c r="H314">
        <v>4428</v>
      </c>
      <c r="I314" s="5">
        <f>D314/H314</f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8">
        <f>L314/86400+DATE(1970,1,1)</f>
        <v>43180.208333333328</v>
      </c>
      <c r="O314" s="8">
        <f>M314/86400+DATE(1970,1,1)</f>
        <v>43190.208333333328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673</v>
      </c>
      <c r="B315" t="s">
        <v>1386</v>
      </c>
      <c r="C315" s="3" t="s">
        <v>1387</v>
      </c>
      <c r="D315">
        <v>2445</v>
      </c>
      <c r="E315" s="4">
        <f>(D315/G315)*100</f>
        <v>43.660714285714285</v>
      </c>
      <c r="F315" t="s">
        <v>14</v>
      </c>
      <c r="G315">
        <v>5600</v>
      </c>
      <c r="H315">
        <v>58</v>
      </c>
      <c r="I315" s="5">
        <f>D315/H315</f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8">
        <f>L315/86400+DATE(1970,1,1)</f>
        <v>42475.208333333328</v>
      </c>
      <c r="O315" s="8">
        <f>M315/86400+DATE(1970,1,1)</f>
        <v>42496.208333333328</v>
      </c>
      <c r="P315" t="b">
        <v>0</v>
      </c>
      <c r="Q315" t="b">
        <v>0</v>
      </c>
      <c r="R315" t="s">
        <v>60</v>
      </c>
      <c r="S315" t="s">
        <v>2035</v>
      </c>
      <c r="T315" t="s">
        <v>2045</v>
      </c>
    </row>
    <row r="316" spans="1:20" ht="17" x14ac:dyDescent="0.2">
      <c r="A316">
        <v>677</v>
      </c>
      <c r="B316" t="s">
        <v>1394</v>
      </c>
      <c r="C316" s="3" t="s">
        <v>1395</v>
      </c>
      <c r="D316">
        <v>4432</v>
      </c>
      <c r="E316" s="4">
        <f>(D316/G316)*100</f>
        <v>83.622641509433961</v>
      </c>
      <c r="F316" t="s">
        <v>14</v>
      </c>
      <c r="G316">
        <v>5300</v>
      </c>
      <c r="H316">
        <v>111</v>
      </c>
      <c r="I316" s="5">
        <f>D316/H316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8">
        <f>L316/86400+DATE(1970,1,1)</f>
        <v>42561.208333333328</v>
      </c>
      <c r="O316" s="8">
        <f>M316/86400+DATE(1970,1,1)</f>
        <v>42611.208333333328</v>
      </c>
      <c r="P316" t="b">
        <v>0</v>
      </c>
      <c r="Q316" t="b">
        <v>0</v>
      </c>
      <c r="R316" t="s">
        <v>119</v>
      </c>
      <c r="S316" t="s">
        <v>2047</v>
      </c>
      <c r="T316" t="s">
        <v>2053</v>
      </c>
    </row>
    <row r="317" spans="1:20" ht="34" x14ac:dyDescent="0.2">
      <c r="A317">
        <v>680</v>
      </c>
      <c r="B317" t="s">
        <v>1399</v>
      </c>
      <c r="C317" s="3" t="s">
        <v>1400</v>
      </c>
      <c r="D317">
        <v>141822</v>
      </c>
      <c r="E317" s="4">
        <f>(D317/G317)*100</f>
        <v>97.405219780219781</v>
      </c>
      <c r="F317" t="s">
        <v>14</v>
      </c>
      <c r="G317">
        <v>145600</v>
      </c>
      <c r="H317">
        <v>2955</v>
      </c>
      <c r="I317" s="5">
        <f>D317/H317</f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8">
        <f>L317/86400+DATE(1970,1,1)</f>
        <v>43813.25</v>
      </c>
      <c r="O317" s="8">
        <f>M317/86400+DATE(1970,1,1)</f>
        <v>43815.25</v>
      </c>
      <c r="P317" t="b">
        <v>0</v>
      </c>
      <c r="Q317" t="b">
        <v>1</v>
      </c>
      <c r="R317" t="s">
        <v>292</v>
      </c>
      <c r="S317" t="s">
        <v>2050</v>
      </c>
      <c r="T317" t="s">
        <v>2061</v>
      </c>
    </row>
    <row r="318" spans="1:20" ht="34" x14ac:dyDescent="0.2">
      <c r="A318">
        <v>681</v>
      </c>
      <c r="B318" t="s">
        <v>1401</v>
      </c>
      <c r="C318" s="3" t="s">
        <v>1402</v>
      </c>
      <c r="D318">
        <v>159037</v>
      </c>
      <c r="E318" s="4">
        <f>(D318/G318)*100</f>
        <v>86.386203150461711</v>
      </c>
      <c r="F318" t="s">
        <v>14</v>
      </c>
      <c r="G318">
        <v>184100</v>
      </c>
      <c r="H318">
        <v>1657</v>
      </c>
      <c r="I318" s="5">
        <f>D318/H318</f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8">
        <f>L318/86400+DATE(1970,1,1)</f>
        <v>40898.25</v>
      </c>
      <c r="O318" s="8">
        <f>M318/86400+DATE(1970,1,1)</f>
        <v>40904.25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ht="17" x14ac:dyDescent="0.2">
      <c r="A319">
        <v>685</v>
      </c>
      <c r="B319" t="s">
        <v>1409</v>
      </c>
      <c r="C319" s="3" t="s">
        <v>1410</v>
      </c>
      <c r="D319">
        <v>94501</v>
      </c>
      <c r="E319" s="4">
        <f>(D319/G319)*100</f>
        <v>67.500714285714281</v>
      </c>
      <c r="F319" t="s">
        <v>14</v>
      </c>
      <c r="G319">
        <v>140000</v>
      </c>
      <c r="H319">
        <v>926</v>
      </c>
      <c r="I319" s="5">
        <f>D319/H319</f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8">
        <f>L319/86400+DATE(1970,1,1)</f>
        <v>42239.208333333328</v>
      </c>
      <c r="O319" s="8">
        <f>M319/86400+DATE(1970,1,1)</f>
        <v>42263.208333333328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17" x14ac:dyDescent="0.2">
      <c r="A320">
        <v>692</v>
      </c>
      <c r="B320" t="s">
        <v>1423</v>
      </c>
      <c r="C320" s="3" t="s">
        <v>1424</v>
      </c>
      <c r="D320">
        <v>5438</v>
      </c>
      <c r="E320" s="4">
        <f>(D320/G320)*100</f>
        <v>90.633333333333326</v>
      </c>
      <c r="F320" t="s">
        <v>14</v>
      </c>
      <c r="G320">
        <v>6000</v>
      </c>
      <c r="H320">
        <v>77</v>
      </c>
      <c r="I320" s="5">
        <f>D320/H320</f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8">
        <f>L320/86400+DATE(1970,1,1)</f>
        <v>43655.208333333328</v>
      </c>
      <c r="O320" s="8">
        <f>M320/86400+DATE(1970,1,1)</f>
        <v>43673.208333333328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4" x14ac:dyDescent="0.2">
      <c r="A321">
        <v>693</v>
      </c>
      <c r="B321" t="s">
        <v>1425</v>
      </c>
      <c r="C321" s="3" t="s">
        <v>1426</v>
      </c>
      <c r="D321">
        <v>115396</v>
      </c>
      <c r="E321" s="4">
        <f>(D321/G321)*100</f>
        <v>63.966740576496676</v>
      </c>
      <c r="F321" t="s">
        <v>14</v>
      </c>
      <c r="G321">
        <v>180400</v>
      </c>
      <c r="H321">
        <v>1748</v>
      </c>
      <c r="I321" s="5">
        <f>D321/H321</f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8">
        <f>L321/86400+DATE(1970,1,1)</f>
        <v>43025.208333333328</v>
      </c>
      <c r="O321" s="8">
        <f>M321/86400+DATE(1970,1,1)</f>
        <v>43042.208333333328</v>
      </c>
      <c r="P321" t="b">
        <v>0</v>
      </c>
      <c r="Q321" t="b">
        <v>0</v>
      </c>
      <c r="R321" t="s">
        <v>33</v>
      </c>
      <c r="S321" t="s">
        <v>2039</v>
      </c>
      <c r="T321" t="s">
        <v>2040</v>
      </c>
    </row>
    <row r="322" spans="1:20" ht="17" x14ac:dyDescent="0.2">
      <c r="A322">
        <v>694</v>
      </c>
      <c r="B322" t="s">
        <v>1427</v>
      </c>
      <c r="C322" s="3" t="s">
        <v>1428</v>
      </c>
      <c r="D322">
        <v>7656</v>
      </c>
      <c r="E322" s="4">
        <f>(D322/G322)*100</f>
        <v>84.131868131868131</v>
      </c>
      <c r="F322" t="s">
        <v>14</v>
      </c>
      <c r="G322">
        <v>9100</v>
      </c>
      <c r="H322">
        <v>79</v>
      </c>
      <c r="I322" s="5">
        <f>D322/H322</f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8">
        <f>L322/86400+DATE(1970,1,1)</f>
        <v>43066.25</v>
      </c>
      <c r="O322" s="8">
        <f>M322/86400+DATE(1970,1,1)</f>
        <v>43103.25</v>
      </c>
      <c r="P322" t="b">
        <v>0</v>
      </c>
      <c r="Q322" t="b">
        <v>0</v>
      </c>
      <c r="R322" t="s">
        <v>33</v>
      </c>
      <c r="S322" t="s">
        <v>2039</v>
      </c>
      <c r="T322" t="s">
        <v>2040</v>
      </c>
    </row>
    <row r="323" spans="1:20" ht="17" x14ac:dyDescent="0.2">
      <c r="A323">
        <v>696</v>
      </c>
      <c r="B323" t="s">
        <v>1431</v>
      </c>
      <c r="C323" s="3" t="s">
        <v>1432</v>
      </c>
      <c r="D323">
        <v>96888</v>
      </c>
      <c r="E323" s="4">
        <f>(D323/G323)*100</f>
        <v>59.042047531992694</v>
      </c>
      <c r="F323" t="s">
        <v>14</v>
      </c>
      <c r="G323">
        <v>164100</v>
      </c>
      <c r="H323">
        <v>889</v>
      </c>
      <c r="I323" s="5">
        <f>D323/H323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8">
        <f>L323/86400+DATE(1970,1,1)</f>
        <v>42114.208333333328</v>
      </c>
      <c r="O323" s="8">
        <f>M323/86400+DATE(1970,1,1)</f>
        <v>42115.208333333328</v>
      </c>
      <c r="P323" t="b">
        <v>0</v>
      </c>
      <c r="Q323" t="b">
        <v>1</v>
      </c>
      <c r="R323" t="s">
        <v>33</v>
      </c>
      <c r="S323" t="s">
        <v>2039</v>
      </c>
      <c r="T323" t="s">
        <v>2040</v>
      </c>
    </row>
    <row r="324" spans="1:20" ht="17" x14ac:dyDescent="0.2">
      <c r="A324">
        <v>699</v>
      </c>
      <c r="B324" t="s">
        <v>444</v>
      </c>
      <c r="C324" s="3" t="s">
        <v>1437</v>
      </c>
      <c r="D324">
        <v>6245</v>
      </c>
      <c r="E324" s="4">
        <f>(D324/G324)*100</f>
        <v>84.391891891891888</v>
      </c>
      <c r="F324" t="s">
        <v>14</v>
      </c>
      <c r="G324">
        <v>7400</v>
      </c>
      <c r="H324">
        <v>56</v>
      </c>
      <c r="I324" s="5">
        <f>D324/H324</f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8">
        <f>L324/86400+DATE(1970,1,1)</f>
        <v>43641.208333333328</v>
      </c>
      <c r="O324" s="8">
        <f>M324/86400+DATE(1970,1,1)</f>
        <v>43642.208333333328</v>
      </c>
      <c r="P324" t="b">
        <v>0</v>
      </c>
      <c r="Q324" t="b">
        <v>0</v>
      </c>
      <c r="R324" t="s">
        <v>53</v>
      </c>
      <c r="S324" t="s">
        <v>2041</v>
      </c>
      <c r="T324" t="s">
        <v>2044</v>
      </c>
    </row>
    <row r="325" spans="1:20" ht="34" x14ac:dyDescent="0.2">
      <c r="A325">
        <v>700</v>
      </c>
      <c r="B325" t="s">
        <v>1438</v>
      </c>
      <c r="C325" s="3" t="s">
        <v>1439</v>
      </c>
      <c r="D325">
        <v>3</v>
      </c>
      <c r="E325" s="4">
        <f>(D325/G325)*100</f>
        <v>3</v>
      </c>
      <c r="F325" t="s">
        <v>14</v>
      </c>
      <c r="G325">
        <v>100</v>
      </c>
      <c r="H325">
        <v>1</v>
      </c>
      <c r="I325" s="5">
        <f>D325/H325</f>
        <v>3</v>
      </c>
      <c r="J325" t="s">
        <v>21</v>
      </c>
      <c r="K325" t="s">
        <v>22</v>
      </c>
      <c r="L325">
        <v>1264399200</v>
      </c>
      <c r="M325">
        <v>1265695200</v>
      </c>
      <c r="N325" s="8">
        <f>L325/86400+DATE(1970,1,1)</f>
        <v>40203.25</v>
      </c>
      <c r="O325" s="8">
        <f>M325/86400+DATE(1970,1,1)</f>
        <v>40218.25</v>
      </c>
      <c r="P325" t="b">
        <v>0</v>
      </c>
      <c r="Q325" t="b">
        <v>0</v>
      </c>
      <c r="R325" t="s">
        <v>65</v>
      </c>
      <c r="S325" t="s">
        <v>2037</v>
      </c>
      <c r="T325" t="s">
        <v>2046</v>
      </c>
    </row>
    <row r="326" spans="1:20" ht="34" x14ac:dyDescent="0.2">
      <c r="A326">
        <v>702</v>
      </c>
      <c r="B326" t="s">
        <v>1442</v>
      </c>
      <c r="C326" s="3" t="s">
        <v>1443</v>
      </c>
      <c r="D326">
        <v>4710</v>
      </c>
      <c r="E326" s="4">
        <f>(D326/G326)*100</f>
        <v>54.137931034482754</v>
      </c>
      <c r="F326" t="s">
        <v>14</v>
      </c>
      <c r="G326">
        <v>8700</v>
      </c>
      <c r="H326">
        <v>83</v>
      </c>
      <c r="I326" s="5">
        <f>D326/H326</f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8">
        <f>L326/86400+DATE(1970,1,1)</f>
        <v>41477.208333333336</v>
      </c>
      <c r="O326" s="8">
        <f>M326/86400+DATE(1970,1,1)</f>
        <v>41482.208333333336</v>
      </c>
      <c r="P326" t="b">
        <v>0</v>
      </c>
      <c r="Q326" t="b">
        <v>0</v>
      </c>
      <c r="R326" t="s">
        <v>65</v>
      </c>
      <c r="S326" t="s">
        <v>2037</v>
      </c>
      <c r="T326" t="s">
        <v>2046</v>
      </c>
    </row>
    <row r="327" spans="1:20" ht="17" x14ac:dyDescent="0.2">
      <c r="A327">
        <v>705</v>
      </c>
      <c r="B327" t="s">
        <v>1448</v>
      </c>
      <c r="C327" s="3" t="s">
        <v>1449</v>
      </c>
      <c r="D327">
        <v>168048</v>
      </c>
      <c r="E327" s="4">
        <f>(D327/G327)*100</f>
        <v>99.026517383618156</v>
      </c>
      <c r="F327" t="s">
        <v>14</v>
      </c>
      <c r="G327">
        <v>169700</v>
      </c>
      <c r="H327">
        <v>2025</v>
      </c>
      <c r="I327" s="5">
        <f>D327/H327</f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8">
        <f>L327/86400+DATE(1970,1,1)</f>
        <v>41619.25</v>
      </c>
      <c r="O327" s="8">
        <f>M327/86400+DATE(1970,1,1)</f>
        <v>41623.25</v>
      </c>
      <c r="P327" t="b">
        <v>0</v>
      </c>
      <c r="Q327" t="b">
        <v>0</v>
      </c>
      <c r="R327" t="s">
        <v>68</v>
      </c>
      <c r="S327" t="s">
        <v>2047</v>
      </c>
      <c r="T327" t="s">
        <v>2048</v>
      </c>
    </row>
    <row r="328" spans="1:20" ht="34" x14ac:dyDescent="0.2">
      <c r="A328">
        <v>711</v>
      </c>
      <c r="B328" t="s">
        <v>1460</v>
      </c>
      <c r="C328" s="3" t="s">
        <v>1461</v>
      </c>
      <c r="D328">
        <v>1260</v>
      </c>
      <c r="E328" s="4">
        <f>(D328/G328)*100</f>
        <v>20.322580645161288</v>
      </c>
      <c r="F328" t="s">
        <v>14</v>
      </c>
      <c r="G328">
        <v>6200</v>
      </c>
      <c r="H328">
        <v>14</v>
      </c>
      <c r="I328" s="5">
        <f>D328/H328</f>
        <v>90</v>
      </c>
      <c r="J328" t="s">
        <v>107</v>
      </c>
      <c r="K328" t="s">
        <v>108</v>
      </c>
      <c r="L328">
        <v>1453615200</v>
      </c>
      <c r="M328">
        <v>1453788000</v>
      </c>
      <c r="N328" s="8">
        <f>L328/86400+DATE(1970,1,1)</f>
        <v>42393.25</v>
      </c>
      <c r="O328" s="8">
        <f>M328/86400+DATE(1970,1,1)</f>
        <v>42395.25</v>
      </c>
      <c r="P328" t="b">
        <v>1</v>
      </c>
      <c r="Q328" t="b">
        <v>1</v>
      </c>
      <c r="R328" t="s">
        <v>33</v>
      </c>
      <c r="S328" t="s">
        <v>2039</v>
      </c>
      <c r="T328" t="s">
        <v>2040</v>
      </c>
    </row>
    <row r="329" spans="1:20" ht="17" x14ac:dyDescent="0.2">
      <c r="A329">
        <v>715</v>
      </c>
      <c r="B329" t="s">
        <v>1468</v>
      </c>
      <c r="C329" s="3" t="s">
        <v>1469</v>
      </c>
      <c r="D329">
        <v>28870</v>
      </c>
      <c r="E329" s="4">
        <f>(D329/G329)*100</f>
        <v>24.466101694915253</v>
      </c>
      <c r="F329" t="s">
        <v>14</v>
      </c>
      <c r="G329">
        <v>118000</v>
      </c>
      <c r="H329">
        <v>656</v>
      </c>
      <c r="I329" s="5">
        <f>D329/H329</f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8">
        <f>L329/86400+DATE(1970,1,1)</f>
        <v>40397.208333333336</v>
      </c>
      <c r="O329" s="8">
        <f>M329/86400+DATE(1970,1,1)</f>
        <v>40402.208333333336</v>
      </c>
      <c r="P329" t="b">
        <v>0</v>
      </c>
      <c r="Q329" t="b">
        <v>0</v>
      </c>
      <c r="R329" t="s">
        <v>292</v>
      </c>
      <c r="S329" t="s">
        <v>2050</v>
      </c>
      <c r="T329" t="s">
        <v>2061</v>
      </c>
    </row>
    <row r="330" spans="1:20" ht="17" x14ac:dyDescent="0.2">
      <c r="A330">
        <v>725</v>
      </c>
      <c r="B330" t="s">
        <v>1488</v>
      </c>
      <c r="C330" s="3" t="s">
        <v>1489</v>
      </c>
      <c r="D330">
        <v>97369</v>
      </c>
      <c r="E330" s="4">
        <f>(D330/G330)*100</f>
        <v>50.398033126293996</v>
      </c>
      <c r="F330" t="s">
        <v>14</v>
      </c>
      <c r="G330">
        <v>193200</v>
      </c>
      <c r="H330">
        <v>1596</v>
      </c>
      <c r="I330" s="5">
        <f>D330/H330</f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8">
        <f>L330/86400+DATE(1970,1,1)</f>
        <v>41958.25</v>
      </c>
      <c r="O330" s="8">
        <f>M330/86400+DATE(1970,1,1)</f>
        <v>41960.25</v>
      </c>
      <c r="P330" t="b">
        <v>0</v>
      </c>
      <c r="Q330" t="b">
        <v>0</v>
      </c>
      <c r="R330" t="s">
        <v>292</v>
      </c>
      <c r="S330" t="s">
        <v>2050</v>
      </c>
      <c r="T330" t="s">
        <v>2061</v>
      </c>
    </row>
    <row r="331" spans="1:20" ht="34" x14ac:dyDescent="0.2">
      <c r="A331">
        <v>728</v>
      </c>
      <c r="B331" t="s">
        <v>1494</v>
      </c>
      <c r="C331" s="3" t="s">
        <v>1495</v>
      </c>
      <c r="D331">
        <v>735</v>
      </c>
      <c r="E331" s="4">
        <f>(D331/G331)*100</f>
        <v>17.5</v>
      </c>
      <c r="F331" t="s">
        <v>14</v>
      </c>
      <c r="G331">
        <v>4200</v>
      </c>
      <c r="H331">
        <v>10</v>
      </c>
      <c r="I331" s="5">
        <f>D331/H331</f>
        <v>73.5</v>
      </c>
      <c r="J331" t="s">
        <v>21</v>
      </c>
      <c r="K331" t="s">
        <v>22</v>
      </c>
      <c r="L331">
        <v>1464152400</v>
      </c>
      <c r="M331">
        <v>1465102800</v>
      </c>
      <c r="N331" s="8">
        <f>L331/86400+DATE(1970,1,1)</f>
        <v>42515.208333333328</v>
      </c>
      <c r="O331" s="8">
        <f>M331/86400+DATE(1970,1,1)</f>
        <v>42526.208333333328</v>
      </c>
      <c r="P331" t="b">
        <v>0</v>
      </c>
      <c r="Q331" t="b">
        <v>0</v>
      </c>
      <c r="R331" t="s">
        <v>33</v>
      </c>
      <c r="S331" t="s">
        <v>2039</v>
      </c>
      <c r="T331" t="s">
        <v>2040</v>
      </c>
    </row>
    <row r="332" spans="1:20" ht="17" x14ac:dyDescent="0.2">
      <c r="A332">
        <v>732</v>
      </c>
      <c r="B332" t="s">
        <v>1502</v>
      </c>
      <c r="C332" s="3" t="s">
        <v>1503</v>
      </c>
      <c r="D332">
        <v>107622</v>
      </c>
      <c r="E332" s="4">
        <f>(D332/G332)*100</f>
        <v>91.984615384615381</v>
      </c>
      <c r="F332" t="s">
        <v>14</v>
      </c>
      <c r="G332">
        <v>117000</v>
      </c>
      <c r="H332">
        <v>1121</v>
      </c>
      <c r="I332" s="5">
        <f>D332/H332</f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8">
        <f>L332/86400+DATE(1970,1,1)</f>
        <v>42816.208333333328</v>
      </c>
      <c r="O332" s="8">
        <f>M332/86400+DATE(1970,1,1)</f>
        <v>42839.208333333328</v>
      </c>
      <c r="P332" t="b">
        <v>0</v>
      </c>
      <c r="Q332" t="b">
        <v>1</v>
      </c>
      <c r="R332" t="s">
        <v>23</v>
      </c>
      <c r="S332" t="s">
        <v>2035</v>
      </c>
      <c r="T332" t="s">
        <v>2036</v>
      </c>
    </row>
    <row r="333" spans="1:20" ht="34" x14ac:dyDescent="0.2">
      <c r="A333">
        <v>738</v>
      </c>
      <c r="B333" t="s">
        <v>1032</v>
      </c>
      <c r="C333" s="3" t="s">
        <v>1514</v>
      </c>
      <c r="D333">
        <v>1557</v>
      </c>
      <c r="E333" s="4">
        <f>(D333/G333)*100</f>
        <v>2.0843373493975905</v>
      </c>
      <c r="F333" t="s">
        <v>14</v>
      </c>
      <c r="G333">
        <v>74700</v>
      </c>
      <c r="H333">
        <v>15</v>
      </c>
      <c r="I333" s="5">
        <f>D333/H333</f>
        <v>103.8</v>
      </c>
      <c r="J333" t="s">
        <v>21</v>
      </c>
      <c r="K333" t="s">
        <v>22</v>
      </c>
      <c r="L333">
        <v>1416117600</v>
      </c>
      <c r="M333">
        <v>1418018400</v>
      </c>
      <c r="N333" s="8">
        <f>L333/86400+DATE(1970,1,1)</f>
        <v>41959.25</v>
      </c>
      <c r="O333" s="8">
        <f>M333/86400+DATE(1970,1,1)</f>
        <v>41981.25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t="17" x14ac:dyDescent="0.2">
      <c r="A334">
        <v>739</v>
      </c>
      <c r="B334" t="s">
        <v>1515</v>
      </c>
      <c r="C334" s="3" t="s">
        <v>1516</v>
      </c>
      <c r="D334">
        <v>6100</v>
      </c>
      <c r="E334" s="4">
        <f>(D334/G334)*100</f>
        <v>61</v>
      </c>
      <c r="F334" t="s">
        <v>14</v>
      </c>
      <c r="G334">
        <v>10000</v>
      </c>
      <c r="H334">
        <v>191</v>
      </c>
      <c r="I334" s="5">
        <f>D334/H334</f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8">
        <f>L334/86400+DATE(1970,1,1)</f>
        <v>41089.208333333336</v>
      </c>
      <c r="O334" s="8">
        <f>M334/86400+DATE(1970,1,1)</f>
        <v>41090.208333333336</v>
      </c>
      <c r="P334" t="b">
        <v>0</v>
      </c>
      <c r="Q334" t="b">
        <v>0</v>
      </c>
      <c r="R334" t="s">
        <v>60</v>
      </c>
      <c r="S334" t="s">
        <v>2035</v>
      </c>
      <c r="T334" t="s">
        <v>2045</v>
      </c>
    </row>
    <row r="335" spans="1:20" ht="34" x14ac:dyDescent="0.2">
      <c r="A335">
        <v>740</v>
      </c>
      <c r="B335" t="s">
        <v>1517</v>
      </c>
      <c r="C335" s="3" t="s">
        <v>1518</v>
      </c>
      <c r="D335">
        <v>1592</v>
      </c>
      <c r="E335" s="4">
        <f>(D335/G335)*100</f>
        <v>30.037735849056602</v>
      </c>
      <c r="F335" t="s">
        <v>14</v>
      </c>
      <c r="G335">
        <v>5300</v>
      </c>
      <c r="H335">
        <v>16</v>
      </c>
      <c r="I335" s="5">
        <f>D335/H335</f>
        <v>99.5</v>
      </c>
      <c r="J335" t="s">
        <v>21</v>
      </c>
      <c r="K335" t="s">
        <v>22</v>
      </c>
      <c r="L335">
        <v>1486101600</v>
      </c>
      <c r="M335">
        <v>1486360800</v>
      </c>
      <c r="N335" s="8">
        <f>L335/86400+DATE(1970,1,1)</f>
        <v>42769.25</v>
      </c>
      <c r="O335" s="8">
        <f>M335/86400+DATE(1970,1,1)</f>
        <v>42772.25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34" x14ac:dyDescent="0.2">
      <c r="A336">
        <v>743</v>
      </c>
      <c r="B336" t="s">
        <v>1522</v>
      </c>
      <c r="C336" s="3" t="s">
        <v>1523</v>
      </c>
      <c r="D336">
        <v>504</v>
      </c>
      <c r="E336" s="4">
        <f>(D336/G336)*100</f>
        <v>12.923076923076923</v>
      </c>
      <c r="F336" t="s">
        <v>14</v>
      </c>
      <c r="G336">
        <v>3900</v>
      </c>
      <c r="H336">
        <v>17</v>
      </c>
      <c r="I336" s="5">
        <f>D336/H336</f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8">
        <f>L336/86400+DATE(1970,1,1)</f>
        <v>42298.208333333328</v>
      </c>
      <c r="O336" s="8">
        <f>M336/86400+DATE(1970,1,1)</f>
        <v>42304.208333333328</v>
      </c>
      <c r="P336" t="b">
        <v>0</v>
      </c>
      <c r="Q336" t="b">
        <v>1</v>
      </c>
      <c r="R336" t="s">
        <v>33</v>
      </c>
      <c r="S336" t="s">
        <v>2039</v>
      </c>
      <c r="T336" t="s">
        <v>2040</v>
      </c>
    </row>
    <row r="337" spans="1:20" ht="34" x14ac:dyDescent="0.2">
      <c r="A337">
        <v>745</v>
      </c>
      <c r="B337" t="s">
        <v>1526</v>
      </c>
      <c r="C337" s="3" t="s">
        <v>1527</v>
      </c>
      <c r="D337">
        <v>2091</v>
      </c>
      <c r="E337" s="4">
        <f>(D337/G337)*100</f>
        <v>30.304347826086957</v>
      </c>
      <c r="F337" t="s">
        <v>14</v>
      </c>
      <c r="G337">
        <v>6900</v>
      </c>
      <c r="H337">
        <v>34</v>
      </c>
      <c r="I337" s="5">
        <f>D337/H337</f>
        <v>61.5</v>
      </c>
      <c r="J337" t="s">
        <v>21</v>
      </c>
      <c r="K337" t="s">
        <v>22</v>
      </c>
      <c r="L337">
        <v>1275195600</v>
      </c>
      <c r="M337">
        <v>1277528400</v>
      </c>
      <c r="N337" s="8">
        <f>L337/86400+DATE(1970,1,1)</f>
        <v>40328.208333333336</v>
      </c>
      <c r="O337" s="8">
        <f>M337/86400+DATE(1970,1,1)</f>
        <v>40355.208333333336</v>
      </c>
      <c r="P337" t="b">
        <v>0</v>
      </c>
      <c r="Q337" t="b">
        <v>0</v>
      </c>
      <c r="R337" t="s">
        <v>65</v>
      </c>
      <c r="S337" t="s">
        <v>2037</v>
      </c>
      <c r="T337" t="s">
        <v>2046</v>
      </c>
    </row>
    <row r="338" spans="1:20" ht="17" x14ac:dyDescent="0.2">
      <c r="A338">
        <v>750</v>
      </c>
      <c r="B338" t="s">
        <v>1536</v>
      </c>
      <c r="C338" s="3" t="s">
        <v>1537</v>
      </c>
      <c r="D338">
        <v>1</v>
      </c>
      <c r="E338" s="4">
        <f>(D338/G338)*100</f>
        <v>1</v>
      </c>
      <c r="F338" t="s">
        <v>14</v>
      </c>
      <c r="G338">
        <v>100</v>
      </c>
      <c r="H338">
        <v>1</v>
      </c>
      <c r="I338" s="5">
        <f>D338/H338</f>
        <v>1</v>
      </c>
      <c r="J338" t="s">
        <v>40</v>
      </c>
      <c r="K338" t="s">
        <v>41</v>
      </c>
      <c r="L338">
        <v>1277960400</v>
      </c>
      <c r="M338">
        <v>1280120400</v>
      </c>
      <c r="N338" s="8">
        <f>L338/86400+DATE(1970,1,1)</f>
        <v>40360.208333333336</v>
      </c>
      <c r="O338" s="8">
        <f>M338/86400+DATE(1970,1,1)</f>
        <v>40385.208333333336</v>
      </c>
      <c r="P338" t="b">
        <v>0</v>
      </c>
      <c r="Q338" t="b">
        <v>0</v>
      </c>
      <c r="R338" t="s">
        <v>50</v>
      </c>
      <c r="S338" t="s">
        <v>2035</v>
      </c>
      <c r="T338" t="s">
        <v>2043</v>
      </c>
    </row>
    <row r="339" spans="1:20" ht="34" x14ac:dyDescent="0.2">
      <c r="A339">
        <v>759</v>
      </c>
      <c r="B339" t="s">
        <v>1554</v>
      </c>
      <c r="C339" s="3" t="s">
        <v>1555</v>
      </c>
      <c r="D339">
        <v>114615</v>
      </c>
      <c r="E339" s="4">
        <f>(D339/G339)*100</f>
        <v>68.426865671641792</v>
      </c>
      <c r="F339" t="s">
        <v>14</v>
      </c>
      <c r="G339">
        <v>167500</v>
      </c>
      <c r="H339">
        <v>1274</v>
      </c>
      <c r="I339" s="5">
        <f>D339/H339</f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8">
        <f>L339/86400+DATE(1970,1,1)</f>
        <v>43136.25</v>
      </c>
      <c r="O339" s="8">
        <f>M339/86400+DATE(1970,1,1)</f>
        <v>43166.25</v>
      </c>
      <c r="P339" t="b">
        <v>0</v>
      </c>
      <c r="Q339" t="b">
        <v>0</v>
      </c>
      <c r="R339" t="s">
        <v>50</v>
      </c>
      <c r="S339" t="s">
        <v>2035</v>
      </c>
      <c r="T339" t="s">
        <v>2043</v>
      </c>
    </row>
    <row r="340" spans="1:20" ht="17" x14ac:dyDescent="0.2">
      <c r="A340">
        <v>760</v>
      </c>
      <c r="B340" t="s">
        <v>1556</v>
      </c>
      <c r="C340" s="3" t="s">
        <v>1557</v>
      </c>
      <c r="D340">
        <v>16592</v>
      </c>
      <c r="E340" s="4">
        <f>(D340/G340)*100</f>
        <v>34.351966873706004</v>
      </c>
      <c r="F340" t="s">
        <v>14</v>
      </c>
      <c r="G340">
        <v>48300</v>
      </c>
      <c r="H340">
        <v>210</v>
      </c>
      <c r="I340" s="5">
        <f>D340/H340</f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8">
        <f>L340/86400+DATE(1970,1,1)</f>
        <v>43678.208333333328</v>
      </c>
      <c r="O340" s="8">
        <f>M340/86400+DATE(1970,1,1)</f>
        <v>43707.208333333328</v>
      </c>
      <c r="P340" t="b">
        <v>0</v>
      </c>
      <c r="Q340" t="b">
        <v>1</v>
      </c>
      <c r="R340" t="s">
        <v>89</v>
      </c>
      <c r="S340" t="s">
        <v>2050</v>
      </c>
      <c r="T340" t="s">
        <v>2051</v>
      </c>
    </row>
    <row r="341" spans="1:20" ht="34" x14ac:dyDescent="0.2">
      <c r="A341">
        <v>766</v>
      </c>
      <c r="B341" t="s">
        <v>1567</v>
      </c>
      <c r="C341" s="3" t="s">
        <v>1568</v>
      </c>
      <c r="D341">
        <v>13653</v>
      </c>
      <c r="E341" s="4">
        <f>(D341/G341)*100</f>
        <v>31.171232876712331</v>
      </c>
      <c r="F341" t="s">
        <v>14</v>
      </c>
      <c r="G341">
        <v>43800</v>
      </c>
      <c r="H341">
        <v>248</v>
      </c>
      <c r="I341" s="5">
        <f>D341/H341</f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8">
        <f>L341/86400+DATE(1970,1,1)</f>
        <v>43362.208333333328</v>
      </c>
      <c r="O341" s="8">
        <f>M341/86400+DATE(1970,1,1)</f>
        <v>43363.208333333328</v>
      </c>
      <c r="P341" t="b">
        <v>0</v>
      </c>
      <c r="Q341" t="b">
        <v>0</v>
      </c>
      <c r="R341" t="s">
        <v>474</v>
      </c>
      <c r="S341" t="s">
        <v>2041</v>
      </c>
      <c r="T341" t="s">
        <v>2063</v>
      </c>
    </row>
    <row r="342" spans="1:20" ht="17" x14ac:dyDescent="0.2">
      <c r="A342">
        <v>767</v>
      </c>
      <c r="B342" t="s">
        <v>1569</v>
      </c>
      <c r="C342" s="3" t="s">
        <v>1570</v>
      </c>
      <c r="D342">
        <v>55372</v>
      </c>
      <c r="E342" s="4">
        <f>(D342/G342)*100</f>
        <v>56.967078189300416</v>
      </c>
      <c r="F342" t="s">
        <v>14</v>
      </c>
      <c r="G342">
        <v>97200</v>
      </c>
      <c r="H342">
        <v>513</v>
      </c>
      <c r="I342" s="5">
        <f>D342/H342</f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8">
        <f>L342/86400+DATE(1970,1,1)</f>
        <v>42283.208333333328</v>
      </c>
      <c r="O342" s="8">
        <f>M342/86400+DATE(1970,1,1)</f>
        <v>42328.25</v>
      </c>
      <c r="P342" t="b">
        <v>0</v>
      </c>
      <c r="Q342" t="b">
        <v>0</v>
      </c>
      <c r="R342" t="s">
        <v>206</v>
      </c>
      <c r="S342" t="s">
        <v>2047</v>
      </c>
      <c r="T342" t="s">
        <v>2059</v>
      </c>
    </row>
    <row r="343" spans="1:20" ht="17" x14ac:dyDescent="0.2">
      <c r="A343">
        <v>769</v>
      </c>
      <c r="B343" t="s">
        <v>1573</v>
      </c>
      <c r="C343" s="3" t="s">
        <v>1574</v>
      </c>
      <c r="D343">
        <v>109106</v>
      </c>
      <c r="E343" s="4">
        <f>(D343/G343)*100</f>
        <v>86.867834394904463</v>
      </c>
      <c r="F343" t="s">
        <v>14</v>
      </c>
      <c r="G343">
        <v>125600</v>
      </c>
      <c r="H343">
        <v>3410</v>
      </c>
      <c r="I343" s="5">
        <f>D343/H343</f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8">
        <f>L343/86400+DATE(1970,1,1)</f>
        <v>41501.208333333336</v>
      </c>
      <c r="O343" s="8">
        <f>M343/86400+DATE(1970,1,1)</f>
        <v>41527.208333333336</v>
      </c>
      <c r="P343" t="b">
        <v>0</v>
      </c>
      <c r="Q343" t="b">
        <v>0</v>
      </c>
      <c r="R343" t="s">
        <v>89</v>
      </c>
      <c r="S343" t="s">
        <v>2050</v>
      </c>
      <c r="T343" t="s">
        <v>2051</v>
      </c>
    </row>
    <row r="344" spans="1:20" ht="34" x14ac:dyDescent="0.2">
      <c r="A344">
        <v>775</v>
      </c>
      <c r="B344" t="s">
        <v>1585</v>
      </c>
      <c r="C344" s="3" t="s">
        <v>1586</v>
      </c>
      <c r="D344">
        <v>968</v>
      </c>
      <c r="E344" s="4">
        <f>(D344/G344)*100</f>
        <v>10.297872340425531</v>
      </c>
      <c r="F344" t="s">
        <v>14</v>
      </c>
      <c r="G344">
        <v>9400</v>
      </c>
      <c r="H344">
        <v>10</v>
      </c>
      <c r="I344" s="5">
        <f>D344/H344</f>
        <v>96.8</v>
      </c>
      <c r="J344" t="s">
        <v>21</v>
      </c>
      <c r="K344" t="s">
        <v>22</v>
      </c>
      <c r="L344">
        <v>1415253600</v>
      </c>
      <c r="M344">
        <v>1416117600</v>
      </c>
      <c r="N344" s="8">
        <f>L344/86400+DATE(1970,1,1)</f>
        <v>41949.25</v>
      </c>
      <c r="O344" s="8">
        <f>M344/86400+DATE(1970,1,1)</f>
        <v>41959.25</v>
      </c>
      <c r="P344" t="b">
        <v>0</v>
      </c>
      <c r="Q344" t="b">
        <v>0</v>
      </c>
      <c r="R344" t="s">
        <v>23</v>
      </c>
      <c r="S344" t="s">
        <v>2035</v>
      </c>
      <c r="T344" t="s">
        <v>2036</v>
      </c>
    </row>
    <row r="345" spans="1:20" ht="17" x14ac:dyDescent="0.2">
      <c r="A345">
        <v>776</v>
      </c>
      <c r="B345" t="s">
        <v>1587</v>
      </c>
      <c r="C345" s="3" t="s">
        <v>1588</v>
      </c>
      <c r="D345">
        <v>72623</v>
      </c>
      <c r="E345" s="4">
        <f>(D345/G345)*100</f>
        <v>65.544223826714799</v>
      </c>
      <c r="F345" t="s">
        <v>14</v>
      </c>
      <c r="G345">
        <v>110800</v>
      </c>
      <c r="H345">
        <v>2201</v>
      </c>
      <c r="I345" s="5">
        <f>D345/H345</f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8">
        <f>L345/86400+DATE(1970,1,1)</f>
        <v>43650.208333333328</v>
      </c>
      <c r="O345" s="8">
        <f>M345/86400+DATE(1970,1,1)</f>
        <v>43668.208333333328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777</v>
      </c>
      <c r="B346" t="s">
        <v>1589</v>
      </c>
      <c r="C346" s="3" t="s">
        <v>1590</v>
      </c>
      <c r="D346">
        <v>45987</v>
      </c>
      <c r="E346" s="4">
        <f>(D346/G346)*100</f>
        <v>49.026652452025587</v>
      </c>
      <c r="F346" t="s">
        <v>14</v>
      </c>
      <c r="G346">
        <v>93800</v>
      </c>
      <c r="H346">
        <v>676</v>
      </c>
      <c r="I346" s="5">
        <f>D346/H346</f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8">
        <f>L346/86400+DATE(1970,1,1)</f>
        <v>40809.208333333336</v>
      </c>
      <c r="O346" s="8">
        <f>M346/86400+DATE(1970,1,1)</f>
        <v>40838.208333333336</v>
      </c>
      <c r="P346" t="b">
        <v>0</v>
      </c>
      <c r="Q346" t="b">
        <v>0</v>
      </c>
      <c r="R346" t="s">
        <v>33</v>
      </c>
      <c r="S346" t="s">
        <v>2039</v>
      </c>
      <c r="T346" t="s">
        <v>2040</v>
      </c>
    </row>
    <row r="347" spans="1:20" ht="17" x14ac:dyDescent="0.2">
      <c r="A347">
        <v>779</v>
      </c>
      <c r="B347" t="s">
        <v>1593</v>
      </c>
      <c r="C347" s="3" t="s">
        <v>1594</v>
      </c>
      <c r="D347">
        <v>87293</v>
      </c>
      <c r="E347" s="4">
        <f>(D347/G347)*100</f>
        <v>80.306347746090154</v>
      </c>
      <c r="F347" t="s">
        <v>14</v>
      </c>
      <c r="G347">
        <v>108700</v>
      </c>
      <c r="H347">
        <v>831</v>
      </c>
      <c r="I347" s="5">
        <f>D347/H347</f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8">
        <f>L347/86400+DATE(1970,1,1)</f>
        <v>42230.208333333328</v>
      </c>
      <c r="O347" s="8">
        <f>M347/86400+DATE(1970,1,1)</f>
        <v>42239.208333333328</v>
      </c>
      <c r="P347" t="b">
        <v>0</v>
      </c>
      <c r="Q347" t="b">
        <v>1</v>
      </c>
      <c r="R347" t="s">
        <v>33</v>
      </c>
      <c r="S347" t="s">
        <v>2039</v>
      </c>
      <c r="T347" t="s">
        <v>2040</v>
      </c>
    </row>
    <row r="348" spans="1:20" ht="17" x14ac:dyDescent="0.2">
      <c r="A348">
        <v>787</v>
      </c>
      <c r="B348" t="s">
        <v>1609</v>
      </c>
      <c r="C348" s="3" t="s">
        <v>1610</v>
      </c>
      <c r="D348">
        <v>60994</v>
      </c>
      <c r="E348" s="4">
        <f>(D348/G348)*100</f>
        <v>99.66339869281046</v>
      </c>
      <c r="F348" t="s">
        <v>14</v>
      </c>
      <c r="G348">
        <v>61200</v>
      </c>
      <c r="H348">
        <v>859</v>
      </c>
      <c r="I348" s="5">
        <f>D348/H348</f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8">
        <f>L348/86400+DATE(1970,1,1)</f>
        <v>40684.208333333336</v>
      </c>
      <c r="O348" s="8">
        <f>M348/86400+DATE(1970,1,1)</f>
        <v>40693.208333333336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ht="17" x14ac:dyDescent="0.2">
      <c r="A349">
        <v>789</v>
      </c>
      <c r="B349" t="s">
        <v>1613</v>
      </c>
      <c r="C349" s="3" t="s">
        <v>1614</v>
      </c>
      <c r="D349">
        <v>3351</v>
      </c>
      <c r="E349" s="4">
        <f>(D349/G349)*100</f>
        <v>37.233333333333334</v>
      </c>
      <c r="F349" t="s">
        <v>14</v>
      </c>
      <c r="G349">
        <v>9000</v>
      </c>
      <c r="H349">
        <v>45</v>
      </c>
      <c r="I349" s="5">
        <f>D349/H349</f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8">
        <f>L349/86400+DATE(1970,1,1)</f>
        <v>41786.208333333336</v>
      </c>
      <c r="O349" s="8">
        <f>M349/86400+DATE(1970,1,1)</f>
        <v>41823.208333333336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ht="17" x14ac:dyDescent="0.2">
      <c r="A350">
        <v>791</v>
      </c>
      <c r="B350" t="s">
        <v>1617</v>
      </c>
      <c r="C350" s="3" t="s">
        <v>1618</v>
      </c>
      <c r="D350">
        <v>540</v>
      </c>
      <c r="E350" s="4">
        <f>(D350/G350)*100</f>
        <v>25.714285714285712</v>
      </c>
      <c r="F350" t="s">
        <v>14</v>
      </c>
      <c r="G350">
        <v>2100</v>
      </c>
      <c r="H350">
        <v>6</v>
      </c>
      <c r="I350" s="5">
        <f>D350/H350</f>
        <v>90</v>
      </c>
      <c r="J350" t="s">
        <v>21</v>
      </c>
      <c r="K350" t="s">
        <v>22</v>
      </c>
      <c r="L350">
        <v>1481436000</v>
      </c>
      <c r="M350">
        <v>1482818400</v>
      </c>
      <c r="N350" s="8">
        <f>L350/86400+DATE(1970,1,1)</f>
        <v>42715.25</v>
      </c>
      <c r="O350" s="8">
        <f>M350/86400+DATE(1970,1,1)</f>
        <v>42731.25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792</v>
      </c>
      <c r="B351" t="s">
        <v>1619</v>
      </c>
      <c r="C351" s="3" t="s">
        <v>1620</v>
      </c>
      <c r="D351">
        <v>680</v>
      </c>
      <c r="E351" s="4">
        <f>(D351/G351)*100</f>
        <v>34</v>
      </c>
      <c r="F351" t="s">
        <v>14</v>
      </c>
      <c r="G351">
        <v>2000</v>
      </c>
      <c r="H351">
        <v>7</v>
      </c>
      <c r="I351" s="5">
        <f>D351/H351</f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8">
        <f>L351/86400+DATE(1970,1,1)</f>
        <v>41451.208333333336</v>
      </c>
      <c r="O351" s="8">
        <f>M351/86400+DATE(1970,1,1)</f>
        <v>41479.208333333336</v>
      </c>
      <c r="P351" t="b">
        <v>0</v>
      </c>
      <c r="Q351" t="b">
        <v>1</v>
      </c>
      <c r="R351" t="s">
        <v>33</v>
      </c>
      <c r="S351" t="s">
        <v>2039</v>
      </c>
      <c r="T351" t="s">
        <v>2040</v>
      </c>
    </row>
    <row r="352" spans="1:20" ht="34" x14ac:dyDescent="0.2">
      <c r="A352">
        <v>795</v>
      </c>
      <c r="B352" t="s">
        <v>1625</v>
      </c>
      <c r="C352" s="3" t="s">
        <v>1626</v>
      </c>
      <c r="D352">
        <v>1022</v>
      </c>
      <c r="E352" s="4">
        <f>(D352/G352)*100</f>
        <v>14.394366197183098</v>
      </c>
      <c r="F352" t="s">
        <v>14</v>
      </c>
      <c r="G352">
        <v>7100</v>
      </c>
      <c r="H352">
        <v>31</v>
      </c>
      <c r="I352" s="5">
        <f>D352/H352</f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8">
        <f>L352/86400+DATE(1970,1,1)</f>
        <v>42675.208333333328</v>
      </c>
      <c r="O352" s="8">
        <f>M352/86400+DATE(1970,1,1)</f>
        <v>42678.208333333328</v>
      </c>
      <c r="P352" t="b">
        <v>0</v>
      </c>
      <c r="Q352" t="b">
        <v>0</v>
      </c>
      <c r="R352" t="s">
        <v>53</v>
      </c>
      <c r="S352" t="s">
        <v>2041</v>
      </c>
      <c r="T352" t="s">
        <v>2044</v>
      </c>
    </row>
    <row r="353" spans="1:20" ht="17" x14ac:dyDescent="0.2">
      <c r="A353">
        <v>796</v>
      </c>
      <c r="B353" t="s">
        <v>1627</v>
      </c>
      <c r="C353" s="3" t="s">
        <v>1628</v>
      </c>
      <c r="D353">
        <v>4275</v>
      </c>
      <c r="E353" s="4">
        <f>(D353/G353)*100</f>
        <v>54.807692307692314</v>
      </c>
      <c r="F353" t="s">
        <v>14</v>
      </c>
      <c r="G353">
        <v>7800</v>
      </c>
      <c r="H353">
        <v>78</v>
      </c>
      <c r="I353" s="5">
        <f>D353/H353</f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8">
        <f>L353/86400+DATE(1970,1,1)</f>
        <v>41859.208333333336</v>
      </c>
      <c r="O353" s="8">
        <f>M353/86400+DATE(1970,1,1)</f>
        <v>41866.208333333336</v>
      </c>
      <c r="P353" t="b">
        <v>0</v>
      </c>
      <c r="Q353" t="b">
        <v>1</v>
      </c>
      <c r="R353" t="s">
        <v>292</v>
      </c>
      <c r="S353" t="s">
        <v>2050</v>
      </c>
      <c r="T353" t="s">
        <v>2061</v>
      </c>
    </row>
    <row r="354" spans="1:20" ht="17" x14ac:dyDescent="0.2">
      <c r="A354">
        <v>799</v>
      </c>
      <c r="B354" t="s">
        <v>1633</v>
      </c>
      <c r="C354" s="3" t="s">
        <v>1634</v>
      </c>
      <c r="D354">
        <v>73522</v>
      </c>
      <c r="E354" s="4">
        <f>(D354/G354)*100</f>
        <v>87.008284023668637</v>
      </c>
      <c r="F354" t="s">
        <v>14</v>
      </c>
      <c r="G354">
        <v>84500</v>
      </c>
      <c r="H354">
        <v>1225</v>
      </c>
      <c r="I354" s="5">
        <f>D354/H354</f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8">
        <f>L354/86400+DATE(1970,1,1)</f>
        <v>42399.25</v>
      </c>
      <c r="O354" s="8">
        <f>M354/86400+DATE(1970,1,1)</f>
        <v>42403.25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800</v>
      </c>
      <c r="B355" t="s">
        <v>1635</v>
      </c>
      <c r="C355" s="3" t="s">
        <v>1636</v>
      </c>
      <c r="D355">
        <v>1</v>
      </c>
      <c r="E355" s="4">
        <f>(D355/G355)*100</f>
        <v>1</v>
      </c>
      <c r="F355" t="s">
        <v>14</v>
      </c>
      <c r="G355">
        <v>100</v>
      </c>
      <c r="H355">
        <v>1</v>
      </c>
      <c r="I355" s="5">
        <f>D355/H355</f>
        <v>1</v>
      </c>
      <c r="J355" t="s">
        <v>98</v>
      </c>
      <c r="K355" t="s">
        <v>99</v>
      </c>
      <c r="L355">
        <v>1434085200</v>
      </c>
      <c r="M355">
        <v>1434430800</v>
      </c>
      <c r="N355" s="8">
        <f>L355/86400+DATE(1970,1,1)</f>
        <v>42167.208333333328</v>
      </c>
      <c r="O355" s="8">
        <f>M355/86400+DATE(1970,1,1)</f>
        <v>42171.208333333328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34" x14ac:dyDescent="0.2">
      <c r="A356">
        <v>805</v>
      </c>
      <c r="B356" t="s">
        <v>1645</v>
      </c>
      <c r="C356" s="3" t="s">
        <v>1646</v>
      </c>
      <c r="D356">
        <v>4932</v>
      </c>
      <c r="E356" s="4">
        <f>(D356/G356)*100</f>
        <v>50.845360824742272</v>
      </c>
      <c r="F356" t="s">
        <v>14</v>
      </c>
      <c r="G356">
        <v>9700</v>
      </c>
      <c r="H356">
        <v>67</v>
      </c>
      <c r="I356" s="5">
        <f>D356/H356</f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8">
        <f>L356/86400+DATE(1970,1,1)</f>
        <v>41958.25</v>
      </c>
      <c r="O356" s="8">
        <f>M356/86400+DATE(1970,1,1)</f>
        <v>42009.25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808</v>
      </c>
      <c r="B357" t="s">
        <v>1651</v>
      </c>
      <c r="C357" s="3" t="s">
        <v>1652</v>
      </c>
      <c r="D357">
        <v>1583</v>
      </c>
      <c r="E357" s="4">
        <f>(D357/G357)*100</f>
        <v>30.44230769230769</v>
      </c>
      <c r="F357" t="s">
        <v>14</v>
      </c>
      <c r="G357">
        <v>5200</v>
      </c>
      <c r="H357">
        <v>19</v>
      </c>
      <c r="I357" s="5">
        <f>D357/H357</f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8">
        <f>L357/86400+DATE(1970,1,1)</f>
        <v>42507.208333333328</v>
      </c>
      <c r="O357" s="8">
        <f>M357/86400+DATE(1970,1,1)</f>
        <v>42524.208333333328</v>
      </c>
      <c r="P357" t="b">
        <v>0</v>
      </c>
      <c r="Q357" t="b">
        <v>0</v>
      </c>
      <c r="R357" t="s">
        <v>17</v>
      </c>
      <c r="S357" t="s">
        <v>2033</v>
      </c>
      <c r="T357" t="s">
        <v>2034</v>
      </c>
    </row>
    <row r="358" spans="1:20" ht="17" x14ac:dyDescent="0.2">
      <c r="A358">
        <v>809</v>
      </c>
      <c r="B358" t="s">
        <v>1599</v>
      </c>
      <c r="C358" s="3" t="s">
        <v>1653</v>
      </c>
      <c r="D358">
        <v>88536</v>
      </c>
      <c r="E358" s="4">
        <f>(D358/G358)*100</f>
        <v>62.880681818181813</v>
      </c>
      <c r="F358" t="s">
        <v>14</v>
      </c>
      <c r="G358">
        <v>140800</v>
      </c>
      <c r="H358">
        <v>2108</v>
      </c>
      <c r="I358" s="5">
        <f>D358/H358</f>
        <v>42</v>
      </c>
      <c r="J358" t="s">
        <v>98</v>
      </c>
      <c r="K358" t="s">
        <v>99</v>
      </c>
      <c r="L358">
        <v>1344920400</v>
      </c>
      <c r="M358">
        <v>1345006800</v>
      </c>
      <c r="N358" s="8">
        <f>L358/86400+DATE(1970,1,1)</f>
        <v>41135.208333333336</v>
      </c>
      <c r="O358" s="8">
        <f>M358/86400+DATE(1970,1,1)</f>
        <v>41136.208333333336</v>
      </c>
      <c r="P358" t="b">
        <v>0</v>
      </c>
      <c r="Q358" t="b">
        <v>0</v>
      </c>
      <c r="R358" t="s">
        <v>42</v>
      </c>
      <c r="S358" t="s">
        <v>2041</v>
      </c>
      <c r="T358" t="s">
        <v>2042</v>
      </c>
    </row>
    <row r="359" spans="1:20" ht="17" x14ac:dyDescent="0.2">
      <c r="A359">
        <v>811</v>
      </c>
      <c r="B359" t="s">
        <v>1656</v>
      </c>
      <c r="C359" s="3" t="s">
        <v>1657</v>
      </c>
      <c r="D359">
        <v>71320</v>
      </c>
      <c r="E359" s="4">
        <f>(D359/G359)*100</f>
        <v>77.102702702702715</v>
      </c>
      <c r="F359" t="s">
        <v>14</v>
      </c>
      <c r="G359">
        <v>92500</v>
      </c>
      <c r="H359">
        <v>679</v>
      </c>
      <c r="I359" s="5">
        <f>D359/H359</f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8">
        <f>L359/86400+DATE(1970,1,1)</f>
        <v>42378.25</v>
      </c>
      <c r="O359" s="8">
        <f>M359/86400+DATE(1970,1,1)</f>
        <v>42380.25</v>
      </c>
      <c r="P359" t="b">
        <v>0</v>
      </c>
      <c r="Q359" t="b">
        <v>1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814</v>
      </c>
      <c r="B360" t="s">
        <v>1662</v>
      </c>
      <c r="C360" s="3" t="s">
        <v>1663</v>
      </c>
      <c r="D360">
        <v>2950</v>
      </c>
      <c r="E360" s="4">
        <f>(D360/G360)*100</f>
        <v>92.1875</v>
      </c>
      <c r="F360" t="s">
        <v>14</v>
      </c>
      <c r="G360">
        <v>3200</v>
      </c>
      <c r="H360">
        <v>36</v>
      </c>
      <c r="I360" s="5">
        <f>D360/H360</f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8">
        <f>L360/86400+DATE(1970,1,1)</f>
        <v>42517.208333333328</v>
      </c>
      <c r="O360" s="8">
        <f>M360/86400+DATE(1970,1,1)</f>
        <v>42519.208333333328</v>
      </c>
      <c r="P360" t="b">
        <v>0</v>
      </c>
      <c r="Q360" t="b">
        <v>1</v>
      </c>
      <c r="R360" t="s">
        <v>23</v>
      </c>
      <c r="S360" t="s">
        <v>2035</v>
      </c>
      <c r="T360" t="s">
        <v>2036</v>
      </c>
    </row>
    <row r="361" spans="1:20" ht="34" x14ac:dyDescent="0.2">
      <c r="A361">
        <v>819</v>
      </c>
      <c r="B361" t="s">
        <v>1671</v>
      </c>
      <c r="C361" s="3" t="s">
        <v>1672</v>
      </c>
      <c r="D361">
        <v>4509</v>
      </c>
      <c r="E361" s="4">
        <f>(D361/G361)*100</f>
        <v>50.662921348314605</v>
      </c>
      <c r="F361" t="s">
        <v>14</v>
      </c>
      <c r="G361">
        <v>8900</v>
      </c>
      <c r="H361">
        <v>47</v>
      </c>
      <c r="I361" s="5">
        <f>D361/H361</f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8">
        <f>L361/86400+DATE(1970,1,1)</f>
        <v>41237.25</v>
      </c>
      <c r="O361" s="8">
        <f>M361/86400+DATE(1970,1,1)</f>
        <v>41252.25</v>
      </c>
      <c r="P361" t="b">
        <v>1</v>
      </c>
      <c r="Q361" t="b">
        <v>0</v>
      </c>
      <c r="R361" t="s">
        <v>89</v>
      </c>
      <c r="S361" t="s">
        <v>2050</v>
      </c>
      <c r="T361" t="s">
        <v>2051</v>
      </c>
    </row>
    <row r="362" spans="1:20" ht="34" x14ac:dyDescent="0.2">
      <c r="A362">
        <v>828</v>
      </c>
      <c r="B362" t="s">
        <v>1689</v>
      </c>
      <c r="C362" s="3" t="s">
        <v>1690</v>
      </c>
      <c r="D362">
        <v>4899</v>
      </c>
      <c r="E362" s="4">
        <f>(D362/G362)*100</f>
        <v>69</v>
      </c>
      <c r="F362" t="s">
        <v>14</v>
      </c>
      <c r="G362">
        <v>7100</v>
      </c>
      <c r="H362">
        <v>70</v>
      </c>
      <c r="I362" s="5">
        <f>D362/H362</f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8">
        <f>L362/86400+DATE(1970,1,1)</f>
        <v>43340.208333333328</v>
      </c>
      <c r="O362" s="8">
        <f>M362/86400+DATE(1970,1,1)</f>
        <v>43365.208333333328</v>
      </c>
      <c r="P362" t="b">
        <v>0</v>
      </c>
      <c r="Q362" t="b">
        <v>0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829</v>
      </c>
      <c r="B363" t="s">
        <v>1691</v>
      </c>
      <c r="C363" s="3" t="s">
        <v>1692</v>
      </c>
      <c r="D363">
        <v>4929</v>
      </c>
      <c r="E363" s="4">
        <f>(D363/G363)*100</f>
        <v>51.34375</v>
      </c>
      <c r="F363" t="s">
        <v>14</v>
      </c>
      <c r="G363">
        <v>9600</v>
      </c>
      <c r="H363">
        <v>154</v>
      </c>
      <c r="I363" s="5">
        <f>D363/H363</f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8">
        <f>L363/86400+DATE(1970,1,1)</f>
        <v>42164.208333333328</v>
      </c>
      <c r="O363" s="8">
        <f>M363/86400+DATE(1970,1,1)</f>
        <v>42179.208333333328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4" x14ac:dyDescent="0.2">
      <c r="A364">
        <v>830</v>
      </c>
      <c r="B364" t="s">
        <v>1693</v>
      </c>
      <c r="C364" s="3" t="s">
        <v>1694</v>
      </c>
      <c r="D364">
        <v>1424</v>
      </c>
      <c r="E364" s="4">
        <f>(D364/G364)*100</f>
        <v>1.1710526315789473</v>
      </c>
      <c r="F364" t="s">
        <v>14</v>
      </c>
      <c r="G364">
        <v>121600</v>
      </c>
      <c r="H364">
        <v>22</v>
      </c>
      <c r="I364" s="5">
        <f>D364/H364</f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8">
        <f>L364/86400+DATE(1970,1,1)</f>
        <v>43103.25</v>
      </c>
      <c r="O364" s="8">
        <f>M364/86400+DATE(1970,1,1)</f>
        <v>43162.25</v>
      </c>
      <c r="P364" t="b">
        <v>0</v>
      </c>
      <c r="Q364" t="b">
        <v>0</v>
      </c>
      <c r="R364" t="s">
        <v>33</v>
      </c>
      <c r="S364" t="s">
        <v>2039</v>
      </c>
      <c r="T364" t="s">
        <v>2040</v>
      </c>
    </row>
    <row r="365" spans="1:20" ht="17" x14ac:dyDescent="0.2">
      <c r="A365">
        <v>835</v>
      </c>
      <c r="B365" t="s">
        <v>1703</v>
      </c>
      <c r="C365" s="3" t="s">
        <v>1704</v>
      </c>
      <c r="D365">
        <v>77355</v>
      </c>
      <c r="E365" s="4">
        <f>(D365/G365)*100</f>
        <v>89.738979118329468</v>
      </c>
      <c r="F365" t="s">
        <v>14</v>
      </c>
      <c r="G365">
        <v>86200</v>
      </c>
      <c r="H365">
        <v>1758</v>
      </c>
      <c r="I365" s="5">
        <f>D365/H365</f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8">
        <f>L365/86400+DATE(1970,1,1)</f>
        <v>42063.25</v>
      </c>
      <c r="O365" s="8">
        <f>M365/86400+DATE(1970,1,1)</f>
        <v>42069.25</v>
      </c>
      <c r="P365" t="b">
        <v>0</v>
      </c>
      <c r="Q365" t="b">
        <v>0</v>
      </c>
      <c r="R365" t="s">
        <v>28</v>
      </c>
      <c r="S365" t="s">
        <v>2037</v>
      </c>
      <c r="T365" t="s">
        <v>2038</v>
      </c>
    </row>
    <row r="366" spans="1:20" ht="17" x14ac:dyDescent="0.2">
      <c r="A366">
        <v>836</v>
      </c>
      <c r="B366" t="s">
        <v>1705</v>
      </c>
      <c r="C366" s="3" t="s">
        <v>1706</v>
      </c>
      <c r="D366">
        <v>6086</v>
      </c>
      <c r="E366" s="4">
        <f>(D366/G366)*100</f>
        <v>75.135802469135797</v>
      </c>
      <c r="F366" t="s">
        <v>14</v>
      </c>
      <c r="G366">
        <v>8100</v>
      </c>
      <c r="H366">
        <v>94</v>
      </c>
      <c r="I366" s="5">
        <f>D366/H366</f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8">
        <f>L366/86400+DATE(1970,1,1)</f>
        <v>40214.25</v>
      </c>
      <c r="O366" s="8">
        <f>M366/86400+DATE(1970,1,1)</f>
        <v>40225.25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4" x14ac:dyDescent="0.2">
      <c r="A367">
        <v>843</v>
      </c>
      <c r="B367" t="s">
        <v>1719</v>
      </c>
      <c r="C367" s="3" t="s">
        <v>1720</v>
      </c>
      <c r="D367">
        <v>2703</v>
      </c>
      <c r="E367" s="4">
        <f>(D367/G367)*100</f>
        <v>30.715909090909086</v>
      </c>
      <c r="F367" t="s">
        <v>14</v>
      </c>
      <c r="G367">
        <v>8800</v>
      </c>
      <c r="H367">
        <v>33</v>
      </c>
      <c r="I367" s="5">
        <f>D367/H367</f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8">
        <f>L367/86400+DATE(1970,1,1)</f>
        <v>43338.208333333328</v>
      </c>
      <c r="O367" s="8">
        <f>M367/86400+DATE(1970,1,1)</f>
        <v>43344.208333333328</v>
      </c>
      <c r="P367" t="b">
        <v>0</v>
      </c>
      <c r="Q367" t="b">
        <v>0</v>
      </c>
      <c r="R367" t="s">
        <v>122</v>
      </c>
      <c r="S367" t="s">
        <v>2054</v>
      </c>
      <c r="T367" t="s">
        <v>2055</v>
      </c>
    </row>
    <row r="368" spans="1:20" ht="34" x14ac:dyDescent="0.2">
      <c r="A368">
        <v>850</v>
      </c>
      <c r="B368" t="s">
        <v>1733</v>
      </c>
      <c r="C368" s="3" t="s">
        <v>1734</v>
      </c>
      <c r="D368">
        <v>1</v>
      </c>
      <c r="E368" s="4">
        <f>(D368/G368)*100</f>
        <v>1</v>
      </c>
      <c r="F368" t="s">
        <v>14</v>
      </c>
      <c r="G368">
        <v>100</v>
      </c>
      <c r="H368">
        <v>1</v>
      </c>
      <c r="I368" s="5">
        <f>D368/H368</f>
        <v>1</v>
      </c>
      <c r="J368" t="s">
        <v>21</v>
      </c>
      <c r="K368" t="s">
        <v>22</v>
      </c>
      <c r="L368">
        <v>1321682400</v>
      </c>
      <c r="M368">
        <v>1322978400</v>
      </c>
      <c r="N368" s="8">
        <f>L368/86400+DATE(1970,1,1)</f>
        <v>40866.25</v>
      </c>
      <c r="O368" s="8">
        <f>M368/86400+DATE(1970,1,1)</f>
        <v>40881.25</v>
      </c>
      <c r="P368" t="b">
        <v>1</v>
      </c>
      <c r="Q368" t="b">
        <v>0</v>
      </c>
      <c r="R368" t="s">
        <v>23</v>
      </c>
      <c r="S368" t="s">
        <v>2035</v>
      </c>
      <c r="T368" t="s">
        <v>2036</v>
      </c>
    </row>
    <row r="369" spans="1:20" ht="34" x14ac:dyDescent="0.2">
      <c r="A369">
        <v>852</v>
      </c>
      <c r="B369" t="s">
        <v>1737</v>
      </c>
      <c r="C369" s="3" t="s">
        <v>1738</v>
      </c>
      <c r="D369">
        <v>2505</v>
      </c>
      <c r="E369" s="4">
        <f>(D369/G369)*100</f>
        <v>51.122448979591837</v>
      </c>
      <c r="F369" t="s">
        <v>14</v>
      </c>
      <c r="G369">
        <v>4900</v>
      </c>
      <c r="H369">
        <v>31</v>
      </c>
      <c r="I369" s="5">
        <f>D369/H369</f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8">
        <f>L369/86400+DATE(1970,1,1)</f>
        <v>40740.208333333336</v>
      </c>
      <c r="O369" s="8">
        <f>M369/86400+DATE(1970,1,1)</f>
        <v>40750.208333333336</v>
      </c>
      <c r="P369" t="b">
        <v>0</v>
      </c>
      <c r="Q369" t="b">
        <v>1</v>
      </c>
      <c r="R369" t="s">
        <v>89</v>
      </c>
      <c r="S369" t="s">
        <v>2050</v>
      </c>
      <c r="T369" t="s">
        <v>2051</v>
      </c>
    </row>
    <row r="370" spans="1:20" ht="34" x14ac:dyDescent="0.2">
      <c r="A370">
        <v>858</v>
      </c>
      <c r="B370" t="s">
        <v>1748</v>
      </c>
      <c r="C370" s="3" t="s">
        <v>1749</v>
      </c>
      <c r="D370">
        <v>2778</v>
      </c>
      <c r="E370" s="4">
        <f>(D370/G370)*100</f>
        <v>69.45</v>
      </c>
      <c r="F370" t="s">
        <v>14</v>
      </c>
      <c r="G370">
        <v>4000</v>
      </c>
      <c r="H370">
        <v>35</v>
      </c>
      <c r="I370" s="5">
        <f>D370/H370</f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8">
        <f>L370/86400+DATE(1970,1,1)</f>
        <v>43211.208333333328</v>
      </c>
      <c r="O370" s="8">
        <f>M370/86400+DATE(1970,1,1)</f>
        <v>43218.208333333328</v>
      </c>
      <c r="P370" t="b">
        <v>1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34" x14ac:dyDescent="0.2">
      <c r="A371">
        <v>859</v>
      </c>
      <c r="B371" t="s">
        <v>1750</v>
      </c>
      <c r="C371" s="3" t="s">
        <v>1751</v>
      </c>
      <c r="D371">
        <v>2594</v>
      </c>
      <c r="E371" s="4">
        <f>(D371/G371)*100</f>
        <v>35.534246575342465</v>
      </c>
      <c r="F371" t="s">
        <v>14</v>
      </c>
      <c r="G371">
        <v>7300</v>
      </c>
      <c r="H371">
        <v>63</v>
      </c>
      <c r="I371" s="5">
        <f>D371/H371</f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8">
        <f>L371/86400+DATE(1970,1,1)</f>
        <v>41334.25</v>
      </c>
      <c r="O371" s="8">
        <f>M371/86400+DATE(1970,1,1)</f>
        <v>41352.208333333336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ht="17" x14ac:dyDescent="0.2">
      <c r="A372">
        <v>869</v>
      </c>
      <c r="B372" t="s">
        <v>1770</v>
      </c>
      <c r="C372" s="3" t="s">
        <v>1771</v>
      </c>
      <c r="D372">
        <v>38376</v>
      </c>
      <c r="E372" s="4">
        <f>(D372/G372)*100</f>
        <v>23.703520691785052</v>
      </c>
      <c r="F372" t="s">
        <v>14</v>
      </c>
      <c r="G372">
        <v>161900</v>
      </c>
      <c r="H372">
        <v>526</v>
      </c>
      <c r="I372" s="5">
        <f>D372/H372</f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8">
        <f>L372/86400+DATE(1970,1,1)</f>
        <v>40350.208333333336</v>
      </c>
      <c r="O372" s="8">
        <f>M372/86400+DATE(1970,1,1)</f>
        <v>40364.208333333336</v>
      </c>
      <c r="P372" t="b">
        <v>0</v>
      </c>
      <c r="Q372" t="b">
        <v>0</v>
      </c>
      <c r="R372" t="s">
        <v>53</v>
      </c>
      <c r="S372" t="s">
        <v>2041</v>
      </c>
      <c r="T372" t="s">
        <v>2044</v>
      </c>
    </row>
    <row r="373" spans="1:20" ht="17" x14ac:dyDescent="0.2">
      <c r="A373">
        <v>870</v>
      </c>
      <c r="B373" t="s">
        <v>1772</v>
      </c>
      <c r="C373" s="3" t="s">
        <v>1773</v>
      </c>
      <c r="D373">
        <v>6920</v>
      </c>
      <c r="E373" s="4">
        <f>(D373/G373)*100</f>
        <v>89.870129870129873</v>
      </c>
      <c r="F373" t="s">
        <v>14</v>
      </c>
      <c r="G373">
        <v>7700</v>
      </c>
      <c r="H373">
        <v>121</v>
      </c>
      <c r="I373" s="5">
        <f>D373/H373</f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8">
        <f>L373/86400+DATE(1970,1,1)</f>
        <v>42240.208333333328</v>
      </c>
      <c r="O373" s="8">
        <f>M373/86400+DATE(1970,1,1)</f>
        <v>42265.208333333328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17" x14ac:dyDescent="0.2">
      <c r="A374">
        <v>875</v>
      </c>
      <c r="B374" t="s">
        <v>1782</v>
      </c>
      <c r="C374" s="3" t="s">
        <v>1783</v>
      </c>
      <c r="D374">
        <v>5465</v>
      </c>
      <c r="E374" s="4">
        <f>(D374/G374)*100</f>
        <v>69.177215189873422</v>
      </c>
      <c r="F374" t="s">
        <v>14</v>
      </c>
      <c r="G374">
        <v>7900</v>
      </c>
      <c r="H374">
        <v>67</v>
      </c>
      <c r="I374" s="5">
        <f>D374/H374</f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8">
        <f>L374/86400+DATE(1970,1,1)</f>
        <v>40556.25</v>
      </c>
      <c r="O374" s="8">
        <f>M374/86400+DATE(1970,1,1)</f>
        <v>40557.25</v>
      </c>
      <c r="P374" t="b">
        <v>0</v>
      </c>
      <c r="Q374" t="b">
        <v>0</v>
      </c>
      <c r="R374" t="s">
        <v>23</v>
      </c>
      <c r="S374" t="s">
        <v>2035</v>
      </c>
      <c r="T374" t="s">
        <v>2036</v>
      </c>
    </row>
    <row r="375" spans="1:20" ht="34" x14ac:dyDescent="0.2">
      <c r="A375">
        <v>876</v>
      </c>
      <c r="B375" t="s">
        <v>1784</v>
      </c>
      <c r="C375" s="3" t="s">
        <v>1785</v>
      </c>
      <c r="D375">
        <v>2111</v>
      </c>
      <c r="E375" s="4">
        <f>(D375/G375)*100</f>
        <v>25.433734939759034</v>
      </c>
      <c r="F375" t="s">
        <v>14</v>
      </c>
      <c r="G375">
        <v>8300</v>
      </c>
      <c r="H375">
        <v>57</v>
      </c>
      <c r="I375" s="5">
        <f>D375/H375</f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8">
        <f>L375/86400+DATE(1970,1,1)</f>
        <v>43624.208333333328</v>
      </c>
      <c r="O375" s="8">
        <f>M375/86400+DATE(1970,1,1)</f>
        <v>43648.208333333328</v>
      </c>
      <c r="P375" t="b">
        <v>0</v>
      </c>
      <c r="Q375" t="b">
        <v>0</v>
      </c>
      <c r="R375" t="s">
        <v>122</v>
      </c>
      <c r="S375" t="s">
        <v>2054</v>
      </c>
      <c r="T375" t="s">
        <v>2055</v>
      </c>
    </row>
    <row r="376" spans="1:20" ht="17" x14ac:dyDescent="0.2">
      <c r="A376">
        <v>877</v>
      </c>
      <c r="B376" t="s">
        <v>1786</v>
      </c>
      <c r="C376" s="3" t="s">
        <v>1787</v>
      </c>
      <c r="D376">
        <v>126628</v>
      </c>
      <c r="E376" s="4">
        <f>(D376/G376)*100</f>
        <v>77.400977995110026</v>
      </c>
      <c r="F376" t="s">
        <v>14</v>
      </c>
      <c r="G376">
        <v>163600</v>
      </c>
      <c r="H376">
        <v>1229</v>
      </c>
      <c r="I376" s="5">
        <f>D376/H376</f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8">
        <f>L376/86400+DATE(1970,1,1)</f>
        <v>42577.208333333328</v>
      </c>
      <c r="O376" s="8">
        <f>M376/86400+DATE(1970,1,1)</f>
        <v>42578.208333333328</v>
      </c>
      <c r="P376" t="b">
        <v>0</v>
      </c>
      <c r="Q376" t="b">
        <v>0</v>
      </c>
      <c r="R376" t="s">
        <v>17</v>
      </c>
      <c r="S376" t="s">
        <v>2033</v>
      </c>
      <c r="T376" t="s">
        <v>2034</v>
      </c>
    </row>
    <row r="377" spans="1:20" ht="17" x14ac:dyDescent="0.2">
      <c r="A377">
        <v>878</v>
      </c>
      <c r="B377" t="s">
        <v>1788</v>
      </c>
      <c r="C377" s="3" t="s">
        <v>1789</v>
      </c>
      <c r="D377">
        <v>1012</v>
      </c>
      <c r="E377" s="4">
        <f>(D377/G377)*100</f>
        <v>37.481481481481481</v>
      </c>
      <c r="F377" t="s">
        <v>14</v>
      </c>
      <c r="G377">
        <v>2700</v>
      </c>
      <c r="H377">
        <v>12</v>
      </c>
      <c r="I377" s="5">
        <f>D377/H377</f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8">
        <f>L377/86400+DATE(1970,1,1)</f>
        <v>43845.25</v>
      </c>
      <c r="O377" s="8">
        <f>M377/86400+DATE(1970,1,1)</f>
        <v>43869.25</v>
      </c>
      <c r="P377" t="b">
        <v>0</v>
      </c>
      <c r="Q377" t="b">
        <v>0</v>
      </c>
      <c r="R377" t="s">
        <v>148</v>
      </c>
      <c r="S377" t="s">
        <v>2035</v>
      </c>
      <c r="T377" t="s">
        <v>2057</v>
      </c>
    </row>
    <row r="378" spans="1:20" ht="17" x14ac:dyDescent="0.2">
      <c r="A378">
        <v>881</v>
      </c>
      <c r="B378" t="s">
        <v>1794</v>
      </c>
      <c r="C378" s="3" t="s">
        <v>1795</v>
      </c>
      <c r="D378">
        <v>31665</v>
      </c>
      <c r="E378" s="4">
        <f>(D378/G378)*100</f>
        <v>38.948339483394832</v>
      </c>
      <c r="F378" t="s">
        <v>14</v>
      </c>
      <c r="G378">
        <v>81300</v>
      </c>
      <c r="H378">
        <v>452</v>
      </c>
      <c r="I378" s="5">
        <f>D378/H378</f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8">
        <f>L378/86400+DATE(1970,1,1)</f>
        <v>42194.208333333328</v>
      </c>
      <c r="O378" s="8">
        <f>M378/86400+DATE(1970,1,1)</f>
        <v>42223.208333333328</v>
      </c>
      <c r="P378" t="b">
        <v>0</v>
      </c>
      <c r="Q378" t="b">
        <v>1</v>
      </c>
      <c r="R378" t="s">
        <v>33</v>
      </c>
      <c r="S378" t="s">
        <v>2039</v>
      </c>
      <c r="T378" t="s">
        <v>2040</v>
      </c>
    </row>
    <row r="379" spans="1:20" ht="17" x14ac:dyDescent="0.2">
      <c r="A379">
        <v>884</v>
      </c>
      <c r="B379" t="s">
        <v>1800</v>
      </c>
      <c r="C379" s="3" t="s">
        <v>1801</v>
      </c>
      <c r="D379">
        <v>109374</v>
      </c>
      <c r="E379" s="4">
        <f>(D379/G379)*100</f>
        <v>64.036299765807954</v>
      </c>
      <c r="F379" t="s">
        <v>14</v>
      </c>
      <c r="G379">
        <v>170800</v>
      </c>
      <c r="H379">
        <v>1886</v>
      </c>
      <c r="I379" s="5">
        <f>D379/H379</f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8">
        <f>L379/86400+DATE(1970,1,1)</f>
        <v>41763.208333333336</v>
      </c>
      <c r="O379" s="8">
        <f>M379/86400+DATE(1970,1,1)</f>
        <v>41765.208333333336</v>
      </c>
      <c r="P379" t="b">
        <v>0</v>
      </c>
      <c r="Q379" t="b">
        <v>1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886</v>
      </c>
      <c r="B380" t="s">
        <v>1804</v>
      </c>
      <c r="C380" s="3" t="s">
        <v>1805</v>
      </c>
      <c r="D380">
        <v>127745</v>
      </c>
      <c r="E380" s="4">
        <f>(D380/G380)*100</f>
        <v>84.824037184594957</v>
      </c>
      <c r="F380" t="s">
        <v>14</v>
      </c>
      <c r="G380">
        <v>150600</v>
      </c>
      <c r="H380">
        <v>1825</v>
      </c>
      <c r="I380" s="5">
        <f>D380/H380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8">
        <f>L380/86400+DATE(1970,1,1)</f>
        <v>40416.208333333336</v>
      </c>
      <c r="O380" s="8">
        <f>M380/86400+DATE(1970,1,1)</f>
        <v>40434.208333333336</v>
      </c>
      <c r="P380" t="b">
        <v>0</v>
      </c>
      <c r="Q380" t="b">
        <v>0</v>
      </c>
      <c r="R380" t="s">
        <v>60</v>
      </c>
      <c r="S380" t="s">
        <v>2035</v>
      </c>
      <c r="T380" t="s">
        <v>2045</v>
      </c>
    </row>
    <row r="381" spans="1:20" ht="34" x14ac:dyDescent="0.2">
      <c r="A381">
        <v>887</v>
      </c>
      <c r="B381" t="s">
        <v>1806</v>
      </c>
      <c r="C381" s="3" t="s">
        <v>1807</v>
      </c>
      <c r="D381">
        <v>2289</v>
      </c>
      <c r="E381" s="4">
        <f>(D381/G381)*100</f>
        <v>29.346153846153843</v>
      </c>
      <c r="F381" t="s">
        <v>14</v>
      </c>
      <c r="G381">
        <v>7800</v>
      </c>
      <c r="H381">
        <v>31</v>
      </c>
      <c r="I381" s="5">
        <f>D381/H381</f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8">
        <f>L381/86400+DATE(1970,1,1)</f>
        <v>42202.208333333328</v>
      </c>
      <c r="O381" s="8">
        <f>M381/86400+DATE(1970,1,1)</f>
        <v>42249.208333333328</v>
      </c>
      <c r="P381" t="b">
        <v>0</v>
      </c>
      <c r="Q381" t="b">
        <v>1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895</v>
      </c>
      <c r="B382" t="s">
        <v>1822</v>
      </c>
      <c r="C382" s="3" t="s">
        <v>1823</v>
      </c>
      <c r="D382">
        <v>11108</v>
      </c>
      <c r="E382" s="4">
        <f>(D382/G382)*100</f>
        <v>6.9511889862327907</v>
      </c>
      <c r="F382" t="s">
        <v>14</v>
      </c>
      <c r="G382">
        <v>159800</v>
      </c>
      <c r="H382">
        <v>107</v>
      </c>
      <c r="I382" s="5">
        <f>D382/H382</f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8">
        <f>L382/86400+DATE(1970,1,1)</f>
        <v>43134.25</v>
      </c>
      <c r="O382" s="8">
        <f>M382/86400+DATE(1970,1,1)</f>
        <v>43143.25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897</v>
      </c>
      <c r="B383" t="s">
        <v>1826</v>
      </c>
      <c r="C383" s="3" t="s">
        <v>1827</v>
      </c>
      <c r="D383">
        <v>2437</v>
      </c>
      <c r="E383" s="4">
        <f>(D383/G383)*100</f>
        <v>27.693181818181817</v>
      </c>
      <c r="F383" t="s">
        <v>14</v>
      </c>
      <c r="G383">
        <v>8800</v>
      </c>
      <c r="H383">
        <v>27</v>
      </c>
      <c r="I383" s="5">
        <f>D383/H383</f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8">
        <f>L383/86400+DATE(1970,1,1)</f>
        <v>43583.208333333328</v>
      </c>
      <c r="O383" s="8">
        <f>M383/86400+DATE(1970,1,1)</f>
        <v>43585.208333333328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898</v>
      </c>
      <c r="B384" t="s">
        <v>1828</v>
      </c>
      <c r="C384" s="3" t="s">
        <v>1829</v>
      </c>
      <c r="D384">
        <v>93991</v>
      </c>
      <c r="E384" s="4">
        <f>(D384/G384)*100</f>
        <v>52.479620323841424</v>
      </c>
      <c r="F384" t="s">
        <v>14</v>
      </c>
      <c r="G384">
        <v>179100</v>
      </c>
      <c r="H384">
        <v>1221</v>
      </c>
      <c r="I384" s="5">
        <f>D384/H384</f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8">
        <f>L384/86400+DATE(1970,1,1)</f>
        <v>43815.25</v>
      </c>
      <c r="O384" s="8">
        <f>M384/86400+DATE(1970,1,1)</f>
        <v>43821.25</v>
      </c>
      <c r="P384" t="b">
        <v>0</v>
      </c>
      <c r="Q384" t="b">
        <v>0</v>
      </c>
      <c r="R384" t="s">
        <v>42</v>
      </c>
      <c r="S384" t="s">
        <v>2041</v>
      </c>
      <c r="T384" t="s">
        <v>2042</v>
      </c>
    </row>
    <row r="385" spans="1:20" ht="17" x14ac:dyDescent="0.2">
      <c r="A385">
        <v>900</v>
      </c>
      <c r="B385" t="s">
        <v>1832</v>
      </c>
      <c r="C385" s="3" t="s">
        <v>1833</v>
      </c>
      <c r="D385">
        <v>2</v>
      </c>
      <c r="E385" s="4">
        <f>(D385/G385)*100</f>
        <v>2</v>
      </c>
      <c r="F385" t="s">
        <v>14</v>
      </c>
      <c r="G385">
        <v>100</v>
      </c>
      <c r="H385">
        <v>1</v>
      </c>
      <c r="I385" s="5">
        <f>D385/H385</f>
        <v>2</v>
      </c>
      <c r="J385" t="s">
        <v>21</v>
      </c>
      <c r="K385" t="s">
        <v>22</v>
      </c>
      <c r="L385">
        <v>1411102800</v>
      </c>
      <c r="M385">
        <v>1411189200</v>
      </c>
      <c r="N385" s="8">
        <f>L385/86400+DATE(1970,1,1)</f>
        <v>41901.208333333336</v>
      </c>
      <c r="O385" s="8">
        <f>M385/86400+DATE(1970,1,1)</f>
        <v>41902.208333333336</v>
      </c>
      <c r="P385" t="b">
        <v>0</v>
      </c>
      <c r="Q385" t="b">
        <v>1</v>
      </c>
      <c r="R385" t="s">
        <v>28</v>
      </c>
      <c r="S385" t="s">
        <v>2037</v>
      </c>
      <c r="T385" t="s">
        <v>2038</v>
      </c>
    </row>
    <row r="386" spans="1:20" ht="17" x14ac:dyDescent="0.2">
      <c r="A386">
        <v>904</v>
      </c>
      <c r="B386" t="s">
        <v>1840</v>
      </c>
      <c r="C386" s="3" t="s">
        <v>1841</v>
      </c>
      <c r="D386">
        <v>795</v>
      </c>
      <c r="E386" s="4">
        <f>(D386/G386)*100</f>
        <v>12.230769230769232</v>
      </c>
      <c r="F386" t="s">
        <v>14</v>
      </c>
      <c r="G386">
        <v>6500</v>
      </c>
      <c r="H386">
        <v>16</v>
      </c>
      <c r="I386" s="5">
        <f>D386/H386</f>
        <v>49.6875</v>
      </c>
      <c r="J386" t="s">
        <v>21</v>
      </c>
      <c r="K386" t="s">
        <v>22</v>
      </c>
      <c r="L386">
        <v>1349326800</v>
      </c>
      <c r="M386">
        <v>1349672400</v>
      </c>
      <c r="N386" s="8">
        <f>L386/86400+DATE(1970,1,1)</f>
        <v>41186.208333333336</v>
      </c>
      <c r="O386" s="8">
        <f>M386/86400+DATE(1970,1,1)</f>
        <v>41190.208333333336</v>
      </c>
      <c r="P386" t="b">
        <v>0</v>
      </c>
      <c r="Q386" t="b">
        <v>0</v>
      </c>
      <c r="R386" t="s">
        <v>133</v>
      </c>
      <c r="S386" t="s">
        <v>2047</v>
      </c>
      <c r="T386" t="s">
        <v>2056</v>
      </c>
    </row>
    <row r="387" spans="1:20" ht="17" x14ac:dyDescent="0.2">
      <c r="A387">
        <v>907</v>
      </c>
      <c r="B387" t="s">
        <v>1846</v>
      </c>
      <c r="C387" s="3" t="s">
        <v>1847</v>
      </c>
      <c r="D387">
        <v>1843</v>
      </c>
      <c r="E387" s="4">
        <f>(D387/G387)*100</f>
        <v>20.252747252747252</v>
      </c>
      <c r="F387" t="s">
        <v>14</v>
      </c>
      <c r="G387">
        <v>9100</v>
      </c>
      <c r="H387">
        <v>41</v>
      </c>
      <c r="I387" s="5">
        <f>D387/H387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8">
        <f>L387/86400+DATE(1970,1,1)</f>
        <v>40660.208333333336</v>
      </c>
      <c r="O387" s="8">
        <f>M387/86400+DATE(1970,1,1)</f>
        <v>40667.208333333336</v>
      </c>
      <c r="P387" t="b">
        <v>0</v>
      </c>
      <c r="Q387" t="b">
        <v>0</v>
      </c>
      <c r="R387" t="s">
        <v>33</v>
      </c>
      <c r="S387" t="s">
        <v>2039</v>
      </c>
      <c r="T387" t="s">
        <v>2040</v>
      </c>
    </row>
    <row r="388" spans="1:20" ht="17" x14ac:dyDescent="0.2">
      <c r="A388">
        <v>913</v>
      </c>
      <c r="B388" t="s">
        <v>1858</v>
      </c>
      <c r="C388" s="3" t="s">
        <v>1859</v>
      </c>
      <c r="D388">
        <v>35536</v>
      </c>
      <c r="E388" s="4">
        <f>(D388/G388)*100</f>
        <v>50.621082621082621</v>
      </c>
      <c r="F388" t="s">
        <v>14</v>
      </c>
      <c r="G388">
        <v>70200</v>
      </c>
      <c r="H388">
        <v>523</v>
      </c>
      <c r="I388" s="5">
        <f>D388/H388</f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8">
        <f>L388/86400+DATE(1970,1,1)</f>
        <v>43597.208333333328</v>
      </c>
      <c r="O388" s="8">
        <f>M388/86400+DATE(1970,1,1)</f>
        <v>43610.208333333328</v>
      </c>
      <c r="P388" t="b">
        <v>0</v>
      </c>
      <c r="Q388" t="b">
        <v>0</v>
      </c>
      <c r="R388" t="s">
        <v>53</v>
      </c>
      <c r="S388" t="s">
        <v>2041</v>
      </c>
      <c r="T388" t="s">
        <v>2044</v>
      </c>
    </row>
    <row r="389" spans="1:20" ht="17" x14ac:dyDescent="0.2">
      <c r="A389">
        <v>914</v>
      </c>
      <c r="B389" t="s">
        <v>1860</v>
      </c>
      <c r="C389" s="3" t="s">
        <v>1861</v>
      </c>
      <c r="D389">
        <v>3676</v>
      </c>
      <c r="E389" s="4">
        <f>(D389/G389)*100</f>
        <v>57.4375</v>
      </c>
      <c r="F389" t="s">
        <v>14</v>
      </c>
      <c r="G389">
        <v>6400</v>
      </c>
      <c r="H389">
        <v>141</v>
      </c>
      <c r="I389" s="5">
        <f>D389/H389</f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8">
        <f>L389/86400+DATE(1970,1,1)</f>
        <v>41490.208333333336</v>
      </c>
      <c r="O389" s="8">
        <f>M389/86400+DATE(1970,1,1)</f>
        <v>41502.208333333336</v>
      </c>
      <c r="P389" t="b">
        <v>0</v>
      </c>
      <c r="Q389" t="b">
        <v>0</v>
      </c>
      <c r="R389" t="s">
        <v>33</v>
      </c>
      <c r="S389" t="s">
        <v>2039</v>
      </c>
      <c r="T389" t="s">
        <v>2040</v>
      </c>
    </row>
    <row r="390" spans="1:20" ht="34" x14ac:dyDescent="0.2">
      <c r="A390">
        <v>916</v>
      </c>
      <c r="B390" t="s">
        <v>1864</v>
      </c>
      <c r="C390" s="3" t="s">
        <v>1865</v>
      </c>
      <c r="D390">
        <v>1343</v>
      </c>
      <c r="E390" s="4">
        <f>(D390/G390)*100</f>
        <v>36.297297297297298</v>
      </c>
      <c r="F390" t="s">
        <v>14</v>
      </c>
      <c r="G390">
        <v>3700</v>
      </c>
      <c r="H390">
        <v>52</v>
      </c>
      <c r="I390" s="5">
        <f>D390/H390</f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8">
        <f>L390/86400+DATE(1970,1,1)</f>
        <v>41991.25</v>
      </c>
      <c r="O390" s="8">
        <f>M390/86400+DATE(1970,1,1)</f>
        <v>42000.25</v>
      </c>
      <c r="P390" t="b">
        <v>0</v>
      </c>
      <c r="Q390" t="b">
        <v>0</v>
      </c>
      <c r="R390" t="s">
        <v>122</v>
      </c>
      <c r="S390" t="s">
        <v>2054</v>
      </c>
      <c r="T390" t="s">
        <v>2055</v>
      </c>
    </row>
    <row r="391" spans="1:20" ht="17" x14ac:dyDescent="0.2">
      <c r="A391">
        <v>919</v>
      </c>
      <c r="B391" t="s">
        <v>1870</v>
      </c>
      <c r="C391" s="3" t="s">
        <v>1871</v>
      </c>
      <c r="D391">
        <v>20915</v>
      </c>
      <c r="E391" s="4">
        <f>(D391/G391)*100</f>
        <v>58.75</v>
      </c>
      <c r="F391" t="s">
        <v>14</v>
      </c>
      <c r="G391">
        <v>35600</v>
      </c>
      <c r="H391">
        <v>225</v>
      </c>
      <c r="I391" s="5">
        <f>D391/H391</f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8">
        <f>L391/86400+DATE(1970,1,1)</f>
        <v>43022.208333333328</v>
      </c>
      <c r="O391" s="8">
        <f>M391/86400+DATE(1970,1,1)</f>
        <v>43054.25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921</v>
      </c>
      <c r="B392" t="s">
        <v>1874</v>
      </c>
      <c r="C392" s="3" t="s">
        <v>1875</v>
      </c>
      <c r="D392">
        <v>1210</v>
      </c>
      <c r="E392" s="4">
        <f>(D392/G392)*100</f>
        <v>0.75436408977556113</v>
      </c>
      <c r="F392" t="s">
        <v>14</v>
      </c>
      <c r="G392">
        <v>160400</v>
      </c>
      <c r="H392">
        <v>38</v>
      </c>
      <c r="I392" s="5">
        <f>D392/H392</f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8">
        <f>L392/86400+DATE(1970,1,1)</f>
        <v>40951.25</v>
      </c>
      <c r="O392" s="8">
        <f>M392/86400+DATE(1970,1,1)</f>
        <v>40965.25</v>
      </c>
      <c r="P392" t="b">
        <v>0</v>
      </c>
      <c r="Q392" t="b">
        <v>0</v>
      </c>
      <c r="R392" t="s">
        <v>28</v>
      </c>
      <c r="S392" t="s">
        <v>2037</v>
      </c>
      <c r="T392" t="s">
        <v>2038</v>
      </c>
    </row>
    <row r="393" spans="1:20" ht="17" x14ac:dyDescent="0.2">
      <c r="A393">
        <v>926</v>
      </c>
      <c r="B393" t="s">
        <v>1884</v>
      </c>
      <c r="C393" s="3" t="s">
        <v>1885</v>
      </c>
      <c r="D393">
        <v>1577</v>
      </c>
      <c r="E393" s="4">
        <f>(D393/G393)*100</f>
        <v>18.126436781609197</v>
      </c>
      <c r="F393" t="s">
        <v>14</v>
      </c>
      <c r="G393">
        <v>8700</v>
      </c>
      <c r="H393">
        <v>15</v>
      </c>
      <c r="I393" s="5">
        <f>D393/H393</f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8">
        <f>L393/86400+DATE(1970,1,1)</f>
        <v>42502.208333333328</v>
      </c>
      <c r="O393" s="8">
        <f>M393/86400+DATE(1970,1,1)</f>
        <v>42506.208333333328</v>
      </c>
      <c r="P393" t="b">
        <v>0</v>
      </c>
      <c r="Q393" t="b">
        <v>0</v>
      </c>
      <c r="R393" t="s">
        <v>17</v>
      </c>
      <c r="S393" t="s">
        <v>2033</v>
      </c>
      <c r="T393" t="s">
        <v>2034</v>
      </c>
    </row>
    <row r="394" spans="1:20" ht="17" x14ac:dyDescent="0.2">
      <c r="A394">
        <v>927</v>
      </c>
      <c r="B394" t="s">
        <v>1886</v>
      </c>
      <c r="C394" s="3" t="s">
        <v>1887</v>
      </c>
      <c r="D394">
        <v>3301</v>
      </c>
      <c r="E394" s="4">
        <f>(D394/G394)*100</f>
        <v>45.847222222222221</v>
      </c>
      <c r="F394" t="s">
        <v>14</v>
      </c>
      <c r="G394">
        <v>7200</v>
      </c>
      <c r="H394">
        <v>37</v>
      </c>
      <c r="I394" s="5">
        <f>D394/H394</f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8">
        <f>L394/86400+DATE(1970,1,1)</f>
        <v>41102.208333333336</v>
      </c>
      <c r="O394" s="8">
        <f>M394/86400+DATE(1970,1,1)</f>
        <v>41131.208333333336</v>
      </c>
      <c r="P394" t="b">
        <v>0</v>
      </c>
      <c r="Q394" t="b">
        <v>0</v>
      </c>
      <c r="R394" t="s">
        <v>33</v>
      </c>
      <c r="S394" t="s">
        <v>2039</v>
      </c>
      <c r="T394" t="s">
        <v>2040</v>
      </c>
    </row>
    <row r="395" spans="1:20" ht="17" x14ac:dyDescent="0.2">
      <c r="A395">
        <v>931</v>
      </c>
      <c r="B395" t="s">
        <v>1894</v>
      </c>
      <c r="C395" s="3" t="s">
        <v>1895</v>
      </c>
      <c r="D395">
        <v>5729</v>
      </c>
      <c r="E395" s="4">
        <f>(D395/G395)*100</f>
        <v>72.51898734177216</v>
      </c>
      <c r="F395" t="s">
        <v>14</v>
      </c>
      <c r="G395">
        <v>7900</v>
      </c>
      <c r="H395">
        <v>112</v>
      </c>
      <c r="I395" s="5">
        <f>D395/H395</f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8">
        <f>L395/86400+DATE(1970,1,1)</f>
        <v>41818.208333333336</v>
      </c>
      <c r="O395" s="8">
        <f>M395/86400+DATE(1970,1,1)</f>
        <v>41820.208333333336</v>
      </c>
      <c r="P395" t="b">
        <v>0</v>
      </c>
      <c r="Q395" t="b">
        <v>1</v>
      </c>
      <c r="R395" t="s">
        <v>33</v>
      </c>
      <c r="S395" t="s">
        <v>2039</v>
      </c>
      <c r="T395" t="s">
        <v>2040</v>
      </c>
    </row>
    <row r="396" spans="1:20" ht="17" x14ac:dyDescent="0.2">
      <c r="A396">
        <v>936</v>
      </c>
      <c r="B396" t="s">
        <v>1246</v>
      </c>
      <c r="C396" s="3" t="s">
        <v>1904</v>
      </c>
      <c r="D396">
        <v>1690</v>
      </c>
      <c r="E396" s="4">
        <f>(D396/G396)*100</f>
        <v>1.6375968992248062</v>
      </c>
      <c r="F396" t="s">
        <v>14</v>
      </c>
      <c r="G396">
        <v>103200</v>
      </c>
      <c r="H396">
        <v>21</v>
      </c>
      <c r="I396" s="5">
        <f>D396/H396</f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8">
        <f>L396/86400+DATE(1970,1,1)</f>
        <v>43668.208333333328</v>
      </c>
      <c r="O396" s="8">
        <f>M396/86400+DATE(1970,1,1)</f>
        <v>43671.208333333328</v>
      </c>
      <c r="P396" t="b">
        <v>1</v>
      </c>
      <c r="Q396" t="b">
        <v>0</v>
      </c>
      <c r="R396" t="s">
        <v>33</v>
      </c>
      <c r="S396" t="s">
        <v>2039</v>
      </c>
      <c r="T396" t="s">
        <v>2040</v>
      </c>
    </row>
    <row r="397" spans="1:20" ht="34" x14ac:dyDescent="0.2">
      <c r="A397">
        <v>939</v>
      </c>
      <c r="B397" t="s">
        <v>1909</v>
      </c>
      <c r="C397" s="3" t="s">
        <v>1910</v>
      </c>
      <c r="D397">
        <v>3839</v>
      </c>
      <c r="E397" s="4">
        <f>(D397/G397)*100</f>
        <v>49.217948717948715</v>
      </c>
      <c r="F397" t="s">
        <v>14</v>
      </c>
      <c r="G397">
        <v>7800</v>
      </c>
      <c r="H397">
        <v>67</v>
      </c>
      <c r="I397" s="5">
        <f>D397/H397</f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8">
        <f>L397/86400+DATE(1970,1,1)</f>
        <v>40670.208333333336</v>
      </c>
      <c r="O397" s="8">
        <f>M397/86400+DATE(1970,1,1)</f>
        <v>40687.208333333336</v>
      </c>
      <c r="P397" t="b">
        <v>0</v>
      </c>
      <c r="Q397" t="b">
        <v>1</v>
      </c>
      <c r="R397" t="s">
        <v>89</v>
      </c>
      <c r="S397" t="s">
        <v>2050</v>
      </c>
      <c r="T397" t="s">
        <v>2051</v>
      </c>
    </row>
    <row r="398" spans="1:20" ht="17" x14ac:dyDescent="0.2">
      <c r="A398">
        <v>941</v>
      </c>
      <c r="B398" t="s">
        <v>1913</v>
      </c>
      <c r="C398" s="3" t="s">
        <v>1914</v>
      </c>
      <c r="D398">
        <v>5615</v>
      </c>
      <c r="E398" s="4">
        <f>(D398/G398)*100</f>
        <v>13.05813953488372</v>
      </c>
      <c r="F398" t="s">
        <v>14</v>
      </c>
      <c r="G398">
        <v>43000</v>
      </c>
      <c r="H398">
        <v>78</v>
      </c>
      <c r="I398" s="5">
        <f>D398/H398</f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8">
        <f>L398/86400+DATE(1970,1,1)</f>
        <v>40552.25</v>
      </c>
      <c r="O398" s="8">
        <f>M398/86400+DATE(1970,1,1)</f>
        <v>40587.25</v>
      </c>
      <c r="P398" t="b">
        <v>1</v>
      </c>
      <c r="Q398" t="b">
        <v>0</v>
      </c>
      <c r="R398" t="s">
        <v>33</v>
      </c>
      <c r="S398" t="s">
        <v>2039</v>
      </c>
      <c r="T398" t="s">
        <v>2040</v>
      </c>
    </row>
    <row r="399" spans="1:20" ht="17" x14ac:dyDescent="0.2">
      <c r="A399">
        <v>942</v>
      </c>
      <c r="B399" t="s">
        <v>1907</v>
      </c>
      <c r="C399" s="3" t="s">
        <v>1915</v>
      </c>
      <c r="D399">
        <v>6205</v>
      </c>
      <c r="E399" s="4">
        <f>(D399/G399)*100</f>
        <v>64.635416666666671</v>
      </c>
      <c r="F399" t="s">
        <v>14</v>
      </c>
      <c r="G399">
        <v>9600</v>
      </c>
      <c r="H399">
        <v>67</v>
      </c>
      <c r="I399" s="5">
        <f>D399/H399</f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8">
        <f>L399/86400+DATE(1970,1,1)</f>
        <v>40568.25</v>
      </c>
      <c r="O399" s="8">
        <f>M399/86400+DATE(1970,1,1)</f>
        <v>40571.25</v>
      </c>
      <c r="P399" t="b">
        <v>0</v>
      </c>
      <c r="Q399" t="b">
        <v>0</v>
      </c>
      <c r="R399" t="s">
        <v>33</v>
      </c>
      <c r="S399" t="s">
        <v>2039</v>
      </c>
      <c r="T399" t="s">
        <v>2040</v>
      </c>
    </row>
    <row r="400" spans="1:20" ht="17" x14ac:dyDescent="0.2">
      <c r="A400">
        <v>944</v>
      </c>
      <c r="B400" t="s">
        <v>1918</v>
      </c>
      <c r="C400" s="3" t="s">
        <v>1919</v>
      </c>
      <c r="D400">
        <v>8142</v>
      </c>
      <c r="E400" s="4">
        <f>(D400/G400)*100</f>
        <v>81.42</v>
      </c>
      <c r="F400" t="s">
        <v>14</v>
      </c>
      <c r="G400">
        <v>10000</v>
      </c>
      <c r="H400">
        <v>263</v>
      </c>
      <c r="I400" s="5">
        <f>D400/H400</f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8">
        <f>L400/86400+DATE(1970,1,1)</f>
        <v>42776.25</v>
      </c>
      <c r="O400" s="8">
        <f>M400/86400+DATE(1970,1,1)</f>
        <v>42795.25</v>
      </c>
      <c r="P400" t="b">
        <v>0</v>
      </c>
      <c r="Q400" t="b">
        <v>0</v>
      </c>
      <c r="R400" t="s">
        <v>122</v>
      </c>
      <c r="S400" t="s">
        <v>2054</v>
      </c>
      <c r="T400" t="s">
        <v>2055</v>
      </c>
    </row>
    <row r="401" spans="1:20" ht="17" x14ac:dyDescent="0.2">
      <c r="A401">
        <v>945</v>
      </c>
      <c r="B401" t="s">
        <v>1920</v>
      </c>
      <c r="C401" s="3" t="s">
        <v>1921</v>
      </c>
      <c r="D401">
        <v>55805</v>
      </c>
      <c r="E401" s="4">
        <f>(D401/G401)*100</f>
        <v>32.444767441860463</v>
      </c>
      <c r="F401" t="s">
        <v>14</v>
      </c>
      <c r="G401">
        <v>172000</v>
      </c>
      <c r="H401">
        <v>1691</v>
      </c>
      <c r="I401" s="5">
        <f>D401/H401</f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8">
        <f>L401/86400+DATE(1970,1,1)</f>
        <v>41004.208333333336</v>
      </c>
      <c r="O401" s="8">
        <f>M401/86400+DATE(1970,1,1)</f>
        <v>41019.208333333336</v>
      </c>
      <c r="P401" t="b">
        <v>1</v>
      </c>
      <c r="Q401" t="b">
        <v>0</v>
      </c>
      <c r="R401" t="s">
        <v>122</v>
      </c>
      <c r="S401" t="s">
        <v>2054</v>
      </c>
      <c r="T401" t="s">
        <v>2055</v>
      </c>
    </row>
    <row r="402" spans="1:20" ht="34" x14ac:dyDescent="0.2">
      <c r="A402">
        <v>946</v>
      </c>
      <c r="B402" t="s">
        <v>1922</v>
      </c>
      <c r="C402" s="3" t="s">
        <v>1923</v>
      </c>
      <c r="D402">
        <v>15238</v>
      </c>
      <c r="E402" s="4">
        <f>(D402/G402)*100</f>
        <v>9.9141184124918666</v>
      </c>
      <c r="F402" t="s">
        <v>14</v>
      </c>
      <c r="G402">
        <v>153700</v>
      </c>
      <c r="H402">
        <v>181</v>
      </c>
      <c r="I402" s="5">
        <f>D402/H402</f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8">
        <f>L402/86400+DATE(1970,1,1)</f>
        <v>40710.208333333336</v>
      </c>
      <c r="O402" s="8">
        <f>M402/86400+DATE(1970,1,1)</f>
        <v>40712.208333333336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ht="17" x14ac:dyDescent="0.2">
      <c r="A403">
        <v>947</v>
      </c>
      <c r="B403" t="s">
        <v>1924</v>
      </c>
      <c r="C403" s="3" t="s">
        <v>1925</v>
      </c>
      <c r="D403">
        <v>961</v>
      </c>
      <c r="E403" s="4">
        <f>(D403/G403)*100</f>
        <v>26.694444444444443</v>
      </c>
      <c r="F403" t="s">
        <v>14</v>
      </c>
      <c r="G403">
        <v>3600</v>
      </c>
      <c r="H403">
        <v>13</v>
      </c>
      <c r="I403" s="5">
        <f>D403/H403</f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8">
        <f>L403/86400+DATE(1970,1,1)</f>
        <v>41908.208333333336</v>
      </c>
      <c r="O403" s="8">
        <f>M403/86400+DATE(1970,1,1)</f>
        <v>41915.208333333336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950</v>
      </c>
      <c r="B404" t="s">
        <v>1930</v>
      </c>
      <c r="C404" s="3" t="s">
        <v>1931</v>
      </c>
      <c r="D404">
        <v>5</v>
      </c>
      <c r="E404" s="4">
        <f>(D404/G404)*100</f>
        <v>5</v>
      </c>
      <c r="F404" t="s">
        <v>14</v>
      </c>
      <c r="G404">
        <v>100</v>
      </c>
      <c r="H404">
        <v>1</v>
      </c>
      <c r="I404" s="5">
        <f>D404/H404</f>
        <v>5</v>
      </c>
      <c r="J404" t="s">
        <v>21</v>
      </c>
      <c r="K404" t="s">
        <v>22</v>
      </c>
      <c r="L404">
        <v>1555390800</v>
      </c>
      <c r="M404">
        <v>1555822800</v>
      </c>
      <c r="N404" s="8">
        <f>L404/86400+DATE(1970,1,1)</f>
        <v>43571.208333333328</v>
      </c>
      <c r="O404" s="8">
        <f>M404/86400+DATE(1970,1,1)</f>
        <v>43576.208333333328</v>
      </c>
      <c r="P404" t="b">
        <v>0</v>
      </c>
      <c r="Q404" t="b">
        <v>1</v>
      </c>
      <c r="R404" t="s">
        <v>33</v>
      </c>
      <c r="S404" t="s">
        <v>2039</v>
      </c>
      <c r="T404" t="s">
        <v>2040</v>
      </c>
    </row>
    <row r="405" spans="1:20" ht="34" x14ac:dyDescent="0.2">
      <c r="A405">
        <v>953</v>
      </c>
      <c r="B405" t="s">
        <v>1936</v>
      </c>
      <c r="C405" s="3" t="s">
        <v>1937</v>
      </c>
      <c r="D405">
        <v>1980</v>
      </c>
      <c r="E405" s="4">
        <f>(D405/G405)*100</f>
        <v>60</v>
      </c>
      <c r="F405" t="s">
        <v>14</v>
      </c>
      <c r="G405">
        <v>3300</v>
      </c>
      <c r="H405">
        <v>21</v>
      </c>
      <c r="I405" s="5">
        <f>D405/H405</f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8">
        <f>L405/86400+DATE(1970,1,1)</f>
        <v>42358.25</v>
      </c>
      <c r="O405" s="8">
        <f>M405/86400+DATE(1970,1,1)</f>
        <v>42394.25</v>
      </c>
      <c r="P405" t="b">
        <v>0</v>
      </c>
      <c r="Q405" t="b">
        <v>1</v>
      </c>
      <c r="R405" t="s">
        <v>474</v>
      </c>
      <c r="S405" t="s">
        <v>2041</v>
      </c>
      <c r="T405" t="s">
        <v>2063</v>
      </c>
    </row>
    <row r="406" spans="1:20" ht="17" x14ac:dyDescent="0.2">
      <c r="A406">
        <v>956</v>
      </c>
      <c r="B406" t="s">
        <v>1942</v>
      </c>
      <c r="C406" s="3" t="s">
        <v>1943</v>
      </c>
      <c r="D406">
        <v>35698</v>
      </c>
      <c r="E406" s="4">
        <f>(D406/G406)*100</f>
        <v>19.028784648187631</v>
      </c>
      <c r="F406" t="s">
        <v>14</v>
      </c>
      <c r="G406">
        <v>187600</v>
      </c>
      <c r="H406">
        <v>830</v>
      </c>
      <c r="I406" s="5">
        <f>D406/H406</f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8">
        <f>L406/86400+DATE(1970,1,1)</f>
        <v>42360.25</v>
      </c>
      <c r="O406" s="8">
        <f>M406/86400+DATE(1970,1,1)</f>
        <v>42364.25</v>
      </c>
      <c r="P406" t="b">
        <v>0</v>
      </c>
      <c r="Q406" t="b">
        <v>0</v>
      </c>
      <c r="R406" t="s">
        <v>474</v>
      </c>
      <c r="S406" t="s">
        <v>2041</v>
      </c>
      <c r="T406" t="s">
        <v>2063</v>
      </c>
    </row>
    <row r="407" spans="1:20" ht="17" x14ac:dyDescent="0.2">
      <c r="A407">
        <v>959</v>
      </c>
      <c r="B407" t="s">
        <v>1948</v>
      </c>
      <c r="C407" s="3" t="s">
        <v>1949</v>
      </c>
      <c r="D407">
        <v>6631</v>
      </c>
      <c r="E407" s="4">
        <f>(D407/G407)*100</f>
        <v>4.5731034482758623</v>
      </c>
      <c r="F407" t="s">
        <v>14</v>
      </c>
      <c r="G407">
        <v>145000</v>
      </c>
      <c r="H407">
        <v>130</v>
      </c>
      <c r="I407" s="5">
        <f>D407/H407</f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8">
        <f>L407/86400+DATE(1970,1,1)</f>
        <v>40357.208333333336</v>
      </c>
      <c r="O407" s="8">
        <f>M407/86400+DATE(1970,1,1)</f>
        <v>40385.208333333336</v>
      </c>
      <c r="P407" t="b">
        <v>0</v>
      </c>
      <c r="Q407" t="b">
        <v>0</v>
      </c>
      <c r="R407" t="s">
        <v>206</v>
      </c>
      <c r="S407" t="s">
        <v>2047</v>
      </c>
      <c r="T407" t="s">
        <v>2059</v>
      </c>
    </row>
    <row r="408" spans="1:20" ht="17" x14ac:dyDescent="0.2">
      <c r="A408">
        <v>960</v>
      </c>
      <c r="B408" t="s">
        <v>1950</v>
      </c>
      <c r="C408" s="3" t="s">
        <v>1951</v>
      </c>
      <c r="D408">
        <v>4678</v>
      </c>
      <c r="E408" s="4">
        <f>(D408/G408)*100</f>
        <v>85.054545454545448</v>
      </c>
      <c r="F408" t="s">
        <v>14</v>
      </c>
      <c r="G408">
        <v>5500</v>
      </c>
      <c r="H408">
        <v>55</v>
      </c>
      <c r="I408" s="5">
        <f>D408/H408</f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8">
        <f>L408/86400+DATE(1970,1,1)</f>
        <v>42408.25</v>
      </c>
      <c r="O408" s="8">
        <f>M408/86400+DATE(1970,1,1)</f>
        <v>42445.208333333328</v>
      </c>
      <c r="P408" t="b">
        <v>0</v>
      </c>
      <c r="Q408" t="b">
        <v>0</v>
      </c>
      <c r="R408" t="s">
        <v>28</v>
      </c>
      <c r="S408" t="s">
        <v>2037</v>
      </c>
      <c r="T408" t="s">
        <v>2038</v>
      </c>
    </row>
    <row r="409" spans="1:20" ht="17" x14ac:dyDescent="0.2">
      <c r="A409">
        <v>963</v>
      </c>
      <c r="B409" t="s">
        <v>1956</v>
      </c>
      <c r="C409" s="3" t="s">
        <v>1957</v>
      </c>
      <c r="D409">
        <v>4997</v>
      </c>
      <c r="E409" s="4">
        <f>(D409/G409)*100</f>
        <v>84.694915254237287</v>
      </c>
      <c r="F409" t="s">
        <v>14</v>
      </c>
      <c r="G409">
        <v>5900</v>
      </c>
      <c r="H409">
        <v>114</v>
      </c>
      <c r="I409" s="5">
        <f>D409/H409</f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8">
        <f>L409/86400+DATE(1970,1,1)</f>
        <v>40607.25</v>
      </c>
      <c r="O409" s="8">
        <f>M409/86400+DATE(1970,1,1)</f>
        <v>40613.25</v>
      </c>
      <c r="P409" t="b">
        <v>0</v>
      </c>
      <c r="Q409" t="b">
        <v>1</v>
      </c>
      <c r="R409" t="s">
        <v>122</v>
      </c>
      <c r="S409" t="s">
        <v>2054</v>
      </c>
      <c r="T409" t="s">
        <v>2055</v>
      </c>
    </row>
    <row r="410" spans="1:20" ht="34" x14ac:dyDescent="0.2">
      <c r="A410">
        <v>970</v>
      </c>
      <c r="B410" t="s">
        <v>1969</v>
      </c>
      <c r="C410" s="3" t="s">
        <v>1970</v>
      </c>
      <c r="D410">
        <v>57659</v>
      </c>
      <c r="E410" s="4">
        <f>(D410/G410)*100</f>
        <v>60.757639620653315</v>
      </c>
      <c r="F410" t="s">
        <v>14</v>
      </c>
      <c r="G410">
        <v>94900</v>
      </c>
      <c r="H410">
        <v>594</v>
      </c>
      <c r="I410" s="5">
        <f>D410/H410</f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8">
        <f>L410/86400+DATE(1970,1,1)</f>
        <v>40672.208333333336</v>
      </c>
      <c r="O410" s="8">
        <f>M410/86400+DATE(1970,1,1)</f>
        <v>40673.208333333336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t="17" x14ac:dyDescent="0.2">
      <c r="A411">
        <v>971</v>
      </c>
      <c r="B411" t="s">
        <v>1971</v>
      </c>
      <c r="C411" s="3" t="s">
        <v>1972</v>
      </c>
      <c r="D411">
        <v>1414</v>
      </c>
      <c r="E411" s="4">
        <f>(D411/G411)*100</f>
        <v>27.725490196078432</v>
      </c>
      <c r="F411" t="s">
        <v>14</v>
      </c>
      <c r="G411">
        <v>5100</v>
      </c>
      <c r="H411">
        <v>24</v>
      </c>
      <c r="I411" s="5">
        <f>D411/H411</f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8">
        <f>L411/86400+DATE(1970,1,1)</f>
        <v>41555.208333333336</v>
      </c>
      <c r="O411" s="8">
        <f>M411/86400+DATE(1970,1,1)</f>
        <v>41561.208333333336</v>
      </c>
      <c r="P411" t="b">
        <v>0</v>
      </c>
      <c r="Q411" t="b">
        <v>0</v>
      </c>
      <c r="R411" t="s">
        <v>269</v>
      </c>
      <c r="S411" t="s">
        <v>2041</v>
      </c>
      <c r="T411" t="s">
        <v>2060</v>
      </c>
    </row>
    <row r="412" spans="1:20" ht="17" x14ac:dyDescent="0.2">
      <c r="A412">
        <v>973</v>
      </c>
      <c r="B412" t="s">
        <v>1975</v>
      </c>
      <c r="C412" s="3" t="s">
        <v>1976</v>
      </c>
      <c r="D412">
        <v>26176</v>
      </c>
      <c r="E412" s="4">
        <f>(D412/G412)*100</f>
        <v>21.615194054500414</v>
      </c>
      <c r="F412" t="s">
        <v>14</v>
      </c>
      <c r="G412">
        <v>121100</v>
      </c>
      <c r="H412">
        <v>252</v>
      </c>
      <c r="I412" s="5">
        <f>D412/H412</f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8">
        <f>L412/86400+DATE(1970,1,1)</f>
        <v>40522.25</v>
      </c>
      <c r="O412" s="8">
        <f>M412/86400+DATE(1970,1,1)</f>
        <v>40524.25</v>
      </c>
      <c r="P412" t="b">
        <v>0</v>
      </c>
      <c r="Q412" t="b">
        <v>1</v>
      </c>
      <c r="R412" t="s">
        <v>33</v>
      </c>
      <c r="S412" t="s">
        <v>2039</v>
      </c>
      <c r="T412" t="s">
        <v>2040</v>
      </c>
    </row>
    <row r="413" spans="1:20" ht="17" x14ac:dyDescent="0.2">
      <c r="A413">
        <v>977</v>
      </c>
      <c r="B413" t="s">
        <v>1258</v>
      </c>
      <c r="C413" s="3" t="s">
        <v>1983</v>
      </c>
      <c r="D413">
        <v>5177</v>
      </c>
      <c r="E413" s="4">
        <f>(D413/G413)*100</f>
        <v>73.957142857142856</v>
      </c>
      <c r="F413" t="s">
        <v>14</v>
      </c>
      <c r="G413">
        <v>7000</v>
      </c>
      <c r="H413">
        <v>67</v>
      </c>
      <c r="I413" s="5">
        <f>D413/H413</f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8">
        <f>L413/86400+DATE(1970,1,1)</f>
        <v>43138.25</v>
      </c>
      <c r="O413" s="8">
        <f>M413/86400+DATE(1970,1,1)</f>
        <v>43170.25</v>
      </c>
      <c r="P413" t="b">
        <v>0</v>
      </c>
      <c r="Q413" t="b">
        <v>0</v>
      </c>
      <c r="R413" t="s">
        <v>17</v>
      </c>
      <c r="S413" t="s">
        <v>2033</v>
      </c>
      <c r="T413" t="s">
        <v>2034</v>
      </c>
    </row>
    <row r="414" spans="1:20" ht="17" x14ac:dyDescent="0.2">
      <c r="A414">
        <v>980</v>
      </c>
      <c r="B414" t="s">
        <v>1988</v>
      </c>
      <c r="C414" s="3" t="s">
        <v>1989</v>
      </c>
      <c r="D414">
        <v>78630</v>
      </c>
      <c r="E414" s="4">
        <f>(D414/G414)*100</f>
        <v>40.281762295081968</v>
      </c>
      <c r="F414" t="s">
        <v>14</v>
      </c>
      <c r="G414">
        <v>195200</v>
      </c>
      <c r="H414">
        <v>742</v>
      </c>
      <c r="I414" s="5">
        <f>D414/H414</f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8">
        <f>L414/86400+DATE(1970,1,1)</f>
        <v>42307.208333333328</v>
      </c>
      <c r="O414" s="8">
        <f>M414/86400+DATE(1970,1,1)</f>
        <v>42312.25</v>
      </c>
      <c r="P414" t="b">
        <v>1</v>
      </c>
      <c r="Q414" t="b">
        <v>0</v>
      </c>
      <c r="R414" t="s">
        <v>68</v>
      </c>
      <c r="S414" t="s">
        <v>2047</v>
      </c>
      <c r="T414" t="s">
        <v>2048</v>
      </c>
    </row>
    <row r="415" spans="1:20" ht="17" x14ac:dyDescent="0.2">
      <c r="A415">
        <v>982</v>
      </c>
      <c r="B415" t="s">
        <v>1992</v>
      </c>
      <c r="C415" s="3" t="s">
        <v>1993</v>
      </c>
      <c r="D415">
        <v>6115</v>
      </c>
      <c r="E415" s="4">
        <f>(D415/G415)*100</f>
        <v>84.930555555555557</v>
      </c>
      <c r="F415" t="s">
        <v>14</v>
      </c>
      <c r="G415">
        <v>7200</v>
      </c>
      <c r="H415">
        <v>75</v>
      </c>
      <c r="I415" s="5">
        <f>D415/H415</f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8">
        <f>L415/86400+DATE(1970,1,1)</f>
        <v>40743.208333333336</v>
      </c>
      <c r="O415" s="8">
        <f>M415/86400+DATE(1970,1,1)</f>
        <v>40745.208333333336</v>
      </c>
      <c r="P415" t="b">
        <v>0</v>
      </c>
      <c r="Q415" t="b">
        <v>1</v>
      </c>
      <c r="R415" t="s">
        <v>42</v>
      </c>
      <c r="S415" t="s">
        <v>2041</v>
      </c>
      <c r="T415" t="s">
        <v>2042</v>
      </c>
    </row>
    <row r="416" spans="1:20" ht="17" x14ac:dyDescent="0.2">
      <c r="A416">
        <v>985</v>
      </c>
      <c r="B416" t="s">
        <v>1998</v>
      </c>
      <c r="C416" s="3" t="s">
        <v>1999</v>
      </c>
      <c r="D416">
        <v>114523</v>
      </c>
      <c r="E416" s="4">
        <f>(D416/G416)*100</f>
        <v>67.129542790152414</v>
      </c>
      <c r="F416" t="s">
        <v>14</v>
      </c>
      <c r="G416">
        <v>170600</v>
      </c>
      <c r="H416">
        <v>4405</v>
      </c>
      <c r="I416" s="5">
        <f>D416/H416</f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8">
        <f>L416/86400+DATE(1970,1,1)</f>
        <v>41614.25</v>
      </c>
      <c r="O416" s="8">
        <f>M416/86400+DATE(1970,1,1)</f>
        <v>41640.25</v>
      </c>
      <c r="P416" t="b">
        <v>0</v>
      </c>
      <c r="Q416" t="b">
        <v>1</v>
      </c>
      <c r="R416" t="s">
        <v>23</v>
      </c>
      <c r="S416" t="s">
        <v>2035</v>
      </c>
      <c r="T416" t="s">
        <v>2036</v>
      </c>
    </row>
    <row r="417" spans="1:20" ht="34" x14ac:dyDescent="0.2">
      <c r="A417">
        <v>986</v>
      </c>
      <c r="B417" t="s">
        <v>2000</v>
      </c>
      <c r="C417" s="3" t="s">
        <v>2001</v>
      </c>
      <c r="D417">
        <v>3144</v>
      </c>
      <c r="E417" s="4">
        <f>(D417/G417)*100</f>
        <v>40.307692307692307</v>
      </c>
      <c r="F417" t="s">
        <v>14</v>
      </c>
      <c r="G417">
        <v>7800</v>
      </c>
      <c r="H417">
        <v>92</v>
      </c>
      <c r="I417" s="5">
        <f>D417/H417</f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8">
        <f>L417/86400+DATE(1970,1,1)</f>
        <v>40638.208333333336</v>
      </c>
      <c r="O417" s="8">
        <f>M417/86400+DATE(1970,1,1)</f>
        <v>40652.208333333336</v>
      </c>
      <c r="P417" t="b">
        <v>0</v>
      </c>
      <c r="Q417" t="b">
        <v>0</v>
      </c>
      <c r="R417" t="s">
        <v>23</v>
      </c>
      <c r="S417" t="s">
        <v>2035</v>
      </c>
      <c r="T417" t="s">
        <v>2036</v>
      </c>
    </row>
    <row r="418" spans="1:20" ht="17" x14ac:dyDescent="0.2">
      <c r="A418">
        <v>988</v>
      </c>
      <c r="B418" t="s">
        <v>2004</v>
      </c>
      <c r="C418" s="3" t="s">
        <v>2005</v>
      </c>
      <c r="D418">
        <v>4899</v>
      </c>
      <c r="E418" s="4">
        <f>(D418/G418)*100</f>
        <v>52.117021276595743</v>
      </c>
      <c r="F418" t="s">
        <v>14</v>
      </c>
      <c r="G418">
        <v>9400</v>
      </c>
      <c r="H418">
        <v>64</v>
      </c>
      <c r="I418" s="5">
        <f>D418/H418</f>
        <v>76.546875</v>
      </c>
      <c r="J418" t="s">
        <v>21</v>
      </c>
      <c r="K418" t="s">
        <v>22</v>
      </c>
      <c r="L418">
        <v>1478930400</v>
      </c>
      <c r="M418">
        <v>1480744800</v>
      </c>
      <c r="N418" s="8">
        <f>L418/86400+DATE(1970,1,1)</f>
        <v>42686.25</v>
      </c>
      <c r="O418" s="8">
        <f>M418/86400+DATE(1970,1,1)</f>
        <v>42707.25</v>
      </c>
      <c r="P418" t="b">
        <v>0</v>
      </c>
      <c r="Q418" t="b">
        <v>0</v>
      </c>
      <c r="R418" t="s">
        <v>133</v>
      </c>
      <c r="S418" t="s">
        <v>2047</v>
      </c>
      <c r="T418" t="s">
        <v>2056</v>
      </c>
    </row>
    <row r="419" spans="1:20" ht="17" x14ac:dyDescent="0.2">
      <c r="A419">
        <v>990</v>
      </c>
      <c r="B419" t="s">
        <v>2008</v>
      </c>
      <c r="C419" s="3" t="s">
        <v>2009</v>
      </c>
      <c r="D419">
        <v>6839</v>
      </c>
      <c r="E419" s="4">
        <f>(D419/G419)*100</f>
        <v>87.679487179487182</v>
      </c>
      <c r="F419" t="s">
        <v>14</v>
      </c>
      <c r="G419">
        <v>7800</v>
      </c>
      <c r="H419">
        <v>64</v>
      </c>
      <c r="I419" s="5">
        <f>D419/H419</f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8">
        <f>L419/86400+DATE(1970,1,1)</f>
        <v>42432.25</v>
      </c>
      <c r="O419" s="8">
        <f>M419/86400+DATE(1970,1,1)</f>
        <v>42454.208333333328</v>
      </c>
      <c r="P419" t="b">
        <v>0</v>
      </c>
      <c r="Q419" t="b">
        <v>1</v>
      </c>
      <c r="R419" t="s">
        <v>53</v>
      </c>
      <c r="S419" t="s">
        <v>2041</v>
      </c>
      <c r="T419" t="s">
        <v>2044</v>
      </c>
    </row>
    <row r="420" spans="1:20" ht="17" x14ac:dyDescent="0.2">
      <c r="A420">
        <v>994</v>
      </c>
      <c r="B420" t="s">
        <v>2015</v>
      </c>
      <c r="C420" s="3" t="s">
        <v>2016</v>
      </c>
      <c r="D420">
        <v>74073</v>
      </c>
      <c r="E420" s="4">
        <f>(D420/G420)*100</f>
        <v>52.496810772501767</v>
      </c>
      <c r="F420" t="s">
        <v>14</v>
      </c>
      <c r="G420">
        <v>141100</v>
      </c>
      <c r="H420">
        <v>842</v>
      </c>
      <c r="I420" s="5">
        <f>D420/H420</f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8">
        <f>L420/86400+DATE(1970,1,1)</f>
        <v>41929.208333333336</v>
      </c>
      <c r="O420" s="8">
        <f>M420/86400+DATE(1970,1,1)</f>
        <v>41935.208333333336</v>
      </c>
      <c r="P420" t="b">
        <v>0</v>
      </c>
      <c r="Q420" t="b">
        <v>1</v>
      </c>
      <c r="R420" t="s">
        <v>206</v>
      </c>
      <c r="S420" t="s">
        <v>2047</v>
      </c>
      <c r="T420" t="s">
        <v>2059</v>
      </c>
    </row>
    <row r="421" spans="1:20" ht="34" x14ac:dyDescent="0.2">
      <c r="A421">
        <v>996</v>
      </c>
      <c r="B421" t="s">
        <v>2019</v>
      </c>
      <c r="C421" s="3" t="s">
        <v>2020</v>
      </c>
      <c r="D421">
        <v>4814</v>
      </c>
      <c r="E421" s="4">
        <f>(D421/G421)*100</f>
        <v>72.939393939393938</v>
      </c>
      <c r="F421" t="s">
        <v>14</v>
      </c>
      <c r="G421">
        <v>6600</v>
      </c>
      <c r="H421">
        <v>112</v>
      </c>
      <c r="I421" s="5">
        <f>D421/H421</f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8">
        <f>L421/86400+DATE(1970,1,1)</f>
        <v>41276.25</v>
      </c>
      <c r="O421" s="8">
        <f>M421/86400+DATE(1970,1,1)</f>
        <v>41306.25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ht="17" x14ac:dyDescent="0.2">
      <c r="A422">
        <v>998</v>
      </c>
      <c r="B422" t="s">
        <v>2023</v>
      </c>
      <c r="C422" s="3" t="s">
        <v>2024</v>
      </c>
      <c r="D422">
        <v>37823</v>
      </c>
      <c r="E422" s="4">
        <f>(D422/G422)*100</f>
        <v>56.791291291291287</v>
      </c>
      <c r="F422" t="s">
        <v>14</v>
      </c>
      <c r="G422">
        <v>66600</v>
      </c>
      <c r="H422">
        <v>374</v>
      </c>
      <c r="I422" s="5">
        <f>D422/H422</f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8">
        <f>L422/86400+DATE(1970,1,1)</f>
        <v>40220.25</v>
      </c>
      <c r="O422" s="8">
        <f>M422/86400+DATE(1970,1,1)</f>
        <v>40234.25</v>
      </c>
      <c r="P422" t="b">
        <v>0</v>
      </c>
      <c r="Q422" t="b">
        <v>1</v>
      </c>
      <c r="R422" t="s">
        <v>60</v>
      </c>
      <c r="S422" t="s">
        <v>2035</v>
      </c>
      <c r="T422" t="s">
        <v>2045</v>
      </c>
    </row>
    <row r="423" spans="1:20" ht="17" x14ac:dyDescent="0.2">
      <c r="A423">
        <v>8</v>
      </c>
      <c r="B423" t="s">
        <v>45</v>
      </c>
      <c r="C423" s="3" t="s">
        <v>46</v>
      </c>
      <c r="D423">
        <v>21946</v>
      </c>
      <c r="E423" s="4">
        <f>(D423/G423)*100</f>
        <v>19.932788374205266</v>
      </c>
      <c r="F423" t="s">
        <v>47</v>
      </c>
      <c r="G423">
        <v>110100</v>
      </c>
      <c r="H423">
        <v>708</v>
      </c>
      <c r="I423" s="5">
        <f>D423/H423</f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8">
        <f>L423/86400+DATE(1970,1,1)</f>
        <v>40399.208333333336</v>
      </c>
      <c r="O423" s="8">
        <f>M423/86400+DATE(1970,1,1)</f>
        <v>40401.208333333336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ht="17" x14ac:dyDescent="0.2">
      <c r="A424">
        <v>209</v>
      </c>
      <c r="B424" t="s">
        <v>470</v>
      </c>
      <c r="C424" s="3" t="s">
        <v>471</v>
      </c>
      <c r="D424">
        <v>41212</v>
      </c>
      <c r="E424" s="4">
        <f>(D424/G424)*100</f>
        <v>21.188688946015425</v>
      </c>
      <c r="F424" t="s">
        <v>47</v>
      </c>
      <c r="G424">
        <v>194500</v>
      </c>
      <c r="H424">
        <v>808</v>
      </c>
      <c r="I424" s="5">
        <f>D424/H424</f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8">
        <f>L424/86400+DATE(1970,1,1)</f>
        <v>42496.208333333328</v>
      </c>
      <c r="O424" s="8">
        <f>M424/86400+DATE(1970,1,1)</f>
        <v>42503.208333333328</v>
      </c>
      <c r="P424" t="b">
        <v>0</v>
      </c>
      <c r="Q424" t="b">
        <v>0</v>
      </c>
      <c r="R424" t="s">
        <v>42</v>
      </c>
      <c r="S424" t="s">
        <v>2041</v>
      </c>
      <c r="T424" t="s">
        <v>2042</v>
      </c>
    </row>
    <row r="425" spans="1:20" ht="34" x14ac:dyDescent="0.2">
      <c r="A425">
        <v>271</v>
      </c>
      <c r="B425" t="s">
        <v>594</v>
      </c>
      <c r="C425" s="3" t="s">
        <v>595</v>
      </c>
      <c r="D425">
        <v>1953</v>
      </c>
      <c r="E425" s="4">
        <f>(D425/G425)*100</f>
        <v>1.2706571242680547</v>
      </c>
      <c r="F425" t="s">
        <v>47</v>
      </c>
      <c r="G425">
        <v>153700</v>
      </c>
      <c r="H425">
        <v>61</v>
      </c>
      <c r="I425" s="5">
        <f>D425/H425</f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8">
        <f>L425/86400+DATE(1970,1,1)</f>
        <v>42345.25</v>
      </c>
      <c r="O425" s="8">
        <f>M425/86400+DATE(1970,1,1)</f>
        <v>42376.25</v>
      </c>
      <c r="P425" t="b">
        <v>0</v>
      </c>
      <c r="Q425" t="b">
        <v>0</v>
      </c>
      <c r="R425" t="s">
        <v>122</v>
      </c>
      <c r="S425" t="s">
        <v>2054</v>
      </c>
      <c r="T425" t="s">
        <v>2055</v>
      </c>
    </row>
    <row r="426" spans="1:20" ht="17" x14ac:dyDescent="0.2">
      <c r="A426">
        <v>329</v>
      </c>
      <c r="B426" t="s">
        <v>710</v>
      </c>
      <c r="C426" s="3" t="s">
        <v>711</v>
      </c>
      <c r="D426">
        <v>21477</v>
      </c>
      <c r="E426" s="4">
        <f>(D426/G426)*100</f>
        <v>22.896588486140725</v>
      </c>
      <c r="F426" t="s">
        <v>47</v>
      </c>
      <c r="G426">
        <v>93800</v>
      </c>
      <c r="H426">
        <v>211</v>
      </c>
      <c r="I426" s="5">
        <f>D426/H426</f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8">
        <f>L426/86400+DATE(1970,1,1)</f>
        <v>42716.25</v>
      </c>
      <c r="O426" s="8">
        <f>M426/86400+DATE(1970,1,1)</f>
        <v>42727.25</v>
      </c>
      <c r="P426" t="b">
        <v>0</v>
      </c>
      <c r="Q426" t="b">
        <v>0</v>
      </c>
      <c r="R426" t="s">
        <v>89</v>
      </c>
      <c r="S426" t="s">
        <v>2050</v>
      </c>
      <c r="T426" t="s">
        <v>2051</v>
      </c>
    </row>
    <row r="427" spans="1:20" ht="17" x14ac:dyDescent="0.2">
      <c r="A427">
        <v>355</v>
      </c>
      <c r="B427" t="s">
        <v>762</v>
      </c>
      <c r="C427" s="3" t="s">
        <v>763</v>
      </c>
      <c r="D427">
        <v>2241</v>
      </c>
      <c r="E427" s="4">
        <f>(D427/G427)*100</f>
        <v>58.973684210526315</v>
      </c>
      <c r="F427" t="s">
        <v>47</v>
      </c>
      <c r="G427">
        <v>3800</v>
      </c>
      <c r="H427">
        <v>86</v>
      </c>
      <c r="I427" s="5">
        <f>D427/H427</f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8">
        <f>L427/86400+DATE(1970,1,1)</f>
        <v>42757.25</v>
      </c>
      <c r="O427" s="8">
        <f>M427/86400+DATE(1970,1,1)</f>
        <v>42797.25</v>
      </c>
      <c r="P427" t="b">
        <v>0</v>
      </c>
      <c r="Q427" t="b">
        <v>0</v>
      </c>
      <c r="R427" t="s">
        <v>65</v>
      </c>
      <c r="S427" t="s">
        <v>2037</v>
      </c>
      <c r="T427" t="s">
        <v>2046</v>
      </c>
    </row>
    <row r="428" spans="1:20" ht="17" x14ac:dyDescent="0.2">
      <c r="A428">
        <v>410</v>
      </c>
      <c r="B428" t="s">
        <v>870</v>
      </c>
      <c r="C428" s="3" t="s">
        <v>871</v>
      </c>
      <c r="D428">
        <v>55536</v>
      </c>
      <c r="E428" s="4">
        <f>(D428/G428)*100</f>
        <v>36.132726089785294</v>
      </c>
      <c r="F428" t="s">
        <v>47</v>
      </c>
      <c r="G428">
        <v>153700</v>
      </c>
      <c r="H428">
        <v>1111</v>
      </c>
      <c r="I428" s="5">
        <f>D428/H428</f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8">
        <f>L428/86400+DATE(1970,1,1)</f>
        <v>42122.208333333328</v>
      </c>
      <c r="O428" s="8">
        <f>M428/86400+DATE(1970,1,1)</f>
        <v>42122.208333333328</v>
      </c>
      <c r="P428" t="b">
        <v>0</v>
      </c>
      <c r="Q428" t="b">
        <v>0</v>
      </c>
      <c r="R428" t="s">
        <v>292</v>
      </c>
      <c r="S428" t="s">
        <v>2050</v>
      </c>
      <c r="T428" t="s">
        <v>2061</v>
      </c>
    </row>
    <row r="429" spans="1:20" ht="17" x14ac:dyDescent="0.2">
      <c r="A429">
        <v>413</v>
      </c>
      <c r="B429" t="s">
        <v>876</v>
      </c>
      <c r="C429" s="3" t="s">
        <v>877</v>
      </c>
      <c r="D429">
        <v>117628</v>
      </c>
      <c r="E429" s="4">
        <f>(D429/G429)*100</f>
        <v>62.072823218997364</v>
      </c>
      <c r="F429" t="s">
        <v>47</v>
      </c>
      <c r="G429">
        <v>189500</v>
      </c>
      <c r="H429">
        <v>1089</v>
      </c>
      <c r="I429" s="5">
        <f>D429/H429</f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8">
        <f>L429/86400+DATE(1970,1,1)</f>
        <v>43431.25</v>
      </c>
      <c r="O429" s="8">
        <f>M429/86400+DATE(1970,1,1)</f>
        <v>43458.25</v>
      </c>
      <c r="P429" t="b">
        <v>0</v>
      </c>
      <c r="Q429" t="b">
        <v>0</v>
      </c>
      <c r="R429" t="s">
        <v>71</v>
      </c>
      <c r="S429" t="s">
        <v>2041</v>
      </c>
      <c r="T429" t="s">
        <v>2049</v>
      </c>
    </row>
    <row r="430" spans="1:20" ht="34" x14ac:dyDescent="0.2">
      <c r="A430">
        <v>531</v>
      </c>
      <c r="B430" t="s">
        <v>1107</v>
      </c>
      <c r="C430" s="3" t="s">
        <v>1108</v>
      </c>
      <c r="D430">
        <v>178338</v>
      </c>
      <c r="E430" s="4">
        <f>(D430/G430)*100</f>
        <v>95.521156936261391</v>
      </c>
      <c r="F430" t="s">
        <v>47</v>
      </c>
      <c r="G430">
        <v>186700</v>
      </c>
      <c r="H430">
        <v>3640</v>
      </c>
      <c r="I430" s="5">
        <f>D430/H430</f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8">
        <f>L430/86400+DATE(1970,1,1)</f>
        <v>41589.25</v>
      </c>
      <c r="O430" s="8">
        <f>M430/86400+DATE(1970,1,1)</f>
        <v>41645.25</v>
      </c>
      <c r="P430" t="b">
        <v>0</v>
      </c>
      <c r="Q430" t="b">
        <v>0</v>
      </c>
      <c r="R430" t="s">
        <v>89</v>
      </c>
      <c r="S430" t="s">
        <v>2050</v>
      </c>
      <c r="T430" t="s">
        <v>2051</v>
      </c>
    </row>
    <row r="431" spans="1:20" ht="17" x14ac:dyDescent="0.2">
      <c r="A431">
        <v>632</v>
      </c>
      <c r="B431" t="s">
        <v>1306</v>
      </c>
      <c r="C431" s="3" t="s">
        <v>1307</v>
      </c>
      <c r="D431">
        <v>30902</v>
      </c>
      <c r="E431" s="4">
        <f>(D431/G431)*100</f>
        <v>42.859916782246884</v>
      </c>
      <c r="F431" t="s">
        <v>47</v>
      </c>
      <c r="G431">
        <v>72100</v>
      </c>
      <c r="H431">
        <v>278</v>
      </c>
      <c r="I431" s="5">
        <f>D431/H431</f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8">
        <f>L431/86400+DATE(1970,1,1)</f>
        <v>41945.208333333336</v>
      </c>
      <c r="O431" s="8">
        <f>M431/86400+DATE(1970,1,1)</f>
        <v>41963.25</v>
      </c>
      <c r="P431" t="b">
        <v>0</v>
      </c>
      <c r="Q431" t="b">
        <v>0</v>
      </c>
      <c r="R431" t="s">
        <v>33</v>
      </c>
      <c r="S431" t="s">
        <v>2039</v>
      </c>
      <c r="T431" t="s">
        <v>2040</v>
      </c>
    </row>
    <row r="432" spans="1:20" ht="17" x14ac:dyDescent="0.2">
      <c r="A432">
        <v>639</v>
      </c>
      <c r="B432" t="s">
        <v>1320</v>
      </c>
      <c r="C432" s="3" t="s">
        <v>1321</v>
      </c>
      <c r="D432">
        <v>4832</v>
      </c>
      <c r="E432" s="4">
        <f>(D432/G432)*100</f>
        <v>56.186046511627907</v>
      </c>
      <c r="F432" t="s">
        <v>47</v>
      </c>
      <c r="G432">
        <v>8600</v>
      </c>
      <c r="H432">
        <v>45</v>
      </c>
      <c r="I432" s="5">
        <f>D432/H432</f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8">
        <f>L432/86400+DATE(1970,1,1)</f>
        <v>43309.208333333328</v>
      </c>
      <c r="O432" s="8">
        <f>M432/86400+DATE(1970,1,1)</f>
        <v>43309.208333333328</v>
      </c>
      <c r="P432" t="b">
        <v>0</v>
      </c>
      <c r="Q432" t="b">
        <v>1</v>
      </c>
      <c r="R432" t="s">
        <v>53</v>
      </c>
      <c r="S432" t="s">
        <v>2041</v>
      </c>
      <c r="T432" t="s">
        <v>2044</v>
      </c>
    </row>
    <row r="433" spans="1:20" ht="17" x14ac:dyDescent="0.2">
      <c r="A433">
        <v>788</v>
      </c>
      <c r="B433" t="s">
        <v>1611</v>
      </c>
      <c r="C433" s="3" t="s">
        <v>1612</v>
      </c>
      <c r="D433">
        <v>3174</v>
      </c>
      <c r="E433" s="4">
        <f>(D433/G433)*100</f>
        <v>88.166666666666671</v>
      </c>
      <c r="F433" t="s">
        <v>47</v>
      </c>
      <c r="G433">
        <v>3600</v>
      </c>
      <c r="H433">
        <v>31</v>
      </c>
      <c r="I433" s="5">
        <f>D433/H433</f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8">
        <f>L433/86400+DATE(1970,1,1)</f>
        <v>41202.208333333336</v>
      </c>
      <c r="O433" s="8">
        <f>M433/86400+DATE(1970,1,1)</f>
        <v>41223.25</v>
      </c>
      <c r="P433" t="b">
        <v>0</v>
      </c>
      <c r="Q433" t="b">
        <v>0</v>
      </c>
      <c r="R433" t="s">
        <v>71</v>
      </c>
      <c r="S433" t="s">
        <v>2041</v>
      </c>
      <c r="T433" t="s">
        <v>2049</v>
      </c>
    </row>
    <row r="434" spans="1:20" ht="34" x14ac:dyDescent="0.2">
      <c r="A434">
        <v>903</v>
      </c>
      <c r="B434" t="s">
        <v>1838</v>
      </c>
      <c r="C434" s="3" t="s">
        <v>1839</v>
      </c>
      <c r="D434">
        <v>709</v>
      </c>
      <c r="E434" s="4">
        <f>(D434/G434)*100</f>
        <v>1.729268292682927</v>
      </c>
      <c r="F434" t="s">
        <v>47</v>
      </c>
      <c r="G434">
        <v>41000</v>
      </c>
      <c r="H434">
        <v>14</v>
      </c>
      <c r="I434" s="5">
        <f>D434/H434</f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8">
        <f>L434/86400+DATE(1970,1,1)</f>
        <v>41034.208333333336</v>
      </c>
      <c r="O434" s="8">
        <f>M434/86400+DATE(1970,1,1)</f>
        <v>41049.208333333336</v>
      </c>
      <c r="P434" t="b">
        <v>0</v>
      </c>
      <c r="Q434" t="b">
        <v>1</v>
      </c>
      <c r="R434" t="s">
        <v>68</v>
      </c>
      <c r="S434" t="s">
        <v>2047</v>
      </c>
      <c r="T434" t="s">
        <v>2048</v>
      </c>
    </row>
    <row r="435" spans="1:20" ht="17" x14ac:dyDescent="0.2">
      <c r="A435">
        <v>917</v>
      </c>
      <c r="B435" t="s">
        <v>1866</v>
      </c>
      <c r="C435" s="3" t="s">
        <v>1867</v>
      </c>
      <c r="D435">
        <v>2097</v>
      </c>
      <c r="E435" s="4">
        <f>(D435/G435)*100</f>
        <v>58.25</v>
      </c>
      <c r="F435" t="s">
        <v>47</v>
      </c>
      <c r="G435">
        <v>3600</v>
      </c>
      <c r="H435">
        <v>27</v>
      </c>
      <c r="I435" s="5">
        <f>D435/H435</f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8">
        <f>L435/86400+DATE(1970,1,1)</f>
        <v>40722.208333333336</v>
      </c>
      <c r="O435" s="8">
        <f>M435/86400+DATE(1970,1,1)</f>
        <v>40746.208333333336</v>
      </c>
      <c r="P435" t="b">
        <v>0</v>
      </c>
      <c r="Q435" t="b">
        <v>1</v>
      </c>
      <c r="R435" t="s">
        <v>100</v>
      </c>
      <c r="S435" t="s">
        <v>2041</v>
      </c>
      <c r="T435" t="s">
        <v>2052</v>
      </c>
    </row>
    <row r="436" spans="1:20" ht="17" x14ac:dyDescent="0.2">
      <c r="A436">
        <v>940</v>
      </c>
      <c r="B436" t="s">
        <v>1911</v>
      </c>
      <c r="C436" s="3" t="s">
        <v>1912</v>
      </c>
      <c r="D436">
        <v>6161</v>
      </c>
      <c r="E436" s="4">
        <f>(D436/G436)*100</f>
        <v>62.232323232323225</v>
      </c>
      <c r="F436" t="s">
        <v>47</v>
      </c>
      <c r="G436">
        <v>9900</v>
      </c>
      <c r="H436">
        <v>66</v>
      </c>
      <c r="I436" s="5">
        <f>D436/H436</f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8">
        <f>L436/86400+DATE(1970,1,1)</f>
        <v>41244.25</v>
      </c>
      <c r="O436" s="8">
        <f>M436/86400+DATE(1970,1,1)</f>
        <v>41266.25</v>
      </c>
      <c r="P436" t="b">
        <v>0</v>
      </c>
      <c r="Q436" t="b">
        <v>0</v>
      </c>
      <c r="R436" t="s">
        <v>28</v>
      </c>
      <c r="S436" t="s">
        <v>2037</v>
      </c>
      <c r="T436" t="s">
        <v>2038</v>
      </c>
    </row>
    <row r="437" spans="1:20" ht="17" x14ac:dyDescent="0.2">
      <c r="A437">
        <v>1</v>
      </c>
      <c r="B437" t="s">
        <v>18</v>
      </c>
      <c r="C437" s="3" t="s">
        <v>19</v>
      </c>
      <c r="D437">
        <v>14560</v>
      </c>
      <c r="E437" s="4">
        <f>(D437/G437)*100</f>
        <v>1040</v>
      </c>
      <c r="F437" t="s">
        <v>20</v>
      </c>
      <c r="G437">
        <v>1400</v>
      </c>
      <c r="H437">
        <v>158</v>
      </c>
      <c r="I437" s="5">
        <f>D437/H437</f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8">
        <f>L437/86400+DATE(1970,1,1)</f>
        <v>41870.208333333336</v>
      </c>
      <c r="O437" s="8">
        <f>M437/86400+DATE(1970,1,1)</f>
        <v>41872.208333333336</v>
      </c>
      <c r="P437" t="b">
        <v>0</v>
      </c>
      <c r="Q437" t="b">
        <v>1</v>
      </c>
      <c r="R437" t="s">
        <v>23</v>
      </c>
      <c r="S437" t="s">
        <v>2035</v>
      </c>
      <c r="T437" t="s">
        <v>2036</v>
      </c>
    </row>
    <row r="438" spans="1:20" ht="34" x14ac:dyDescent="0.2">
      <c r="A438">
        <v>2</v>
      </c>
      <c r="B438" t="s">
        <v>24</v>
      </c>
      <c r="C438" s="3" t="s">
        <v>25</v>
      </c>
      <c r="D438">
        <v>142523</v>
      </c>
      <c r="E438" s="4">
        <f>(D438/G438)*100</f>
        <v>131.4787822878229</v>
      </c>
      <c r="F438" t="s">
        <v>20</v>
      </c>
      <c r="G438">
        <v>108400</v>
      </c>
      <c r="H438">
        <v>1425</v>
      </c>
      <c r="I438" s="5">
        <f>D438/H438</f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8">
        <f>L438/86400+DATE(1970,1,1)</f>
        <v>41595.25</v>
      </c>
      <c r="O438" s="8">
        <f>M438/86400+DATE(1970,1,1)</f>
        <v>41597.25</v>
      </c>
      <c r="P438" t="b">
        <v>0</v>
      </c>
      <c r="Q438" t="b">
        <v>0</v>
      </c>
      <c r="R438" t="s">
        <v>28</v>
      </c>
      <c r="S438" t="s">
        <v>2037</v>
      </c>
      <c r="T438" t="s">
        <v>2038</v>
      </c>
    </row>
    <row r="439" spans="1:20" ht="17" x14ac:dyDescent="0.2">
      <c r="A439">
        <v>5</v>
      </c>
      <c r="B439" t="s">
        <v>34</v>
      </c>
      <c r="C439" s="3" t="s">
        <v>35</v>
      </c>
      <c r="D439">
        <v>13195</v>
      </c>
      <c r="E439" s="4">
        <f>(D439/G439)*100</f>
        <v>173.61842105263159</v>
      </c>
      <c r="F439" t="s">
        <v>20</v>
      </c>
      <c r="G439">
        <v>7600</v>
      </c>
      <c r="H439">
        <v>174</v>
      </c>
      <c r="I439" s="5">
        <f>D439/H439</f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8">
        <f>L439/86400+DATE(1970,1,1)</f>
        <v>41149.208333333336</v>
      </c>
      <c r="O439" s="8">
        <f>M439/86400+DATE(1970,1,1)</f>
        <v>41160.208333333336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ht="17" x14ac:dyDescent="0.2">
      <c r="A440">
        <v>7</v>
      </c>
      <c r="B440" t="s">
        <v>43</v>
      </c>
      <c r="C440" s="3" t="s">
        <v>44</v>
      </c>
      <c r="D440">
        <v>14741</v>
      </c>
      <c r="E440" s="4">
        <f>(D440/G440)*100</f>
        <v>327.57777777777778</v>
      </c>
      <c r="F440" t="s">
        <v>20</v>
      </c>
      <c r="G440">
        <v>4500</v>
      </c>
      <c r="H440">
        <v>227</v>
      </c>
      <c r="I440" s="5">
        <f>D440/H440</f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8">
        <f>L440/86400+DATE(1970,1,1)</f>
        <v>42229.208333333328</v>
      </c>
      <c r="O440" s="8">
        <f>M440/86400+DATE(1970,1,1)</f>
        <v>42231.208333333328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10</v>
      </c>
      <c r="B441" t="s">
        <v>51</v>
      </c>
      <c r="C441" s="3" t="s">
        <v>52</v>
      </c>
      <c r="D441">
        <v>13838</v>
      </c>
      <c r="E441" s="4">
        <f>(D441/G441)*100</f>
        <v>266.11538461538464</v>
      </c>
      <c r="F441" t="s">
        <v>20</v>
      </c>
      <c r="G441">
        <v>5200</v>
      </c>
      <c r="H441">
        <v>220</v>
      </c>
      <c r="I441" s="5">
        <f>D441/H441</f>
        <v>62.9</v>
      </c>
      <c r="J441" t="s">
        <v>21</v>
      </c>
      <c r="K441" t="s">
        <v>22</v>
      </c>
      <c r="L441">
        <v>1281762000</v>
      </c>
      <c r="M441">
        <v>1285909200</v>
      </c>
      <c r="N441" s="8">
        <f>L441/86400+DATE(1970,1,1)</f>
        <v>40404.208333333336</v>
      </c>
      <c r="O441" s="8">
        <f>M441/86400+DATE(1970,1,1)</f>
        <v>40452.208333333336</v>
      </c>
      <c r="P441" t="b">
        <v>0</v>
      </c>
      <c r="Q441" t="b">
        <v>0</v>
      </c>
      <c r="R441" t="s">
        <v>53</v>
      </c>
      <c r="S441" t="s">
        <v>2041</v>
      </c>
      <c r="T441" t="s">
        <v>2044</v>
      </c>
    </row>
    <row r="442" spans="1:20" ht="34" x14ac:dyDescent="0.2">
      <c r="A442">
        <v>13</v>
      </c>
      <c r="B442" t="s">
        <v>58</v>
      </c>
      <c r="C442" s="3" t="s">
        <v>59</v>
      </c>
      <c r="D442">
        <v>10295</v>
      </c>
      <c r="E442" s="4">
        <f>(D442/G442)*100</f>
        <v>245.11904761904765</v>
      </c>
      <c r="F442" t="s">
        <v>20</v>
      </c>
      <c r="G442">
        <v>4200</v>
      </c>
      <c r="H442">
        <v>98</v>
      </c>
      <c r="I442" s="5">
        <f>D442/H442</f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8">
        <f>L442/86400+DATE(1970,1,1)</f>
        <v>42532.208333333328</v>
      </c>
      <c r="O442" s="8">
        <f>M442/86400+DATE(1970,1,1)</f>
        <v>42544.208333333328</v>
      </c>
      <c r="P442" t="b">
        <v>0</v>
      </c>
      <c r="Q442" t="b">
        <v>0</v>
      </c>
      <c r="R442" t="s">
        <v>60</v>
      </c>
      <c r="S442" t="s">
        <v>2035</v>
      </c>
      <c r="T442" t="s">
        <v>2045</v>
      </c>
    </row>
    <row r="443" spans="1:20" ht="17" x14ac:dyDescent="0.2">
      <c r="A443">
        <v>16</v>
      </c>
      <c r="B443" t="s">
        <v>66</v>
      </c>
      <c r="C443" s="3" t="s">
        <v>67</v>
      </c>
      <c r="D443">
        <v>11041</v>
      </c>
      <c r="E443" s="4">
        <f>(D443/G443)*100</f>
        <v>649.47058823529414</v>
      </c>
      <c r="F443" t="s">
        <v>20</v>
      </c>
      <c r="G443">
        <v>1700</v>
      </c>
      <c r="H443">
        <v>100</v>
      </c>
      <c r="I443" s="5">
        <f>D443/H443</f>
        <v>110.41</v>
      </c>
      <c r="J443" t="s">
        <v>21</v>
      </c>
      <c r="K443" t="s">
        <v>22</v>
      </c>
      <c r="L443">
        <v>1390370400</v>
      </c>
      <c r="M443">
        <v>1392271200</v>
      </c>
      <c r="N443" s="8">
        <f>L443/86400+DATE(1970,1,1)</f>
        <v>41661.25</v>
      </c>
      <c r="O443" s="8">
        <f>M443/86400+DATE(1970,1,1)</f>
        <v>41683.25</v>
      </c>
      <c r="P443" t="b">
        <v>0</v>
      </c>
      <c r="Q443" t="b">
        <v>0</v>
      </c>
      <c r="R443" t="s">
        <v>68</v>
      </c>
      <c r="S443" t="s">
        <v>2047</v>
      </c>
      <c r="T443" t="s">
        <v>2048</v>
      </c>
    </row>
    <row r="444" spans="1:20" ht="17" x14ac:dyDescent="0.2">
      <c r="A444">
        <v>17</v>
      </c>
      <c r="B444" t="s">
        <v>69</v>
      </c>
      <c r="C444" s="3" t="s">
        <v>70</v>
      </c>
      <c r="D444">
        <v>134845</v>
      </c>
      <c r="E444" s="4">
        <f>(D444/G444)*100</f>
        <v>159.39125295508273</v>
      </c>
      <c r="F444" t="s">
        <v>20</v>
      </c>
      <c r="G444">
        <v>84600</v>
      </c>
      <c r="H444">
        <v>1249</v>
      </c>
      <c r="I444" s="5">
        <f>D444/H444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8">
        <f>L444/86400+DATE(1970,1,1)</f>
        <v>40555.25</v>
      </c>
      <c r="O444" s="8">
        <f>M444/86400+DATE(1970,1,1)</f>
        <v>40556.25</v>
      </c>
      <c r="P444" t="b">
        <v>0</v>
      </c>
      <c r="Q444" t="b">
        <v>0</v>
      </c>
      <c r="R444" t="s">
        <v>71</v>
      </c>
      <c r="S444" t="s">
        <v>2041</v>
      </c>
      <c r="T444" t="s">
        <v>2049</v>
      </c>
    </row>
    <row r="445" spans="1:20" ht="17" x14ac:dyDescent="0.2">
      <c r="A445">
        <v>20</v>
      </c>
      <c r="B445" t="s">
        <v>77</v>
      </c>
      <c r="C445" s="3" t="s">
        <v>78</v>
      </c>
      <c r="D445">
        <v>147936</v>
      </c>
      <c r="E445" s="4">
        <f>(D445/G445)*100</f>
        <v>112.24279210925646</v>
      </c>
      <c r="F445" t="s">
        <v>20</v>
      </c>
      <c r="G445">
        <v>131800</v>
      </c>
      <c r="H445">
        <v>1396</v>
      </c>
      <c r="I445" s="5">
        <f>D445/H445</f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8">
        <f>L445/86400+DATE(1970,1,1)</f>
        <v>41848.208333333336</v>
      </c>
      <c r="O445" s="8">
        <f>M445/86400+DATE(1970,1,1)</f>
        <v>41848.208333333336</v>
      </c>
      <c r="P445" t="b">
        <v>0</v>
      </c>
      <c r="Q445" t="b">
        <v>0</v>
      </c>
      <c r="R445" t="s">
        <v>53</v>
      </c>
      <c r="S445" t="s">
        <v>2041</v>
      </c>
      <c r="T445" t="s">
        <v>2044</v>
      </c>
    </row>
    <row r="446" spans="1:20" ht="17" x14ac:dyDescent="0.2">
      <c r="A446">
        <v>22</v>
      </c>
      <c r="B446" t="s">
        <v>81</v>
      </c>
      <c r="C446" s="3" t="s">
        <v>82</v>
      </c>
      <c r="D446">
        <v>75690</v>
      </c>
      <c r="E446" s="4">
        <f>(D446/G446)*100</f>
        <v>128.07106598984771</v>
      </c>
      <c r="F446" t="s">
        <v>20</v>
      </c>
      <c r="G446">
        <v>59100</v>
      </c>
      <c r="H446">
        <v>890</v>
      </c>
      <c r="I446" s="5">
        <f>D446/H446</f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8">
        <f>L446/86400+DATE(1970,1,1)</f>
        <v>43193.208333333328</v>
      </c>
      <c r="O446" s="8">
        <f>M446/86400+DATE(1970,1,1)</f>
        <v>43208.208333333328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ht="17" x14ac:dyDescent="0.2">
      <c r="A447">
        <v>23</v>
      </c>
      <c r="B447" t="s">
        <v>83</v>
      </c>
      <c r="C447" s="3" t="s">
        <v>84</v>
      </c>
      <c r="D447">
        <v>14942</v>
      </c>
      <c r="E447" s="4">
        <f>(D447/G447)*100</f>
        <v>332.04444444444448</v>
      </c>
      <c r="F447" t="s">
        <v>20</v>
      </c>
      <c r="G447">
        <v>4500</v>
      </c>
      <c r="H447">
        <v>142</v>
      </c>
      <c r="I447" s="5">
        <f>D447/H447</f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8">
        <f>L447/86400+DATE(1970,1,1)</f>
        <v>43510.25</v>
      </c>
      <c r="O447" s="8">
        <f>M447/86400+DATE(1970,1,1)</f>
        <v>43563.208333333328</v>
      </c>
      <c r="P447" t="b">
        <v>0</v>
      </c>
      <c r="Q447" t="b">
        <v>0</v>
      </c>
      <c r="R447" t="s">
        <v>42</v>
      </c>
      <c r="S447" t="s">
        <v>2041</v>
      </c>
      <c r="T447" t="s">
        <v>2042</v>
      </c>
    </row>
    <row r="448" spans="1:20" ht="17" x14ac:dyDescent="0.2">
      <c r="A448">
        <v>24</v>
      </c>
      <c r="B448" t="s">
        <v>85</v>
      </c>
      <c r="C448" s="3" t="s">
        <v>86</v>
      </c>
      <c r="D448">
        <v>104257</v>
      </c>
      <c r="E448" s="4">
        <f>(D448/G448)*100</f>
        <v>112.83225108225108</v>
      </c>
      <c r="F448" t="s">
        <v>20</v>
      </c>
      <c r="G448">
        <v>92400</v>
      </c>
      <c r="H448">
        <v>2673</v>
      </c>
      <c r="I448" s="5">
        <f>D448/H448</f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8">
        <f>L448/86400+DATE(1970,1,1)</f>
        <v>41811.208333333336</v>
      </c>
      <c r="O448" s="8">
        <f>M448/86400+DATE(1970,1,1)</f>
        <v>41813.208333333336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x14ac:dyDescent="0.2">
      <c r="A449">
        <v>25</v>
      </c>
      <c r="B449" t="s">
        <v>87</v>
      </c>
      <c r="C449" s="3" t="s">
        <v>88</v>
      </c>
      <c r="D449">
        <v>11904</v>
      </c>
      <c r="E449" s="4">
        <f>(D449/G449)*100</f>
        <v>216.43636363636364</v>
      </c>
      <c r="F449" t="s">
        <v>20</v>
      </c>
      <c r="G449">
        <v>5500</v>
      </c>
      <c r="H449">
        <v>163</v>
      </c>
      <c r="I449" s="5">
        <f>D449/H449</f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8">
        <f>L449/86400+DATE(1970,1,1)</f>
        <v>40681.208333333336</v>
      </c>
      <c r="O449" s="8">
        <f>M449/86400+DATE(1970,1,1)</f>
        <v>40701.208333333336</v>
      </c>
      <c r="P449" t="b">
        <v>0</v>
      </c>
      <c r="Q449" t="b">
        <v>1</v>
      </c>
      <c r="R449" t="s">
        <v>89</v>
      </c>
      <c r="S449" t="s">
        <v>2050</v>
      </c>
      <c r="T449" t="s">
        <v>2051</v>
      </c>
    </row>
    <row r="450" spans="1:20" ht="17" x14ac:dyDescent="0.2">
      <c r="A450">
        <v>28</v>
      </c>
      <c r="B450" t="s">
        <v>94</v>
      </c>
      <c r="C450" s="3" t="s">
        <v>95</v>
      </c>
      <c r="D450">
        <v>137635</v>
      </c>
      <c r="E450" s="4">
        <f>(D450/G450)*100</f>
        <v>105.22553516819573</v>
      </c>
      <c r="F450" t="s">
        <v>20</v>
      </c>
      <c r="G450">
        <v>130800</v>
      </c>
      <c r="H450">
        <v>2220</v>
      </c>
      <c r="I450" s="5">
        <f>D450/H450</f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8">
        <f>L450/86400+DATE(1970,1,1)</f>
        <v>40218.25</v>
      </c>
      <c r="O450" s="8">
        <f>M450/86400+DATE(1970,1,1)</f>
        <v>40241.25</v>
      </c>
      <c r="P450" t="b">
        <v>0</v>
      </c>
      <c r="Q450" t="b">
        <v>1</v>
      </c>
      <c r="R450" t="s">
        <v>33</v>
      </c>
      <c r="S450" t="s">
        <v>2039</v>
      </c>
      <c r="T450" t="s">
        <v>2040</v>
      </c>
    </row>
    <row r="451" spans="1:20" ht="17" x14ac:dyDescent="0.2">
      <c r="A451">
        <v>29</v>
      </c>
      <c r="B451" t="s">
        <v>96</v>
      </c>
      <c r="C451" s="3" t="s">
        <v>97</v>
      </c>
      <c r="D451">
        <v>150965</v>
      </c>
      <c r="E451" s="4">
        <f>(D451/G451)*100</f>
        <v>328.89978213507629</v>
      </c>
      <c r="F451" t="s">
        <v>20</v>
      </c>
      <c r="G451">
        <v>45900</v>
      </c>
      <c r="H451">
        <v>1606</v>
      </c>
      <c r="I451" s="5">
        <f>D451/H451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8">
        <f>L451/86400+DATE(1970,1,1)</f>
        <v>43301.208333333328</v>
      </c>
      <c r="O451" s="8">
        <f>M451/86400+DATE(1970,1,1)</f>
        <v>43341.208333333328</v>
      </c>
      <c r="P451" t="b">
        <v>0</v>
      </c>
      <c r="Q451" t="b">
        <v>0</v>
      </c>
      <c r="R451" t="s">
        <v>100</v>
      </c>
      <c r="S451" t="s">
        <v>2041</v>
      </c>
      <c r="T451" t="s">
        <v>2052</v>
      </c>
    </row>
    <row r="452" spans="1:20" ht="17" x14ac:dyDescent="0.2">
      <c r="A452">
        <v>30</v>
      </c>
      <c r="B452" t="s">
        <v>101</v>
      </c>
      <c r="C452" s="3" t="s">
        <v>102</v>
      </c>
      <c r="D452">
        <v>14455</v>
      </c>
      <c r="E452" s="4">
        <f>(D452/G452)*100</f>
        <v>160.61111111111111</v>
      </c>
      <c r="F452" t="s">
        <v>20</v>
      </c>
      <c r="G452">
        <v>9000</v>
      </c>
      <c r="H452">
        <v>129</v>
      </c>
      <c r="I452" s="5">
        <f>D452/H452</f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8">
        <f>L452/86400+DATE(1970,1,1)</f>
        <v>43609.208333333328</v>
      </c>
      <c r="O452" s="8">
        <f>M452/86400+DATE(1970,1,1)</f>
        <v>43614.208333333328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31</v>
      </c>
      <c r="B453" t="s">
        <v>103</v>
      </c>
      <c r="C453" s="3" t="s">
        <v>104</v>
      </c>
      <c r="D453">
        <v>10850</v>
      </c>
      <c r="E453" s="4">
        <f>(D453/G453)*100</f>
        <v>310</v>
      </c>
      <c r="F453" t="s">
        <v>20</v>
      </c>
      <c r="G453">
        <v>3500</v>
      </c>
      <c r="H453">
        <v>226</v>
      </c>
      <c r="I453" s="5">
        <f>D453/H453</f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8">
        <f>L453/86400+DATE(1970,1,1)</f>
        <v>42374.25</v>
      </c>
      <c r="O453" s="8">
        <f>M453/86400+DATE(1970,1,1)</f>
        <v>42402.25</v>
      </c>
      <c r="P453" t="b">
        <v>0</v>
      </c>
      <c r="Q453" t="b">
        <v>0</v>
      </c>
      <c r="R453" t="s">
        <v>89</v>
      </c>
      <c r="S453" t="s">
        <v>2050</v>
      </c>
      <c r="T453" t="s">
        <v>2051</v>
      </c>
    </row>
    <row r="454" spans="1:20" ht="17" x14ac:dyDescent="0.2">
      <c r="A454">
        <v>33</v>
      </c>
      <c r="B454" t="s">
        <v>109</v>
      </c>
      <c r="C454" s="3" t="s">
        <v>110</v>
      </c>
      <c r="D454">
        <v>189666</v>
      </c>
      <c r="E454" s="4">
        <f>(D454/G454)*100</f>
        <v>377.82071713147411</v>
      </c>
      <c r="F454" t="s">
        <v>20</v>
      </c>
      <c r="G454">
        <v>50200</v>
      </c>
      <c r="H454">
        <v>5419</v>
      </c>
      <c r="I454" s="5">
        <f>D454/H454</f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8">
        <f>L454/86400+DATE(1970,1,1)</f>
        <v>41917.208333333336</v>
      </c>
      <c r="O454" s="8">
        <f>M454/86400+DATE(1970,1,1)</f>
        <v>41954.25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34" x14ac:dyDescent="0.2">
      <c r="A455">
        <v>34</v>
      </c>
      <c r="B455" t="s">
        <v>111</v>
      </c>
      <c r="C455" s="3" t="s">
        <v>112</v>
      </c>
      <c r="D455">
        <v>14025</v>
      </c>
      <c r="E455" s="4">
        <f>(D455/G455)*100</f>
        <v>150.80645161290323</v>
      </c>
      <c r="F455" t="s">
        <v>20</v>
      </c>
      <c r="G455">
        <v>9300</v>
      </c>
      <c r="H455">
        <v>165</v>
      </c>
      <c r="I455" s="5">
        <f>D455/H455</f>
        <v>85</v>
      </c>
      <c r="J455" t="s">
        <v>21</v>
      </c>
      <c r="K455" t="s">
        <v>22</v>
      </c>
      <c r="L455">
        <v>1490245200</v>
      </c>
      <c r="M455">
        <v>1490677200</v>
      </c>
      <c r="N455" s="8">
        <f>L455/86400+DATE(1970,1,1)</f>
        <v>42817.208333333328</v>
      </c>
      <c r="O455" s="8">
        <f>M455/86400+DATE(1970,1,1)</f>
        <v>42822.208333333328</v>
      </c>
      <c r="P455" t="b">
        <v>0</v>
      </c>
      <c r="Q455" t="b">
        <v>0</v>
      </c>
      <c r="R455" t="s">
        <v>42</v>
      </c>
      <c r="S455" t="s">
        <v>2041</v>
      </c>
      <c r="T455" t="s">
        <v>2042</v>
      </c>
    </row>
    <row r="456" spans="1:20" ht="17" x14ac:dyDescent="0.2">
      <c r="A456">
        <v>35</v>
      </c>
      <c r="B456" t="s">
        <v>113</v>
      </c>
      <c r="C456" s="3" t="s">
        <v>114</v>
      </c>
      <c r="D456">
        <v>188628</v>
      </c>
      <c r="E456" s="4">
        <f>(D456/G456)*100</f>
        <v>150.30119521912351</v>
      </c>
      <c r="F456" t="s">
        <v>20</v>
      </c>
      <c r="G456">
        <v>125500</v>
      </c>
      <c r="H456">
        <v>1965</v>
      </c>
      <c r="I456" s="5">
        <f>D456/H456</f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8">
        <f>L456/86400+DATE(1970,1,1)</f>
        <v>43484.25</v>
      </c>
      <c r="O456" s="8">
        <f>M456/86400+DATE(1970,1,1)</f>
        <v>43526.25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36</v>
      </c>
      <c r="B457" t="s">
        <v>115</v>
      </c>
      <c r="C457" s="3" t="s">
        <v>116</v>
      </c>
      <c r="D457">
        <v>1101</v>
      </c>
      <c r="E457" s="4">
        <f>(D457/G457)*100</f>
        <v>157.28571428571431</v>
      </c>
      <c r="F457" t="s">
        <v>20</v>
      </c>
      <c r="G457">
        <v>700</v>
      </c>
      <c r="H457">
        <v>16</v>
      </c>
      <c r="I457" s="5">
        <f>D457/H457</f>
        <v>68.8125</v>
      </c>
      <c r="J457" t="s">
        <v>21</v>
      </c>
      <c r="K457" t="s">
        <v>22</v>
      </c>
      <c r="L457">
        <v>1298700000</v>
      </c>
      <c r="M457">
        <v>1300856400</v>
      </c>
      <c r="N457" s="8">
        <f>L457/86400+DATE(1970,1,1)</f>
        <v>40600.25</v>
      </c>
      <c r="O457" s="8">
        <f>M457/86400+DATE(1970,1,1)</f>
        <v>40625.208333333336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37</v>
      </c>
      <c r="B458" t="s">
        <v>117</v>
      </c>
      <c r="C458" s="3" t="s">
        <v>118</v>
      </c>
      <c r="D458">
        <v>11339</v>
      </c>
      <c r="E458" s="4">
        <f>(D458/G458)*100</f>
        <v>139.98765432098764</v>
      </c>
      <c r="F458" t="s">
        <v>20</v>
      </c>
      <c r="G458">
        <v>8100</v>
      </c>
      <c r="H458">
        <v>107</v>
      </c>
      <c r="I458" s="5">
        <f>D458/H458</f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8">
        <f>L458/86400+DATE(1970,1,1)</f>
        <v>43744.208333333328</v>
      </c>
      <c r="O458" s="8">
        <f>M458/86400+DATE(1970,1,1)</f>
        <v>43777.25</v>
      </c>
      <c r="P458" t="b">
        <v>0</v>
      </c>
      <c r="Q458" t="b">
        <v>1</v>
      </c>
      <c r="R458" t="s">
        <v>119</v>
      </c>
      <c r="S458" t="s">
        <v>2047</v>
      </c>
      <c r="T458" t="s">
        <v>2053</v>
      </c>
    </row>
    <row r="459" spans="1:20" ht="17" x14ac:dyDescent="0.2">
      <c r="A459">
        <v>38</v>
      </c>
      <c r="B459" t="s">
        <v>120</v>
      </c>
      <c r="C459" s="3" t="s">
        <v>121</v>
      </c>
      <c r="D459">
        <v>10085</v>
      </c>
      <c r="E459" s="4">
        <f>(D459/G459)*100</f>
        <v>325.32258064516128</v>
      </c>
      <c r="F459" t="s">
        <v>20</v>
      </c>
      <c r="G459">
        <v>3100</v>
      </c>
      <c r="H459">
        <v>134</v>
      </c>
      <c r="I459" s="5">
        <f>D459/H459</f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8">
        <f>L459/86400+DATE(1970,1,1)</f>
        <v>40469.208333333336</v>
      </c>
      <c r="O459" s="8">
        <f>M459/86400+DATE(1970,1,1)</f>
        <v>40474.208333333336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ht="17" x14ac:dyDescent="0.2">
      <c r="A460">
        <v>40</v>
      </c>
      <c r="B460" t="s">
        <v>125</v>
      </c>
      <c r="C460" s="3" t="s">
        <v>126</v>
      </c>
      <c r="D460">
        <v>14878</v>
      </c>
      <c r="E460" s="4">
        <f>(D460/G460)*100</f>
        <v>169.06818181818181</v>
      </c>
      <c r="F460" t="s">
        <v>20</v>
      </c>
      <c r="G460">
        <v>8800</v>
      </c>
      <c r="H460">
        <v>198</v>
      </c>
      <c r="I460" s="5">
        <f>D460/H460</f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8">
        <f>L460/86400+DATE(1970,1,1)</f>
        <v>40334.208333333336</v>
      </c>
      <c r="O460" s="8">
        <f>M460/86400+DATE(1970,1,1)</f>
        <v>40353.208333333336</v>
      </c>
      <c r="P460" t="b">
        <v>0</v>
      </c>
      <c r="Q460" t="b">
        <v>1</v>
      </c>
      <c r="R460" t="s">
        <v>65</v>
      </c>
      <c r="S460" t="s">
        <v>2037</v>
      </c>
      <c r="T460" t="s">
        <v>2046</v>
      </c>
    </row>
    <row r="461" spans="1:20" ht="17" x14ac:dyDescent="0.2">
      <c r="A461">
        <v>41</v>
      </c>
      <c r="B461" t="s">
        <v>127</v>
      </c>
      <c r="C461" s="3" t="s">
        <v>128</v>
      </c>
      <c r="D461">
        <v>11924</v>
      </c>
      <c r="E461" s="4">
        <f>(D461/G461)*100</f>
        <v>212.92857142857144</v>
      </c>
      <c r="F461" t="s">
        <v>20</v>
      </c>
      <c r="G461">
        <v>5600</v>
      </c>
      <c r="H461">
        <v>111</v>
      </c>
      <c r="I461" s="5">
        <f>D461/H461</f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8">
        <f>L461/86400+DATE(1970,1,1)</f>
        <v>41156.208333333336</v>
      </c>
      <c r="O461" s="8">
        <f>M461/86400+DATE(1970,1,1)</f>
        <v>41182.208333333336</v>
      </c>
      <c r="P461" t="b">
        <v>0</v>
      </c>
      <c r="Q461" t="b">
        <v>1</v>
      </c>
      <c r="R461" t="s">
        <v>23</v>
      </c>
      <c r="S461" t="s">
        <v>2035</v>
      </c>
      <c r="T461" t="s">
        <v>2036</v>
      </c>
    </row>
    <row r="462" spans="1:20" ht="17" x14ac:dyDescent="0.2">
      <c r="A462">
        <v>42</v>
      </c>
      <c r="B462" t="s">
        <v>129</v>
      </c>
      <c r="C462" s="3" t="s">
        <v>130</v>
      </c>
      <c r="D462">
        <v>7991</v>
      </c>
      <c r="E462" s="4">
        <f>(D462/G462)*100</f>
        <v>443.94444444444446</v>
      </c>
      <c r="F462" t="s">
        <v>20</v>
      </c>
      <c r="G462">
        <v>1800</v>
      </c>
      <c r="H462">
        <v>222</v>
      </c>
      <c r="I462" s="5">
        <f>D462/H462</f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8">
        <f>L462/86400+DATE(1970,1,1)</f>
        <v>40728.208333333336</v>
      </c>
      <c r="O462" s="8">
        <f>M462/86400+DATE(1970,1,1)</f>
        <v>40737.208333333336</v>
      </c>
      <c r="P462" t="b">
        <v>0</v>
      </c>
      <c r="Q462" t="b">
        <v>0</v>
      </c>
      <c r="R462" t="s">
        <v>17</v>
      </c>
      <c r="S462" t="s">
        <v>2033</v>
      </c>
      <c r="T462" t="s">
        <v>2034</v>
      </c>
    </row>
    <row r="463" spans="1:20" ht="17" x14ac:dyDescent="0.2">
      <c r="A463">
        <v>43</v>
      </c>
      <c r="B463" t="s">
        <v>131</v>
      </c>
      <c r="C463" s="3" t="s">
        <v>132</v>
      </c>
      <c r="D463">
        <v>167717</v>
      </c>
      <c r="E463" s="4">
        <f>(D463/G463)*100</f>
        <v>185.9390243902439</v>
      </c>
      <c r="F463" t="s">
        <v>20</v>
      </c>
      <c r="G463">
        <v>90200</v>
      </c>
      <c r="H463">
        <v>6212</v>
      </c>
      <c r="I463" s="5">
        <f>D463/H463</f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8">
        <f>L463/86400+DATE(1970,1,1)</f>
        <v>41844.208333333336</v>
      </c>
      <c r="O463" s="8">
        <f>M463/86400+DATE(1970,1,1)</f>
        <v>41860.208333333336</v>
      </c>
      <c r="P463" t="b">
        <v>0</v>
      </c>
      <c r="Q463" t="b">
        <v>0</v>
      </c>
      <c r="R463" t="s">
        <v>133</v>
      </c>
      <c r="S463" t="s">
        <v>2047</v>
      </c>
      <c r="T463" t="s">
        <v>2056</v>
      </c>
    </row>
    <row r="464" spans="1:20" ht="17" x14ac:dyDescent="0.2">
      <c r="A464">
        <v>44</v>
      </c>
      <c r="B464" t="s">
        <v>134</v>
      </c>
      <c r="C464" s="3" t="s">
        <v>135</v>
      </c>
      <c r="D464">
        <v>10541</v>
      </c>
      <c r="E464" s="4">
        <f>(D464/G464)*100</f>
        <v>658.8125</v>
      </c>
      <c r="F464" t="s">
        <v>20</v>
      </c>
      <c r="G464">
        <v>1600</v>
      </c>
      <c r="H464">
        <v>98</v>
      </c>
      <c r="I464" s="5">
        <f>D464/H464</f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8">
        <f>L464/86400+DATE(1970,1,1)</f>
        <v>43541.208333333328</v>
      </c>
      <c r="O464" s="8">
        <f>M464/86400+DATE(1970,1,1)</f>
        <v>43542.208333333328</v>
      </c>
      <c r="P464" t="b">
        <v>0</v>
      </c>
      <c r="Q464" t="b">
        <v>0</v>
      </c>
      <c r="R464" t="s">
        <v>119</v>
      </c>
      <c r="S464" t="s">
        <v>2047</v>
      </c>
      <c r="T464" t="s">
        <v>2053</v>
      </c>
    </row>
    <row r="465" spans="1:20" ht="17" x14ac:dyDescent="0.2">
      <c r="A465">
        <v>46</v>
      </c>
      <c r="B465" t="s">
        <v>138</v>
      </c>
      <c r="C465" s="3" t="s">
        <v>139</v>
      </c>
      <c r="D465">
        <v>4247</v>
      </c>
      <c r="E465" s="4">
        <f>(D465/G465)*100</f>
        <v>114.78378378378378</v>
      </c>
      <c r="F465" t="s">
        <v>20</v>
      </c>
      <c r="G465">
        <v>3700</v>
      </c>
      <c r="H465">
        <v>92</v>
      </c>
      <c r="I465" s="5">
        <f>D465/H465</f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8">
        <f>L465/86400+DATE(1970,1,1)</f>
        <v>40367.208333333336</v>
      </c>
      <c r="O465" s="8">
        <f>M465/86400+DATE(1970,1,1)</f>
        <v>40390.208333333336</v>
      </c>
      <c r="P465" t="b">
        <v>0</v>
      </c>
      <c r="Q465" t="b">
        <v>0</v>
      </c>
      <c r="R465" t="s">
        <v>23</v>
      </c>
      <c r="S465" t="s">
        <v>2035</v>
      </c>
      <c r="T465" t="s">
        <v>2036</v>
      </c>
    </row>
    <row r="466" spans="1:20" ht="17" x14ac:dyDescent="0.2">
      <c r="A466">
        <v>47</v>
      </c>
      <c r="B466" t="s">
        <v>140</v>
      </c>
      <c r="C466" s="3" t="s">
        <v>141</v>
      </c>
      <c r="D466">
        <v>7129</v>
      </c>
      <c r="E466" s="4">
        <f>(D466/G466)*100</f>
        <v>475.26666666666665</v>
      </c>
      <c r="F466" t="s">
        <v>20</v>
      </c>
      <c r="G466">
        <v>1500</v>
      </c>
      <c r="H466">
        <v>149</v>
      </c>
      <c r="I466" s="5">
        <f>D466/H466</f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8">
        <f>L466/86400+DATE(1970,1,1)</f>
        <v>41727.208333333336</v>
      </c>
      <c r="O466" s="8">
        <f>M466/86400+DATE(1970,1,1)</f>
        <v>41757.208333333336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48</v>
      </c>
      <c r="B467" t="s">
        <v>142</v>
      </c>
      <c r="C467" s="3" t="s">
        <v>143</v>
      </c>
      <c r="D467">
        <v>128862</v>
      </c>
      <c r="E467" s="4">
        <f>(D467/G467)*100</f>
        <v>386.97297297297297</v>
      </c>
      <c r="F467" t="s">
        <v>20</v>
      </c>
      <c r="G467">
        <v>33300</v>
      </c>
      <c r="H467">
        <v>2431</v>
      </c>
      <c r="I467" s="5">
        <f>D467/H467</f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8">
        <f>L467/86400+DATE(1970,1,1)</f>
        <v>42180.208333333328</v>
      </c>
      <c r="O467" s="8">
        <f>M467/86400+DATE(1970,1,1)</f>
        <v>42192.208333333328</v>
      </c>
      <c r="P467" t="b">
        <v>0</v>
      </c>
      <c r="Q467" t="b">
        <v>0</v>
      </c>
      <c r="R467" t="s">
        <v>33</v>
      </c>
      <c r="S467" t="s">
        <v>2039</v>
      </c>
      <c r="T467" t="s">
        <v>2040</v>
      </c>
    </row>
    <row r="468" spans="1:20" ht="17" x14ac:dyDescent="0.2">
      <c r="A468">
        <v>49</v>
      </c>
      <c r="B468" t="s">
        <v>144</v>
      </c>
      <c r="C468" s="3" t="s">
        <v>145</v>
      </c>
      <c r="D468">
        <v>13653</v>
      </c>
      <c r="E468" s="4">
        <f>(D468/G468)*100</f>
        <v>189.625</v>
      </c>
      <c r="F468" t="s">
        <v>20</v>
      </c>
      <c r="G468">
        <v>7200</v>
      </c>
      <c r="H468">
        <v>303</v>
      </c>
      <c r="I468" s="5">
        <f>D468/H468</f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8">
        <f>L468/86400+DATE(1970,1,1)</f>
        <v>43758.208333333328</v>
      </c>
      <c r="O468" s="8">
        <f>M468/86400+DATE(1970,1,1)</f>
        <v>43803.25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ht="17" x14ac:dyDescent="0.2">
      <c r="A469">
        <v>53</v>
      </c>
      <c r="B469" t="s">
        <v>153</v>
      </c>
      <c r="C469" s="3" t="s">
        <v>154</v>
      </c>
      <c r="D469">
        <v>12356</v>
      </c>
      <c r="E469" s="4">
        <f>(D469/G469)*100</f>
        <v>140.40909090909091</v>
      </c>
      <c r="F469" t="s">
        <v>20</v>
      </c>
      <c r="G469">
        <v>8800</v>
      </c>
      <c r="H469">
        <v>209</v>
      </c>
      <c r="I469" s="5">
        <f>D469/H469</f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8">
        <f>L469/86400+DATE(1970,1,1)</f>
        <v>41779.208333333336</v>
      </c>
      <c r="O469" s="8">
        <f>M469/86400+DATE(1970,1,1)</f>
        <v>41818.208333333336</v>
      </c>
      <c r="P469" t="b">
        <v>0</v>
      </c>
      <c r="Q469" t="b">
        <v>0</v>
      </c>
      <c r="R469" t="s">
        <v>53</v>
      </c>
      <c r="S469" t="s">
        <v>2041</v>
      </c>
      <c r="T469" t="s">
        <v>2044</v>
      </c>
    </row>
    <row r="470" spans="1:20" ht="34" x14ac:dyDescent="0.2">
      <c r="A470">
        <v>55</v>
      </c>
      <c r="B470" t="s">
        <v>157</v>
      </c>
      <c r="C470" s="3" t="s">
        <v>158</v>
      </c>
      <c r="D470">
        <v>11746</v>
      </c>
      <c r="E470" s="4">
        <f>(D470/G470)*100</f>
        <v>177.96969696969697</v>
      </c>
      <c r="F470" t="s">
        <v>20</v>
      </c>
      <c r="G470">
        <v>6600</v>
      </c>
      <c r="H470">
        <v>131</v>
      </c>
      <c r="I470" s="5">
        <f>D470/H470</f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8">
        <f>L470/86400+DATE(1970,1,1)</f>
        <v>43311.208333333328</v>
      </c>
      <c r="O470" s="8">
        <f>M470/86400+DATE(1970,1,1)</f>
        <v>43316.208333333328</v>
      </c>
      <c r="P470" t="b">
        <v>0</v>
      </c>
      <c r="Q470" t="b">
        <v>0</v>
      </c>
      <c r="R470" t="s">
        <v>159</v>
      </c>
      <c r="S470" t="s">
        <v>2035</v>
      </c>
      <c r="T470" t="s">
        <v>2058</v>
      </c>
    </row>
    <row r="471" spans="1:20" ht="34" x14ac:dyDescent="0.2">
      <c r="A471">
        <v>56</v>
      </c>
      <c r="B471" t="s">
        <v>160</v>
      </c>
      <c r="C471" s="3" t="s">
        <v>161</v>
      </c>
      <c r="D471">
        <v>11493</v>
      </c>
      <c r="E471" s="4">
        <f>(D471/G471)*100</f>
        <v>143.66249999999999</v>
      </c>
      <c r="F471" t="s">
        <v>20</v>
      </c>
      <c r="G471">
        <v>8000</v>
      </c>
      <c r="H471">
        <v>164</v>
      </c>
      <c r="I471" s="5">
        <f>D471/H471</f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8">
        <f>L471/86400+DATE(1970,1,1)</f>
        <v>42014.25</v>
      </c>
      <c r="O471" s="8">
        <f>M471/86400+DATE(1970,1,1)</f>
        <v>42021.25</v>
      </c>
      <c r="P471" t="b">
        <v>0</v>
      </c>
      <c r="Q471" t="b">
        <v>0</v>
      </c>
      <c r="R471" t="s">
        <v>65</v>
      </c>
      <c r="S471" t="s">
        <v>2037</v>
      </c>
      <c r="T471" t="s">
        <v>2046</v>
      </c>
    </row>
    <row r="472" spans="1:20" ht="17" x14ac:dyDescent="0.2">
      <c r="A472">
        <v>57</v>
      </c>
      <c r="B472" t="s">
        <v>162</v>
      </c>
      <c r="C472" s="3" t="s">
        <v>163</v>
      </c>
      <c r="D472">
        <v>6243</v>
      </c>
      <c r="E472" s="4">
        <f>(D472/G472)*100</f>
        <v>215.27586206896552</v>
      </c>
      <c r="F472" t="s">
        <v>20</v>
      </c>
      <c r="G472">
        <v>2900</v>
      </c>
      <c r="H472">
        <v>201</v>
      </c>
      <c r="I472" s="5">
        <f>D472/H472</f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8">
        <f>L472/86400+DATE(1970,1,1)</f>
        <v>42979.208333333328</v>
      </c>
      <c r="O472" s="8">
        <f>M472/86400+DATE(1970,1,1)</f>
        <v>42991.208333333328</v>
      </c>
      <c r="P472" t="b">
        <v>0</v>
      </c>
      <c r="Q472" t="b">
        <v>0</v>
      </c>
      <c r="R472" t="s">
        <v>89</v>
      </c>
      <c r="S472" t="s">
        <v>2050</v>
      </c>
      <c r="T472" t="s">
        <v>2051</v>
      </c>
    </row>
    <row r="473" spans="1:20" ht="17" x14ac:dyDescent="0.2">
      <c r="A473">
        <v>58</v>
      </c>
      <c r="B473" t="s">
        <v>164</v>
      </c>
      <c r="C473" s="3" t="s">
        <v>165</v>
      </c>
      <c r="D473">
        <v>6132</v>
      </c>
      <c r="E473" s="4">
        <f>(D473/G473)*100</f>
        <v>227.11111111111114</v>
      </c>
      <c r="F473" t="s">
        <v>20</v>
      </c>
      <c r="G473">
        <v>2700</v>
      </c>
      <c r="H473">
        <v>211</v>
      </c>
      <c r="I473" s="5">
        <f>D473/H473</f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8">
        <f>L473/86400+DATE(1970,1,1)</f>
        <v>42268.208333333328</v>
      </c>
      <c r="O473" s="8">
        <f>M473/86400+DATE(1970,1,1)</f>
        <v>42281.208333333328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ht="17" x14ac:dyDescent="0.2">
      <c r="A474">
        <v>59</v>
      </c>
      <c r="B474" t="s">
        <v>166</v>
      </c>
      <c r="C474" s="3" t="s">
        <v>167</v>
      </c>
      <c r="D474">
        <v>3851</v>
      </c>
      <c r="E474" s="4">
        <f>(D474/G474)*100</f>
        <v>275.07142857142861</v>
      </c>
      <c r="F474" t="s">
        <v>20</v>
      </c>
      <c r="G474">
        <v>1400</v>
      </c>
      <c r="H474">
        <v>128</v>
      </c>
      <c r="I474" s="5">
        <f>D474/H474</f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8">
        <f>L474/86400+DATE(1970,1,1)</f>
        <v>42898.208333333328</v>
      </c>
      <c r="O474" s="8">
        <f>M474/86400+DATE(1970,1,1)</f>
        <v>42913.208333333328</v>
      </c>
      <c r="P474" t="b">
        <v>0</v>
      </c>
      <c r="Q474" t="b">
        <v>1</v>
      </c>
      <c r="R474" t="s">
        <v>33</v>
      </c>
      <c r="S474" t="s">
        <v>2039</v>
      </c>
      <c r="T474" t="s">
        <v>2040</v>
      </c>
    </row>
    <row r="475" spans="1:20" ht="17" x14ac:dyDescent="0.2">
      <c r="A475">
        <v>60</v>
      </c>
      <c r="B475" t="s">
        <v>168</v>
      </c>
      <c r="C475" s="3" t="s">
        <v>169</v>
      </c>
      <c r="D475">
        <v>135997</v>
      </c>
      <c r="E475" s="4">
        <f>(D475/G475)*100</f>
        <v>144.37048832271762</v>
      </c>
      <c r="F475" t="s">
        <v>20</v>
      </c>
      <c r="G475">
        <v>94200</v>
      </c>
      <c r="H475">
        <v>1600</v>
      </c>
      <c r="I475" s="5">
        <f>D475/H475</f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8">
        <f>L475/86400+DATE(1970,1,1)</f>
        <v>41107.208333333336</v>
      </c>
      <c r="O475" s="8">
        <f>M475/86400+DATE(1970,1,1)</f>
        <v>41110.208333333336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ht="34" x14ac:dyDescent="0.2">
      <c r="A476">
        <v>62</v>
      </c>
      <c r="B476" t="s">
        <v>172</v>
      </c>
      <c r="C476" s="3" t="s">
        <v>173</v>
      </c>
      <c r="D476">
        <v>14452</v>
      </c>
      <c r="E476" s="4">
        <f>(D476/G476)*100</f>
        <v>722.6</v>
      </c>
      <c r="F476" t="s">
        <v>20</v>
      </c>
      <c r="G476">
        <v>2000</v>
      </c>
      <c r="H476">
        <v>249</v>
      </c>
      <c r="I476" s="5">
        <f>D476/H476</f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8">
        <f>L476/86400+DATE(1970,1,1)</f>
        <v>42160.208333333328</v>
      </c>
      <c r="O476" s="8">
        <f>M476/86400+DATE(1970,1,1)</f>
        <v>42161.208333333328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ht="17" x14ac:dyDescent="0.2">
      <c r="A477">
        <v>65</v>
      </c>
      <c r="B477" t="s">
        <v>178</v>
      </c>
      <c r="C477" s="3" t="s">
        <v>179</v>
      </c>
      <c r="D477">
        <v>14405</v>
      </c>
      <c r="E477" s="4">
        <f>(D477/G477)*100</f>
        <v>236.14754098360655</v>
      </c>
      <c r="F477" t="s">
        <v>20</v>
      </c>
      <c r="G477">
        <v>6100</v>
      </c>
      <c r="H477">
        <v>236</v>
      </c>
      <c r="I477" s="5">
        <f>D477/H477</f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8">
        <f>L477/86400+DATE(1970,1,1)</f>
        <v>40570.25</v>
      </c>
      <c r="O477" s="8">
        <f>M477/86400+DATE(1970,1,1)</f>
        <v>40577.25</v>
      </c>
      <c r="P477" t="b">
        <v>0</v>
      </c>
      <c r="Q477" t="b">
        <v>0</v>
      </c>
      <c r="R477" t="s">
        <v>33</v>
      </c>
      <c r="S477" t="s">
        <v>2039</v>
      </c>
      <c r="T477" t="s">
        <v>2040</v>
      </c>
    </row>
    <row r="478" spans="1:20" ht="34" x14ac:dyDescent="0.2">
      <c r="A478">
        <v>67</v>
      </c>
      <c r="B478" t="s">
        <v>182</v>
      </c>
      <c r="C478" s="3" t="s">
        <v>183</v>
      </c>
      <c r="D478">
        <v>117892</v>
      </c>
      <c r="E478" s="4">
        <f>(D478/G478)*100</f>
        <v>162.38567493112947</v>
      </c>
      <c r="F478" t="s">
        <v>20</v>
      </c>
      <c r="G478">
        <v>72600</v>
      </c>
      <c r="H478">
        <v>4065</v>
      </c>
      <c r="I478" s="5">
        <f>D478/H478</f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8">
        <f>L478/86400+DATE(1970,1,1)</f>
        <v>40203.25</v>
      </c>
      <c r="O478" s="8">
        <f>M478/86400+DATE(1970,1,1)</f>
        <v>40208.25</v>
      </c>
      <c r="P478" t="b">
        <v>0</v>
      </c>
      <c r="Q478" t="b">
        <v>1</v>
      </c>
      <c r="R478" t="s">
        <v>65</v>
      </c>
      <c r="S478" t="s">
        <v>2037</v>
      </c>
      <c r="T478" t="s">
        <v>2046</v>
      </c>
    </row>
    <row r="479" spans="1:20" ht="17" x14ac:dyDescent="0.2">
      <c r="A479">
        <v>68</v>
      </c>
      <c r="B479" t="s">
        <v>184</v>
      </c>
      <c r="C479" s="3" t="s">
        <v>185</v>
      </c>
      <c r="D479">
        <v>14508</v>
      </c>
      <c r="E479" s="4">
        <f>(D479/G479)*100</f>
        <v>254.52631578947367</v>
      </c>
      <c r="F479" t="s">
        <v>20</v>
      </c>
      <c r="G479">
        <v>5700</v>
      </c>
      <c r="H479">
        <v>246</v>
      </c>
      <c r="I479" s="5">
        <f>D479/H479</f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8">
        <f>L479/86400+DATE(1970,1,1)</f>
        <v>42943.208333333328</v>
      </c>
      <c r="O479" s="8">
        <f>M479/86400+DATE(1970,1,1)</f>
        <v>42990.208333333328</v>
      </c>
      <c r="P479" t="b">
        <v>0</v>
      </c>
      <c r="Q479" t="b">
        <v>1</v>
      </c>
      <c r="R479" t="s">
        <v>33</v>
      </c>
      <c r="S479" t="s">
        <v>2039</v>
      </c>
      <c r="T479" t="s">
        <v>2040</v>
      </c>
    </row>
    <row r="480" spans="1:20" ht="17" x14ac:dyDescent="0.2">
      <c r="A480">
        <v>70</v>
      </c>
      <c r="B480" t="s">
        <v>188</v>
      </c>
      <c r="C480" s="3" t="s">
        <v>189</v>
      </c>
      <c r="D480">
        <v>158389</v>
      </c>
      <c r="E480" s="4">
        <f>(D480/G480)*100</f>
        <v>123.74140625000001</v>
      </c>
      <c r="F480" t="s">
        <v>20</v>
      </c>
      <c r="G480">
        <v>128000</v>
      </c>
      <c r="H480">
        <v>2475</v>
      </c>
      <c r="I480" s="5">
        <f>D480/H480</f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8">
        <f>L480/86400+DATE(1970,1,1)</f>
        <v>40484.208333333336</v>
      </c>
      <c r="O480" s="8">
        <f>M480/86400+DATE(1970,1,1)</f>
        <v>40533.25</v>
      </c>
      <c r="P480" t="b">
        <v>0</v>
      </c>
      <c r="Q480" t="b">
        <v>1</v>
      </c>
      <c r="R480" t="s">
        <v>33</v>
      </c>
      <c r="S480" t="s">
        <v>2039</v>
      </c>
      <c r="T480" t="s">
        <v>2040</v>
      </c>
    </row>
    <row r="481" spans="1:20" ht="34" x14ac:dyDescent="0.2">
      <c r="A481">
        <v>71</v>
      </c>
      <c r="B481" t="s">
        <v>190</v>
      </c>
      <c r="C481" s="3" t="s">
        <v>191</v>
      </c>
      <c r="D481">
        <v>6484</v>
      </c>
      <c r="E481" s="4">
        <f>(D481/G481)*100</f>
        <v>108.06666666666666</v>
      </c>
      <c r="F481" t="s">
        <v>20</v>
      </c>
      <c r="G481">
        <v>6000</v>
      </c>
      <c r="H481">
        <v>76</v>
      </c>
      <c r="I481" s="5">
        <f>D481/H481</f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8">
        <f>L481/86400+DATE(1970,1,1)</f>
        <v>43799.25</v>
      </c>
      <c r="O481" s="8">
        <f>M481/86400+DATE(1970,1,1)</f>
        <v>43803.25</v>
      </c>
      <c r="P481" t="b">
        <v>0</v>
      </c>
      <c r="Q481" t="b">
        <v>0</v>
      </c>
      <c r="R481" t="s">
        <v>33</v>
      </c>
      <c r="S481" t="s">
        <v>2039</v>
      </c>
      <c r="T481" t="s">
        <v>2040</v>
      </c>
    </row>
    <row r="482" spans="1:20" ht="17" x14ac:dyDescent="0.2">
      <c r="A482">
        <v>72</v>
      </c>
      <c r="B482" t="s">
        <v>192</v>
      </c>
      <c r="C482" s="3" t="s">
        <v>193</v>
      </c>
      <c r="D482">
        <v>4022</v>
      </c>
      <c r="E482" s="4">
        <f>(D482/G482)*100</f>
        <v>670.33333333333326</v>
      </c>
      <c r="F482" t="s">
        <v>20</v>
      </c>
      <c r="G482">
        <v>600</v>
      </c>
      <c r="H482">
        <v>54</v>
      </c>
      <c r="I482" s="5">
        <f>D482/H482</f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8">
        <f>L482/86400+DATE(1970,1,1)</f>
        <v>42186.208333333328</v>
      </c>
      <c r="O482" s="8">
        <f>M482/86400+DATE(1970,1,1)</f>
        <v>42222.208333333328</v>
      </c>
      <c r="P482" t="b">
        <v>0</v>
      </c>
      <c r="Q482" t="b">
        <v>0</v>
      </c>
      <c r="R482" t="s">
        <v>71</v>
      </c>
      <c r="S482" t="s">
        <v>2041</v>
      </c>
      <c r="T482" t="s">
        <v>2049</v>
      </c>
    </row>
    <row r="483" spans="1:20" ht="17" x14ac:dyDescent="0.2">
      <c r="A483">
        <v>73</v>
      </c>
      <c r="B483" t="s">
        <v>194</v>
      </c>
      <c r="C483" s="3" t="s">
        <v>195</v>
      </c>
      <c r="D483">
        <v>9253</v>
      </c>
      <c r="E483" s="4">
        <f>(D483/G483)*100</f>
        <v>660.92857142857144</v>
      </c>
      <c r="F483" t="s">
        <v>20</v>
      </c>
      <c r="G483">
        <v>1400</v>
      </c>
      <c r="H483">
        <v>88</v>
      </c>
      <c r="I483" s="5">
        <f>D483/H483</f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8">
        <f>L483/86400+DATE(1970,1,1)</f>
        <v>42701.25</v>
      </c>
      <c r="O483" s="8">
        <f>M483/86400+DATE(1970,1,1)</f>
        <v>42704.25</v>
      </c>
      <c r="P483" t="b">
        <v>0</v>
      </c>
      <c r="Q483" t="b">
        <v>0</v>
      </c>
      <c r="R483" t="s">
        <v>159</v>
      </c>
      <c r="S483" t="s">
        <v>2035</v>
      </c>
      <c r="T483" t="s">
        <v>2058</v>
      </c>
    </row>
    <row r="484" spans="1:20" ht="17" x14ac:dyDescent="0.2">
      <c r="A484">
        <v>74</v>
      </c>
      <c r="B484" t="s">
        <v>196</v>
      </c>
      <c r="C484" s="3" t="s">
        <v>197</v>
      </c>
      <c r="D484">
        <v>4776</v>
      </c>
      <c r="E484" s="4">
        <f>(D484/G484)*100</f>
        <v>122.46153846153847</v>
      </c>
      <c r="F484" t="s">
        <v>20</v>
      </c>
      <c r="G484">
        <v>3900</v>
      </c>
      <c r="H484">
        <v>85</v>
      </c>
      <c r="I484" s="5">
        <f>D484/H484</f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8">
        <f>L484/86400+DATE(1970,1,1)</f>
        <v>42456.208333333328</v>
      </c>
      <c r="O484" s="8">
        <f>M484/86400+DATE(1970,1,1)</f>
        <v>42457.208333333328</v>
      </c>
      <c r="P484" t="b">
        <v>0</v>
      </c>
      <c r="Q484" t="b">
        <v>0</v>
      </c>
      <c r="R484" t="s">
        <v>148</v>
      </c>
      <c r="S484" t="s">
        <v>2035</v>
      </c>
      <c r="T484" t="s">
        <v>2057</v>
      </c>
    </row>
    <row r="485" spans="1:20" ht="17" x14ac:dyDescent="0.2">
      <c r="A485">
        <v>75</v>
      </c>
      <c r="B485" t="s">
        <v>198</v>
      </c>
      <c r="C485" s="3" t="s">
        <v>199</v>
      </c>
      <c r="D485">
        <v>14606</v>
      </c>
      <c r="E485" s="4">
        <f>(D485/G485)*100</f>
        <v>150.57731958762886</v>
      </c>
      <c r="F485" t="s">
        <v>20</v>
      </c>
      <c r="G485">
        <v>9700</v>
      </c>
      <c r="H485">
        <v>170</v>
      </c>
      <c r="I485" s="5">
        <f>D485/H485</f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8">
        <f>L485/86400+DATE(1970,1,1)</f>
        <v>43296.208333333328</v>
      </c>
      <c r="O485" s="8">
        <f>M485/86400+DATE(1970,1,1)</f>
        <v>43304.208333333328</v>
      </c>
      <c r="P485" t="b">
        <v>0</v>
      </c>
      <c r="Q485" t="b">
        <v>0</v>
      </c>
      <c r="R485" t="s">
        <v>122</v>
      </c>
      <c r="S485" t="s">
        <v>2054</v>
      </c>
      <c r="T485" t="s">
        <v>2055</v>
      </c>
    </row>
    <row r="486" spans="1:20" ht="34" x14ac:dyDescent="0.2">
      <c r="A486">
        <v>78</v>
      </c>
      <c r="B486" t="s">
        <v>204</v>
      </c>
      <c r="C486" s="3" t="s">
        <v>205</v>
      </c>
      <c r="D486">
        <v>13536</v>
      </c>
      <c r="E486" s="4">
        <f>(D486/G486)*100</f>
        <v>300.8</v>
      </c>
      <c r="F486" t="s">
        <v>20</v>
      </c>
      <c r="G486">
        <v>4500</v>
      </c>
      <c r="H486">
        <v>330</v>
      </c>
      <c r="I486" s="5">
        <f>D486/H486</f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8">
        <f>L486/86400+DATE(1970,1,1)</f>
        <v>43206.208333333328</v>
      </c>
      <c r="O486" s="8">
        <f>M486/86400+DATE(1970,1,1)</f>
        <v>43207.208333333328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ht="17" x14ac:dyDescent="0.2">
      <c r="A487">
        <v>80</v>
      </c>
      <c r="B487" t="s">
        <v>209</v>
      </c>
      <c r="C487" s="3" t="s">
        <v>210</v>
      </c>
      <c r="D487">
        <v>7012</v>
      </c>
      <c r="E487" s="4">
        <f>(D487/G487)*100</f>
        <v>637.4545454545455</v>
      </c>
      <c r="F487" t="s">
        <v>20</v>
      </c>
      <c r="G487">
        <v>1100</v>
      </c>
      <c r="H487">
        <v>127</v>
      </c>
      <c r="I487" s="5">
        <f>D487/H487</f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8">
        <f>L487/86400+DATE(1970,1,1)</f>
        <v>42976.208333333328</v>
      </c>
      <c r="O487" s="8">
        <f>M487/86400+DATE(1970,1,1)</f>
        <v>43006.208333333328</v>
      </c>
      <c r="P487" t="b">
        <v>0</v>
      </c>
      <c r="Q487" t="b">
        <v>0</v>
      </c>
      <c r="R487" t="s">
        <v>89</v>
      </c>
      <c r="S487" t="s">
        <v>2050</v>
      </c>
      <c r="T487" t="s">
        <v>2051</v>
      </c>
    </row>
    <row r="488" spans="1:20" ht="17" x14ac:dyDescent="0.2">
      <c r="A488">
        <v>81</v>
      </c>
      <c r="B488" t="s">
        <v>211</v>
      </c>
      <c r="C488" s="3" t="s">
        <v>212</v>
      </c>
      <c r="D488">
        <v>37857</v>
      </c>
      <c r="E488" s="4">
        <f>(D488/G488)*100</f>
        <v>225.33928571428569</v>
      </c>
      <c r="F488" t="s">
        <v>20</v>
      </c>
      <c r="G488">
        <v>16800</v>
      </c>
      <c r="H488">
        <v>411</v>
      </c>
      <c r="I488" s="5">
        <f>D488/H488</f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8">
        <f>L488/86400+DATE(1970,1,1)</f>
        <v>43062.25</v>
      </c>
      <c r="O488" s="8">
        <f>M488/86400+DATE(1970,1,1)</f>
        <v>43087.25</v>
      </c>
      <c r="P488" t="b">
        <v>0</v>
      </c>
      <c r="Q488" t="b">
        <v>0</v>
      </c>
      <c r="R488" t="s">
        <v>23</v>
      </c>
      <c r="S488" t="s">
        <v>2035</v>
      </c>
      <c r="T488" t="s">
        <v>2036</v>
      </c>
    </row>
    <row r="489" spans="1:20" ht="17" x14ac:dyDescent="0.2">
      <c r="A489">
        <v>82</v>
      </c>
      <c r="B489" t="s">
        <v>213</v>
      </c>
      <c r="C489" s="3" t="s">
        <v>214</v>
      </c>
      <c r="D489">
        <v>14973</v>
      </c>
      <c r="E489" s="4">
        <f>(D489/G489)*100</f>
        <v>1497.3000000000002</v>
      </c>
      <c r="F489" t="s">
        <v>20</v>
      </c>
      <c r="G489">
        <v>1000</v>
      </c>
      <c r="H489">
        <v>180</v>
      </c>
      <c r="I489" s="5">
        <f>D489/H489</f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8">
        <f>L489/86400+DATE(1970,1,1)</f>
        <v>43482.25</v>
      </c>
      <c r="O489" s="8">
        <f>M489/86400+DATE(1970,1,1)</f>
        <v>43489.25</v>
      </c>
      <c r="P489" t="b">
        <v>0</v>
      </c>
      <c r="Q489" t="b">
        <v>1</v>
      </c>
      <c r="R489" t="s">
        <v>89</v>
      </c>
      <c r="S489" t="s">
        <v>2050</v>
      </c>
      <c r="T489" t="s">
        <v>2051</v>
      </c>
    </row>
    <row r="490" spans="1:20" ht="17" x14ac:dyDescent="0.2">
      <c r="A490">
        <v>84</v>
      </c>
      <c r="B490" t="s">
        <v>217</v>
      </c>
      <c r="C490" s="3" t="s">
        <v>218</v>
      </c>
      <c r="D490">
        <v>41564</v>
      </c>
      <c r="E490" s="4">
        <f>(D490/G490)*100</f>
        <v>132.36942675159236</v>
      </c>
      <c r="F490" t="s">
        <v>20</v>
      </c>
      <c r="G490">
        <v>31400</v>
      </c>
      <c r="H490">
        <v>374</v>
      </c>
      <c r="I490" s="5">
        <f>D490/H490</f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8">
        <f>L490/86400+DATE(1970,1,1)</f>
        <v>41118.208333333336</v>
      </c>
      <c r="O490" s="8">
        <f>M490/86400+DATE(1970,1,1)</f>
        <v>41128.208333333336</v>
      </c>
      <c r="P490" t="b">
        <v>0</v>
      </c>
      <c r="Q490" t="b">
        <v>0</v>
      </c>
      <c r="R490" t="s">
        <v>65</v>
      </c>
      <c r="S490" t="s">
        <v>2037</v>
      </c>
      <c r="T490" t="s">
        <v>2046</v>
      </c>
    </row>
    <row r="491" spans="1:20" ht="17" x14ac:dyDescent="0.2">
      <c r="A491">
        <v>85</v>
      </c>
      <c r="B491" t="s">
        <v>219</v>
      </c>
      <c r="C491" s="3" t="s">
        <v>220</v>
      </c>
      <c r="D491">
        <v>6430</v>
      </c>
      <c r="E491" s="4">
        <f>(D491/G491)*100</f>
        <v>131.22448979591837</v>
      </c>
      <c r="F491" t="s">
        <v>20</v>
      </c>
      <c r="G491">
        <v>4900</v>
      </c>
      <c r="H491">
        <v>71</v>
      </c>
      <c r="I491" s="5">
        <f>D491/H491</f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8">
        <f>L491/86400+DATE(1970,1,1)</f>
        <v>40797.208333333336</v>
      </c>
      <c r="O491" s="8">
        <f>M491/86400+DATE(1970,1,1)</f>
        <v>40805.208333333336</v>
      </c>
      <c r="P491" t="b">
        <v>0</v>
      </c>
      <c r="Q491" t="b">
        <v>0</v>
      </c>
      <c r="R491" t="s">
        <v>60</v>
      </c>
      <c r="S491" t="s">
        <v>2035</v>
      </c>
      <c r="T491" t="s">
        <v>2045</v>
      </c>
    </row>
    <row r="492" spans="1:20" ht="17" x14ac:dyDescent="0.2">
      <c r="A492">
        <v>86</v>
      </c>
      <c r="B492" t="s">
        <v>221</v>
      </c>
      <c r="C492" s="3" t="s">
        <v>222</v>
      </c>
      <c r="D492">
        <v>12405</v>
      </c>
      <c r="E492" s="4">
        <f>(D492/G492)*100</f>
        <v>167.63513513513513</v>
      </c>
      <c r="F492" t="s">
        <v>20</v>
      </c>
      <c r="G492">
        <v>7400</v>
      </c>
      <c r="H492">
        <v>203</v>
      </c>
      <c r="I492" s="5">
        <f>D492/H492</f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8">
        <f>L492/86400+DATE(1970,1,1)</f>
        <v>42128.208333333328</v>
      </c>
      <c r="O492" s="8">
        <f>M492/86400+DATE(1970,1,1)</f>
        <v>42141.208333333328</v>
      </c>
      <c r="P492" t="b">
        <v>1</v>
      </c>
      <c r="Q492" t="b">
        <v>0</v>
      </c>
      <c r="R492" t="s">
        <v>33</v>
      </c>
      <c r="S492" t="s">
        <v>2039</v>
      </c>
      <c r="T492" t="s">
        <v>2040</v>
      </c>
    </row>
    <row r="493" spans="1:20" ht="17" x14ac:dyDescent="0.2">
      <c r="A493">
        <v>88</v>
      </c>
      <c r="B493" t="s">
        <v>225</v>
      </c>
      <c r="C493" s="3" t="s">
        <v>226</v>
      </c>
      <c r="D493">
        <v>12516</v>
      </c>
      <c r="E493" s="4">
        <f>(D493/G493)*100</f>
        <v>260.75</v>
      </c>
      <c r="F493" t="s">
        <v>20</v>
      </c>
      <c r="G493">
        <v>4800</v>
      </c>
      <c r="H493">
        <v>113</v>
      </c>
      <c r="I493" s="5">
        <f>D493/H493</f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8">
        <f>L493/86400+DATE(1970,1,1)</f>
        <v>42110.208333333328</v>
      </c>
      <c r="O493" s="8">
        <f>M493/86400+DATE(1970,1,1)</f>
        <v>42132.208333333328</v>
      </c>
      <c r="P493" t="b">
        <v>0</v>
      </c>
      <c r="Q493" t="b">
        <v>0</v>
      </c>
      <c r="R493" t="s">
        <v>206</v>
      </c>
      <c r="S493" t="s">
        <v>2047</v>
      </c>
      <c r="T493" t="s">
        <v>2059</v>
      </c>
    </row>
    <row r="494" spans="1:20" ht="17" x14ac:dyDescent="0.2">
      <c r="A494">
        <v>89</v>
      </c>
      <c r="B494" t="s">
        <v>227</v>
      </c>
      <c r="C494" s="3" t="s">
        <v>228</v>
      </c>
      <c r="D494">
        <v>8588</v>
      </c>
      <c r="E494" s="4">
        <f>(D494/G494)*100</f>
        <v>252.58823529411765</v>
      </c>
      <c r="F494" t="s">
        <v>20</v>
      </c>
      <c r="G494">
        <v>3400</v>
      </c>
      <c r="H494">
        <v>96</v>
      </c>
      <c r="I494" s="5">
        <f>D494/H494</f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8">
        <f>L494/86400+DATE(1970,1,1)</f>
        <v>40283.208333333336</v>
      </c>
      <c r="O494" s="8">
        <f>M494/86400+DATE(1970,1,1)</f>
        <v>40285.208333333336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34" x14ac:dyDescent="0.2">
      <c r="A495">
        <v>92</v>
      </c>
      <c r="B495" t="s">
        <v>233</v>
      </c>
      <c r="C495" s="3" t="s">
        <v>234</v>
      </c>
      <c r="D495">
        <v>51775</v>
      </c>
      <c r="E495" s="4">
        <f>(D495/G495)*100</f>
        <v>258.875</v>
      </c>
      <c r="F495" t="s">
        <v>20</v>
      </c>
      <c r="G495">
        <v>20000</v>
      </c>
      <c r="H495">
        <v>498</v>
      </c>
      <c r="I495" s="5">
        <f>D495/H495</f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8">
        <f>L495/86400+DATE(1970,1,1)</f>
        <v>40352.208333333336</v>
      </c>
      <c r="O495" s="8">
        <f>M495/86400+DATE(1970,1,1)</f>
        <v>40353.208333333336</v>
      </c>
      <c r="P495" t="b">
        <v>0</v>
      </c>
      <c r="Q495" t="b">
        <v>1</v>
      </c>
      <c r="R495" t="s">
        <v>89</v>
      </c>
      <c r="S495" t="s">
        <v>2050</v>
      </c>
      <c r="T495" t="s">
        <v>2051</v>
      </c>
    </row>
    <row r="496" spans="1:20" ht="17" x14ac:dyDescent="0.2">
      <c r="A496">
        <v>94</v>
      </c>
      <c r="B496" t="s">
        <v>237</v>
      </c>
      <c r="C496" s="3" t="s">
        <v>238</v>
      </c>
      <c r="D496">
        <v>8807</v>
      </c>
      <c r="E496" s="4">
        <f>(D496/G496)*100</f>
        <v>303.68965517241378</v>
      </c>
      <c r="F496" t="s">
        <v>20</v>
      </c>
      <c r="G496">
        <v>2900</v>
      </c>
      <c r="H496">
        <v>180</v>
      </c>
      <c r="I496" s="5">
        <f>D496/H496</f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8">
        <f>L496/86400+DATE(1970,1,1)</f>
        <v>43562.208333333328</v>
      </c>
      <c r="O496" s="8">
        <f>M496/86400+DATE(1970,1,1)</f>
        <v>43573.208333333328</v>
      </c>
      <c r="P496" t="b">
        <v>0</v>
      </c>
      <c r="Q496" t="b">
        <v>0</v>
      </c>
      <c r="R496" t="s">
        <v>28</v>
      </c>
      <c r="S496" t="s">
        <v>2037</v>
      </c>
      <c r="T496" t="s">
        <v>2038</v>
      </c>
    </row>
    <row r="497" spans="1:20" ht="34" x14ac:dyDescent="0.2">
      <c r="A497">
        <v>95</v>
      </c>
      <c r="B497" t="s">
        <v>239</v>
      </c>
      <c r="C497" s="3" t="s">
        <v>240</v>
      </c>
      <c r="D497">
        <v>1017</v>
      </c>
      <c r="E497" s="4">
        <f>(D497/G497)*100</f>
        <v>112.99999999999999</v>
      </c>
      <c r="F497" t="s">
        <v>20</v>
      </c>
      <c r="G497">
        <v>900</v>
      </c>
      <c r="H497">
        <v>27</v>
      </c>
      <c r="I497" s="5">
        <f>D497/H497</f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8">
        <f>L497/86400+DATE(1970,1,1)</f>
        <v>43752.208333333328</v>
      </c>
      <c r="O497" s="8">
        <f>M497/86400+DATE(1970,1,1)</f>
        <v>43759.208333333328</v>
      </c>
      <c r="P497" t="b">
        <v>0</v>
      </c>
      <c r="Q497" t="b">
        <v>0</v>
      </c>
      <c r="R497" t="s">
        <v>42</v>
      </c>
      <c r="S497" t="s">
        <v>2041</v>
      </c>
      <c r="T497" t="s">
        <v>2042</v>
      </c>
    </row>
    <row r="498" spans="1:20" ht="17" x14ac:dyDescent="0.2">
      <c r="A498">
        <v>96</v>
      </c>
      <c r="B498" t="s">
        <v>241</v>
      </c>
      <c r="C498" s="3" t="s">
        <v>242</v>
      </c>
      <c r="D498">
        <v>151513</v>
      </c>
      <c r="E498" s="4">
        <f>(D498/G498)*100</f>
        <v>217.37876614060258</v>
      </c>
      <c r="F498" t="s">
        <v>20</v>
      </c>
      <c r="G498">
        <v>69700</v>
      </c>
      <c r="H498">
        <v>2331</v>
      </c>
      <c r="I498" s="5">
        <f>D498/H498</f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8">
        <f>L498/86400+DATE(1970,1,1)</f>
        <v>40612.25</v>
      </c>
      <c r="O498" s="8">
        <f>M498/86400+DATE(1970,1,1)</f>
        <v>40625.208333333336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ht="17" x14ac:dyDescent="0.2">
      <c r="A499">
        <v>97</v>
      </c>
      <c r="B499" t="s">
        <v>243</v>
      </c>
      <c r="C499" s="3" t="s">
        <v>244</v>
      </c>
      <c r="D499">
        <v>12047</v>
      </c>
      <c r="E499" s="4">
        <f>(D499/G499)*100</f>
        <v>926.69230769230762</v>
      </c>
      <c r="F499" t="s">
        <v>20</v>
      </c>
      <c r="G499">
        <v>1300</v>
      </c>
      <c r="H499">
        <v>113</v>
      </c>
      <c r="I499" s="5">
        <f>D499/H499</f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8">
        <f>L499/86400+DATE(1970,1,1)</f>
        <v>42180.208333333328</v>
      </c>
      <c r="O499" s="8">
        <f>M499/86400+DATE(1970,1,1)</f>
        <v>42234.208333333328</v>
      </c>
      <c r="P499" t="b">
        <v>0</v>
      </c>
      <c r="Q499" t="b">
        <v>0</v>
      </c>
      <c r="R499" t="s">
        <v>17</v>
      </c>
      <c r="S499" t="s">
        <v>2033</v>
      </c>
      <c r="T499" t="s">
        <v>2034</v>
      </c>
    </row>
    <row r="500" spans="1:20" ht="34" x14ac:dyDescent="0.2">
      <c r="A500">
        <v>99</v>
      </c>
      <c r="B500" t="s">
        <v>247</v>
      </c>
      <c r="C500" s="3" t="s">
        <v>248</v>
      </c>
      <c r="D500">
        <v>14951</v>
      </c>
      <c r="E500" s="4">
        <f>(D500/G500)*100</f>
        <v>196.7236842105263</v>
      </c>
      <c r="F500" t="s">
        <v>20</v>
      </c>
      <c r="G500">
        <v>7600</v>
      </c>
      <c r="H500">
        <v>164</v>
      </c>
      <c r="I500" s="5">
        <f>D500/H500</f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8">
        <f>L500/86400+DATE(1970,1,1)</f>
        <v>41968.25</v>
      </c>
      <c r="O500" s="8">
        <f>M500/86400+DATE(1970,1,1)</f>
        <v>41997.25</v>
      </c>
      <c r="P500" t="b">
        <v>0</v>
      </c>
      <c r="Q500" t="b">
        <v>0</v>
      </c>
      <c r="R500" t="s">
        <v>33</v>
      </c>
      <c r="S500" t="s">
        <v>2039</v>
      </c>
      <c r="T500" t="s">
        <v>2040</v>
      </c>
    </row>
    <row r="501" spans="1:20" ht="17" x14ac:dyDescent="0.2">
      <c r="A501">
        <v>101</v>
      </c>
      <c r="B501" t="s">
        <v>251</v>
      </c>
      <c r="C501" s="3" t="s">
        <v>252</v>
      </c>
      <c r="D501">
        <v>9193</v>
      </c>
      <c r="E501" s="4">
        <f>(D501/G501)*100</f>
        <v>1021.4444444444445</v>
      </c>
      <c r="F501" t="s">
        <v>20</v>
      </c>
      <c r="G501">
        <v>900</v>
      </c>
      <c r="H501">
        <v>164</v>
      </c>
      <c r="I501" s="5">
        <f>D501/H501</f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8">
        <f>L501/86400+DATE(1970,1,1)</f>
        <v>42056.25</v>
      </c>
      <c r="O501" s="8">
        <f>M501/86400+DATE(1970,1,1)</f>
        <v>42063.25</v>
      </c>
      <c r="P501" t="b">
        <v>0</v>
      </c>
      <c r="Q501" t="b">
        <v>1</v>
      </c>
      <c r="R501" t="s">
        <v>50</v>
      </c>
      <c r="S501" t="s">
        <v>2035</v>
      </c>
      <c r="T501" t="s">
        <v>2043</v>
      </c>
    </row>
    <row r="502" spans="1:20" ht="17" x14ac:dyDescent="0.2">
      <c r="A502">
        <v>102</v>
      </c>
      <c r="B502" t="s">
        <v>253</v>
      </c>
      <c r="C502" s="3" t="s">
        <v>254</v>
      </c>
      <c r="D502">
        <v>10422</v>
      </c>
      <c r="E502" s="4">
        <f>(D502/G502)*100</f>
        <v>281.67567567567568</v>
      </c>
      <c r="F502" t="s">
        <v>20</v>
      </c>
      <c r="G502">
        <v>3700</v>
      </c>
      <c r="H502">
        <v>336</v>
      </c>
      <c r="I502" s="5">
        <f>D502/H502</f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8">
        <f>L502/86400+DATE(1970,1,1)</f>
        <v>43234.208333333328</v>
      </c>
      <c r="O502" s="8">
        <f>M502/86400+DATE(1970,1,1)</f>
        <v>43241.208333333328</v>
      </c>
      <c r="P502" t="b">
        <v>0</v>
      </c>
      <c r="Q502" t="b">
        <v>1</v>
      </c>
      <c r="R502" t="s">
        <v>65</v>
      </c>
      <c r="S502" t="s">
        <v>2037</v>
      </c>
      <c r="T502" t="s">
        <v>2046</v>
      </c>
    </row>
    <row r="503" spans="1:20" ht="17" x14ac:dyDescent="0.2">
      <c r="A503">
        <v>104</v>
      </c>
      <c r="B503" t="s">
        <v>257</v>
      </c>
      <c r="C503" s="3" t="s">
        <v>258</v>
      </c>
      <c r="D503">
        <v>170623</v>
      </c>
      <c r="E503" s="4">
        <f>(D503/G503)*100</f>
        <v>143.14010067114094</v>
      </c>
      <c r="F503" t="s">
        <v>20</v>
      </c>
      <c r="G503">
        <v>119200</v>
      </c>
      <c r="H503">
        <v>1917</v>
      </c>
      <c r="I503" s="5">
        <f>D503/H503</f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8">
        <f>L503/86400+DATE(1970,1,1)</f>
        <v>42878.208333333328</v>
      </c>
      <c r="O503" s="8">
        <f>M503/86400+DATE(1970,1,1)</f>
        <v>42879.208333333328</v>
      </c>
      <c r="P503" t="b">
        <v>0</v>
      </c>
      <c r="Q503" t="b">
        <v>0</v>
      </c>
      <c r="R503" t="s">
        <v>60</v>
      </c>
      <c r="S503" t="s">
        <v>2035</v>
      </c>
      <c r="T503" t="s">
        <v>2045</v>
      </c>
    </row>
    <row r="504" spans="1:20" ht="17" x14ac:dyDescent="0.2">
      <c r="A504">
        <v>105</v>
      </c>
      <c r="B504" t="s">
        <v>259</v>
      </c>
      <c r="C504" s="3" t="s">
        <v>260</v>
      </c>
      <c r="D504">
        <v>9829</v>
      </c>
      <c r="E504" s="4">
        <f>(D504/G504)*100</f>
        <v>144.54411764705884</v>
      </c>
      <c r="F504" t="s">
        <v>20</v>
      </c>
      <c r="G504">
        <v>6800</v>
      </c>
      <c r="H504">
        <v>95</v>
      </c>
      <c r="I504" s="5">
        <f>D504/H504</f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8">
        <f>L504/86400+DATE(1970,1,1)</f>
        <v>41366.208333333336</v>
      </c>
      <c r="O504" s="8">
        <f>M504/86400+DATE(1970,1,1)</f>
        <v>41384.208333333336</v>
      </c>
      <c r="P504" t="b">
        <v>0</v>
      </c>
      <c r="Q504" t="b">
        <v>0</v>
      </c>
      <c r="R504" t="s">
        <v>28</v>
      </c>
      <c r="S504" t="s">
        <v>2037</v>
      </c>
      <c r="T504" t="s">
        <v>2038</v>
      </c>
    </row>
    <row r="505" spans="1:20" ht="17" x14ac:dyDescent="0.2">
      <c r="A505">
        <v>106</v>
      </c>
      <c r="B505" t="s">
        <v>261</v>
      </c>
      <c r="C505" s="3" t="s">
        <v>262</v>
      </c>
      <c r="D505">
        <v>14006</v>
      </c>
      <c r="E505" s="4">
        <f>(D505/G505)*100</f>
        <v>359.12820512820514</v>
      </c>
      <c r="F505" t="s">
        <v>20</v>
      </c>
      <c r="G505">
        <v>3900</v>
      </c>
      <c r="H505">
        <v>147</v>
      </c>
      <c r="I505" s="5">
        <f>D505/H505</f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8">
        <f>L505/86400+DATE(1970,1,1)</f>
        <v>43716.208333333328</v>
      </c>
      <c r="O505" s="8">
        <f>M505/86400+DATE(1970,1,1)</f>
        <v>43721.208333333328</v>
      </c>
      <c r="P505" t="b">
        <v>0</v>
      </c>
      <c r="Q505" t="b">
        <v>0</v>
      </c>
      <c r="R505" t="s">
        <v>33</v>
      </c>
      <c r="S505" t="s">
        <v>2039</v>
      </c>
      <c r="T505" t="s">
        <v>2040</v>
      </c>
    </row>
    <row r="506" spans="1:20" ht="34" x14ac:dyDescent="0.2">
      <c r="A506">
        <v>107</v>
      </c>
      <c r="B506" t="s">
        <v>263</v>
      </c>
      <c r="C506" s="3" t="s">
        <v>264</v>
      </c>
      <c r="D506">
        <v>6527</v>
      </c>
      <c r="E506" s="4">
        <f>(D506/G506)*100</f>
        <v>186.48571428571427</v>
      </c>
      <c r="F506" t="s">
        <v>20</v>
      </c>
      <c r="G506">
        <v>3500</v>
      </c>
      <c r="H506">
        <v>86</v>
      </c>
      <c r="I506" s="5">
        <f>D506/H506</f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8">
        <f>L506/86400+DATE(1970,1,1)</f>
        <v>43213.208333333328</v>
      </c>
      <c r="O506" s="8">
        <f>M506/86400+DATE(1970,1,1)</f>
        <v>43230.208333333328</v>
      </c>
      <c r="P506" t="b">
        <v>0</v>
      </c>
      <c r="Q506" t="b">
        <v>1</v>
      </c>
      <c r="R506" t="s">
        <v>33</v>
      </c>
      <c r="S506" t="s">
        <v>2039</v>
      </c>
      <c r="T506" t="s">
        <v>2040</v>
      </c>
    </row>
    <row r="507" spans="1:20" ht="34" x14ac:dyDescent="0.2">
      <c r="A507">
        <v>108</v>
      </c>
      <c r="B507" t="s">
        <v>265</v>
      </c>
      <c r="C507" s="3" t="s">
        <v>266</v>
      </c>
      <c r="D507">
        <v>8929</v>
      </c>
      <c r="E507" s="4">
        <f>(D507/G507)*100</f>
        <v>595.26666666666665</v>
      </c>
      <c r="F507" t="s">
        <v>20</v>
      </c>
      <c r="G507">
        <v>1500</v>
      </c>
      <c r="H507">
        <v>83</v>
      </c>
      <c r="I507" s="5">
        <f>D507/H507</f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8">
        <f>L507/86400+DATE(1970,1,1)</f>
        <v>41005.208333333336</v>
      </c>
      <c r="O507" s="8">
        <f>M507/86400+DATE(1970,1,1)</f>
        <v>41042.208333333336</v>
      </c>
      <c r="P507" t="b">
        <v>0</v>
      </c>
      <c r="Q507" t="b">
        <v>0</v>
      </c>
      <c r="R507" t="s">
        <v>42</v>
      </c>
      <c r="S507" t="s">
        <v>2041</v>
      </c>
      <c r="T507" t="s">
        <v>2042</v>
      </c>
    </row>
    <row r="508" spans="1:20" ht="17" x14ac:dyDescent="0.2">
      <c r="A508">
        <v>111</v>
      </c>
      <c r="B508" t="s">
        <v>272</v>
      </c>
      <c r="C508" s="3" t="s">
        <v>273</v>
      </c>
      <c r="D508">
        <v>73653</v>
      </c>
      <c r="E508" s="4">
        <f>(D508/G508)*100</f>
        <v>119.95602605863192</v>
      </c>
      <c r="F508" t="s">
        <v>20</v>
      </c>
      <c r="G508">
        <v>61400</v>
      </c>
      <c r="H508">
        <v>676</v>
      </c>
      <c r="I508" s="5">
        <f>D508/H508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8">
        <f>L508/86400+DATE(1970,1,1)</f>
        <v>41174.208333333336</v>
      </c>
      <c r="O508" s="8">
        <f>M508/86400+DATE(1970,1,1)</f>
        <v>41180.208333333336</v>
      </c>
      <c r="P508" t="b">
        <v>0</v>
      </c>
      <c r="Q508" t="b">
        <v>0</v>
      </c>
      <c r="R508" t="s">
        <v>133</v>
      </c>
      <c r="S508" t="s">
        <v>2047</v>
      </c>
      <c r="T508" t="s">
        <v>2056</v>
      </c>
    </row>
    <row r="509" spans="1:20" ht="17" x14ac:dyDescent="0.2">
      <c r="A509">
        <v>112</v>
      </c>
      <c r="B509" t="s">
        <v>274</v>
      </c>
      <c r="C509" s="3" t="s">
        <v>275</v>
      </c>
      <c r="D509">
        <v>12635</v>
      </c>
      <c r="E509" s="4">
        <f>(D509/G509)*100</f>
        <v>268.82978723404256</v>
      </c>
      <c r="F509" t="s">
        <v>20</v>
      </c>
      <c r="G509">
        <v>4700</v>
      </c>
      <c r="H509">
        <v>361</v>
      </c>
      <c r="I509" s="5">
        <f>D509/H509</f>
        <v>35</v>
      </c>
      <c r="J509" t="s">
        <v>26</v>
      </c>
      <c r="K509" t="s">
        <v>27</v>
      </c>
      <c r="L509">
        <v>1408856400</v>
      </c>
      <c r="M509">
        <v>1410152400</v>
      </c>
      <c r="N509" s="8">
        <f>L509/86400+DATE(1970,1,1)</f>
        <v>41875.208333333336</v>
      </c>
      <c r="O509" s="8">
        <f>M509/86400+DATE(1970,1,1)</f>
        <v>41890.208333333336</v>
      </c>
      <c r="P509" t="b">
        <v>0</v>
      </c>
      <c r="Q509" t="b">
        <v>0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113</v>
      </c>
      <c r="B510" t="s">
        <v>276</v>
      </c>
      <c r="C510" s="3" t="s">
        <v>277</v>
      </c>
      <c r="D510">
        <v>12437</v>
      </c>
      <c r="E510" s="4">
        <f>(D510/G510)*100</f>
        <v>376.87878787878788</v>
      </c>
      <c r="F510" t="s">
        <v>20</v>
      </c>
      <c r="G510">
        <v>3300</v>
      </c>
      <c r="H510">
        <v>131</v>
      </c>
      <c r="I510" s="5">
        <f>D510/H510</f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8">
        <f>L510/86400+DATE(1970,1,1)</f>
        <v>42990.208333333328</v>
      </c>
      <c r="O510" s="8">
        <f>M510/86400+DATE(1970,1,1)</f>
        <v>42997.208333333328</v>
      </c>
      <c r="P510" t="b">
        <v>0</v>
      </c>
      <c r="Q510" t="b">
        <v>0</v>
      </c>
      <c r="R510" t="s">
        <v>17</v>
      </c>
      <c r="S510" t="s">
        <v>2033</v>
      </c>
      <c r="T510" t="s">
        <v>2034</v>
      </c>
    </row>
    <row r="511" spans="1:20" ht="17" x14ac:dyDescent="0.2">
      <c r="A511">
        <v>114</v>
      </c>
      <c r="B511" t="s">
        <v>278</v>
      </c>
      <c r="C511" s="3" t="s">
        <v>279</v>
      </c>
      <c r="D511">
        <v>13816</v>
      </c>
      <c r="E511" s="4">
        <f>(D511/G511)*100</f>
        <v>727.15789473684208</v>
      </c>
      <c r="F511" t="s">
        <v>20</v>
      </c>
      <c r="G511">
        <v>1900</v>
      </c>
      <c r="H511">
        <v>126</v>
      </c>
      <c r="I511" s="5">
        <f>D511/H511</f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8">
        <f>L511/86400+DATE(1970,1,1)</f>
        <v>43564.208333333328</v>
      </c>
      <c r="O511" s="8">
        <f>M511/86400+DATE(1970,1,1)</f>
        <v>43565.208333333328</v>
      </c>
      <c r="P511" t="b">
        <v>0</v>
      </c>
      <c r="Q511" t="b">
        <v>1</v>
      </c>
      <c r="R511" t="s">
        <v>65</v>
      </c>
      <c r="S511" t="s">
        <v>2037</v>
      </c>
      <c r="T511" t="s">
        <v>2046</v>
      </c>
    </row>
    <row r="512" spans="1:20" ht="17" x14ac:dyDescent="0.2">
      <c r="A512">
        <v>117</v>
      </c>
      <c r="B512" t="s">
        <v>284</v>
      </c>
      <c r="C512" s="3" t="s">
        <v>285</v>
      </c>
      <c r="D512">
        <v>8523</v>
      </c>
      <c r="E512" s="4">
        <f>(D512/G512)*100</f>
        <v>173.9387755102041</v>
      </c>
      <c r="F512" t="s">
        <v>20</v>
      </c>
      <c r="G512">
        <v>4900</v>
      </c>
      <c r="H512">
        <v>275</v>
      </c>
      <c r="I512" s="5">
        <f>D512/H512</f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8">
        <f>L512/86400+DATE(1970,1,1)</f>
        <v>40808.208333333336</v>
      </c>
      <c r="O512" s="8">
        <f>M512/86400+DATE(1970,1,1)</f>
        <v>40814.208333333336</v>
      </c>
      <c r="P512" t="b">
        <v>0</v>
      </c>
      <c r="Q512" t="b">
        <v>0</v>
      </c>
      <c r="R512" t="s">
        <v>269</v>
      </c>
      <c r="S512" t="s">
        <v>2041</v>
      </c>
      <c r="T512" t="s">
        <v>2060</v>
      </c>
    </row>
    <row r="513" spans="1:20" ht="17" x14ac:dyDescent="0.2">
      <c r="A513">
        <v>118</v>
      </c>
      <c r="B513" t="s">
        <v>286</v>
      </c>
      <c r="C513" s="3" t="s">
        <v>287</v>
      </c>
      <c r="D513">
        <v>6351</v>
      </c>
      <c r="E513" s="4">
        <f>(D513/G513)*100</f>
        <v>117.61111111111111</v>
      </c>
      <c r="F513" t="s">
        <v>20</v>
      </c>
      <c r="G513">
        <v>5400</v>
      </c>
      <c r="H513">
        <v>67</v>
      </c>
      <c r="I513" s="5">
        <f>D513/H513</f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8">
        <f>L513/86400+DATE(1970,1,1)</f>
        <v>41665.25</v>
      </c>
      <c r="O513" s="8">
        <f>M513/86400+DATE(1970,1,1)</f>
        <v>41671.25</v>
      </c>
      <c r="P513" t="b">
        <v>0</v>
      </c>
      <c r="Q513" t="b">
        <v>0</v>
      </c>
      <c r="R513" t="s">
        <v>122</v>
      </c>
      <c r="S513" t="s">
        <v>2054</v>
      </c>
      <c r="T513" t="s">
        <v>2055</v>
      </c>
    </row>
    <row r="514" spans="1:20" ht="34" x14ac:dyDescent="0.2">
      <c r="A514">
        <v>119</v>
      </c>
      <c r="B514" t="s">
        <v>288</v>
      </c>
      <c r="C514" s="3" t="s">
        <v>289</v>
      </c>
      <c r="D514">
        <v>10748</v>
      </c>
      <c r="E514" s="4">
        <f>(D514/G514)*100</f>
        <v>214.96</v>
      </c>
      <c r="F514" t="s">
        <v>20</v>
      </c>
      <c r="G514">
        <v>5000</v>
      </c>
      <c r="H514">
        <v>154</v>
      </c>
      <c r="I514" s="5">
        <f>D514/H514</f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8">
        <f>L514/86400+DATE(1970,1,1)</f>
        <v>41806.208333333336</v>
      </c>
      <c r="O514" s="8">
        <f>M514/86400+DATE(1970,1,1)</f>
        <v>41823.208333333336</v>
      </c>
      <c r="P514" t="b">
        <v>0</v>
      </c>
      <c r="Q514" t="b">
        <v>1</v>
      </c>
      <c r="R514" t="s">
        <v>42</v>
      </c>
      <c r="S514" t="s">
        <v>2041</v>
      </c>
      <c r="T514" t="s">
        <v>2042</v>
      </c>
    </row>
    <row r="515" spans="1:20" ht="17" x14ac:dyDescent="0.2">
      <c r="A515">
        <v>120</v>
      </c>
      <c r="B515" t="s">
        <v>290</v>
      </c>
      <c r="C515" s="3" t="s">
        <v>291</v>
      </c>
      <c r="D515">
        <v>112272</v>
      </c>
      <c r="E515" s="4">
        <f>(D515/G515)*100</f>
        <v>149.49667110519306</v>
      </c>
      <c r="F515" t="s">
        <v>20</v>
      </c>
      <c r="G515">
        <v>75100</v>
      </c>
      <c r="H515">
        <v>1782</v>
      </c>
      <c r="I515" s="5">
        <f>D515/H515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8">
        <f>L515/86400+DATE(1970,1,1)</f>
        <v>42111.208333333328</v>
      </c>
      <c r="O515" s="8">
        <f>M515/86400+DATE(1970,1,1)</f>
        <v>42115.208333333328</v>
      </c>
      <c r="P515" t="b">
        <v>0</v>
      </c>
      <c r="Q515" t="b">
        <v>1</v>
      </c>
      <c r="R515" t="s">
        <v>292</v>
      </c>
      <c r="S515" t="s">
        <v>2050</v>
      </c>
      <c r="T515" t="s">
        <v>2061</v>
      </c>
    </row>
    <row r="516" spans="1:20" ht="17" x14ac:dyDescent="0.2">
      <c r="A516">
        <v>121</v>
      </c>
      <c r="B516" t="s">
        <v>293</v>
      </c>
      <c r="C516" s="3" t="s">
        <v>294</v>
      </c>
      <c r="D516">
        <v>99361</v>
      </c>
      <c r="E516" s="4">
        <f>(D516/G516)*100</f>
        <v>219.33995584988963</v>
      </c>
      <c r="F516" t="s">
        <v>20</v>
      </c>
      <c r="G516">
        <v>45300</v>
      </c>
      <c r="H516">
        <v>903</v>
      </c>
      <c r="I516" s="5">
        <f>D516/H516</f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8">
        <f>L516/86400+DATE(1970,1,1)</f>
        <v>41917.208333333336</v>
      </c>
      <c r="O516" s="8">
        <f>M516/86400+DATE(1970,1,1)</f>
        <v>41930.208333333336</v>
      </c>
      <c r="P516" t="b">
        <v>0</v>
      </c>
      <c r="Q516" t="b">
        <v>0</v>
      </c>
      <c r="R516" t="s">
        <v>89</v>
      </c>
      <c r="S516" t="s">
        <v>2050</v>
      </c>
      <c r="T516" t="s">
        <v>2051</v>
      </c>
    </row>
    <row r="517" spans="1:20" ht="17" x14ac:dyDescent="0.2">
      <c r="A517">
        <v>124</v>
      </c>
      <c r="B517" t="s">
        <v>299</v>
      </c>
      <c r="C517" s="3" t="s">
        <v>300</v>
      </c>
      <c r="D517">
        <v>9562</v>
      </c>
      <c r="E517" s="4">
        <f>(D517/G517)*100</f>
        <v>367.76923076923077</v>
      </c>
      <c r="F517" t="s">
        <v>20</v>
      </c>
      <c r="G517">
        <v>2600</v>
      </c>
      <c r="H517">
        <v>94</v>
      </c>
      <c r="I517" s="5">
        <f>D517/H517</f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8">
        <f>L517/86400+DATE(1970,1,1)</f>
        <v>43598.208333333328</v>
      </c>
      <c r="O517" s="8">
        <f>M517/86400+DATE(1970,1,1)</f>
        <v>43651.208333333328</v>
      </c>
      <c r="P517" t="b">
        <v>0</v>
      </c>
      <c r="Q517" t="b">
        <v>0</v>
      </c>
      <c r="R517" t="s">
        <v>122</v>
      </c>
      <c r="S517" t="s">
        <v>2054</v>
      </c>
      <c r="T517" t="s">
        <v>2055</v>
      </c>
    </row>
    <row r="518" spans="1:20" ht="17" x14ac:dyDescent="0.2">
      <c r="A518">
        <v>125</v>
      </c>
      <c r="B518" t="s">
        <v>301</v>
      </c>
      <c r="C518" s="3" t="s">
        <v>302</v>
      </c>
      <c r="D518">
        <v>8475</v>
      </c>
      <c r="E518" s="4">
        <f>(D518/G518)*100</f>
        <v>159.90566037735849</v>
      </c>
      <c r="F518" t="s">
        <v>20</v>
      </c>
      <c r="G518">
        <v>5300</v>
      </c>
      <c r="H518">
        <v>180</v>
      </c>
      <c r="I518" s="5">
        <f>D518/H518</f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8">
        <f>L518/86400+DATE(1970,1,1)</f>
        <v>43362.208333333328</v>
      </c>
      <c r="O518" s="8">
        <f>M518/86400+DATE(1970,1,1)</f>
        <v>43366.208333333328</v>
      </c>
      <c r="P518" t="b">
        <v>0</v>
      </c>
      <c r="Q518" t="b">
        <v>0</v>
      </c>
      <c r="R518" t="s">
        <v>33</v>
      </c>
      <c r="S518" t="s">
        <v>2039</v>
      </c>
      <c r="T518" t="s">
        <v>2040</v>
      </c>
    </row>
    <row r="519" spans="1:20" ht="17" x14ac:dyDescent="0.2">
      <c r="A519">
        <v>130</v>
      </c>
      <c r="B519" t="s">
        <v>311</v>
      </c>
      <c r="C519" s="3" t="s">
        <v>312</v>
      </c>
      <c r="D519">
        <v>14925</v>
      </c>
      <c r="E519" s="4">
        <f>(D519/G519)*100</f>
        <v>155.46875</v>
      </c>
      <c r="F519" t="s">
        <v>20</v>
      </c>
      <c r="G519">
        <v>9600</v>
      </c>
      <c r="H519">
        <v>533</v>
      </c>
      <c r="I519" s="5">
        <f>D519/H519</f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8">
        <f>L519/86400+DATE(1970,1,1)</f>
        <v>40842.208333333336</v>
      </c>
      <c r="O519" s="8">
        <f>M519/86400+DATE(1970,1,1)</f>
        <v>40858.25</v>
      </c>
      <c r="P519" t="b">
        <v>0</v>
      </c>
      <c r="Q519" t="b">
        <v>0</v>
      </c>
      <c r="R519" t="s">
        <v>53</v>
      </c>
      <c r="S519" t="s">
        <v>2041</v>
      </c>
      <c r="T519" t="s">
        <v>2044</v>
      </c>
    </row>
    <row r="520" spans="1:20" ht="34" x14ac:dyDescent="0.2">
      <c r="A520">
        <v>131</v>
      </c>
      <c r="B520" t="s">
        <v>313</v>
      </c>
      <c r="C520" s="3" t="s">
        <v>314</v>
      </c>
      <c r="D520">
        <v>166116</v>
      </c>
      <c r="E520" s="4">
        <f>(D520/G520)*100</f>
        <v>100.85974499089254</v>
      </c>
      <c r="F520" t="s">
        <v>20</v>
      </c>
      <c r="G520">
        <v>164700</v>
      </c>
      <c r="H520">
        <v>2443</v>
      </c>
      <c r="I520" s="5">
        <f>D520/H520</f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8">
        <f>L520/86400+DATE(1970,1,1)</f>
        <v>41607.25</v>
      </c>
      <c r="O520" s="8">
        <f>M520/86400+DATE(1970,1,1)</f>
        <v>41620.25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ht="17" x14ac:dyDescent="0.2">
      <c r="A521">
        <v>132</v>
      </c>
      <c r="B521" t="s">
        <v>315</v>
      </c>
      <c r="C521" s="3" t="s">
        <v>316</v>
      </c>
      <c r="D521">
        <v>3834</v>
      </c>
      <c r="E521" s="4">
        <f>(D521/G521)*100</f>
        <v>116.18181818181819</v>
      </c>
      <c r="F521" t="s">
        <v>20</v>
      </c>
      <c r="G521">
        <v>3300</v>
      </c>
      <c r="H521">
        <v>89</v>
      </c>
      <c r="I521" s="5">
        <f>D521/H521</f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8">
        <f>L521/86400+DATE(1970,1,1)</f>
        <v>43112.25</v>
      </c>
      <c r="O521" s="8">
        <f>M521/86400+DATE(1970,1,1)</f>
        <v>43128.25</v>
      </c>
      <c r="P521" t="b">
        <v>0</v>
      </c>
      <c r="Q521" t="b">
        <v>1</v>
      </c>
      <c r="R521" t="s">
        <v>33</v>
      </c>
      <c r="S521" t="s">
        <v>2039</v>
      </c>
      <c r="T521" t="s">
        <v>2040</v>
      </c>
    </row>
    <row r="522" spans="1:20" ht="17" x14ac:dyDescent="0.2">
      <c r="A522">
        <v>133</v>
      </c>
      <c r="B522" t="s">
        <v>317</v>
      </c>
      <c r="C522" s="3" t="s">
        <v>318</v>
      </c>
      <c r="D522">
        <v>13985</v>
      </c>
      <c r="E522" s="4">
        <f>(D522/G522)*100</f>
        <v>310.77777777777777</v>
      </c>
      <c r="F522" t="s">
        <v>20</v>
      </c>
      <c r="G522">
        <v>4500</v>
      </c>
      <c r="H522">
        <v>159</v>
      </c>
      <c r="I522" s="5">
        <f>D522/H522</f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8">
        <f>L522/86400+DATE(1970,1,1)</f>
        <v>40767.208333333336</v>
      </c>
      <c r="O522" s="8">
        <f>M522/86400+DATE(1970,1,1)</f>
        <v>40789.208333333336</v>
      </c>
      <c r="P522" t="b">
        <v>0</v>
      </c>
      <c r="Q522" t="b">
        <v>0</v>
      </c>
      <c r="R522" t="s">
        <v>319</v>
      </c>
      <c r="S522" t="s">
        <v>2035</v>
      </c>
      <c r="T522" t="s">
        <v>2062</v>
      </c>
    </row>
    <row r="523" spans="1:20" ht="17" x14ac:dyDescent="0.2">
      <c r="A523">
        <v>137</v>
      </c>
      <c r="B523" t="s">
        <v>326</v>
      </c>
      <c r="C523" s="3" t="s">
        <v>327</v>
      </c>
      <c r="D523">
        <v>4712</v>
      </c>
      <c r="E523" s="4">
        <f>(D523/G523)*100</f>
        <v>261.77777777777777</v>
      </c>
      <c r="F523" t="s">
        <v>20</v>
      </c>
      <c r="G523">
        <v>1800</v>
      </c>
      <c r="H523">
        <v>50</v>
      </c>
      <c r="I523" s="5">
        <f>D523/H523</f>
        <v>94.24</v>
      </c>
      <c r="J523" t="s">
        <v>21</v>
      </c>
      <c r="K523" t="s">
        <v>22</v>
      </c>
      <c r="L523">
        <v>1286341200</v>
      </c>
      <c r="M523">
        <v>1286859600</v>
      </c>
      <c r="N523" s="8">
        <f>L523/86400+DATE(1970,1,1)</f>
        <v>40457.208333333336</v>
      </c>
      <c r="O523" s="8">
        <f>M523/86400+DATE(1970,1,1)</f>
        <v>40463.208333333336</v>
      </c>
      <c r="P523" t="b">
        <v>0</v>
      </c>
      <c r="Q523" t="b">
        <v>0</v>
      </c>
      <c r="R523" t="s">
        <v>68</v>
      </c>
      <c r="S523" t="s">
        <v>2047</v>
      </c>
      <c r="T523" t="s">
        <v>2048</v>
      </c>
    </row>
    <row r="524" spans="1:20" ht="34" x14ac:dyDescent="0.2">
      <c r="A524">
        <v>140</v>
      </c>
      <c r="B524" t="s">
        <v>332</v>
      </c>
      <c r="C524" s="3" t="s">
        <v>333</v>
      </c>
      <c r="D524">
        <v>12274</v>
      </c>
      <c r="E524" s="4">
        <f>(D524/G524)*100</f>
        <v>223.16363636363636</v>
      </c>
      <c r="F524" t="s">
        <v>20</v>
      </c>
      <c r="G524">
        <v>5500</v>
      </c>
      <c r="H524">
        <v>186</v>
      </c>
      <c r="I524" s="5">
        <f>D524/H524</f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8">
        <f>L524/86400+DATE(1970,1,1)</f>
        <v>43156.25</v>
      </c>
      <c r="O524" s="8">
        <f>M524/86400+DATE(1970,1,1)</f>
        <v>43161.25</v>
      </c>
      <c r="P524" t="b">
        <v>0</v>
      </c>
      <c r="Q524" t="b">
        <v>0</v>
      </c>
      <c r="R524" t="s">
        <v>42</v>
      </c>
      <c r="S524" t="s">
        <v>2041</v>
      </c>
      <c r="T524" t="s">
        <v>2042</v>
      </c>
    </row>
    <row r="525" spans="1:20" ht="17" x14ac:dyDescent="0.2">
      <c r="A525">
        <v>141</v>
      </c>
      <c r="B525" t="s">
        <v>334</v>
      </c>
      <c r="C525" s="3" t="s">
        <v>335</v>
      </c>
      <c r="D525">
        <v>65323</v>
      </c>
      <c r="E525" s="4">
        <f>(D525/G525)*100</f>
        <v>101.59097978227061</v>
      </c>
      <c r="F525" t="s">
        <v>20</v>
      </c>
      <c r="G525">
        <v>64300</v>
      </c>
      <c r="H525">
        <v>1071</v>
      </c>
      <c r="I525" s="5">
        <f>D525/H525</f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8">
        <f>L525/86400+DATE(1970,1,1)</f>
        <v>42167.208333333328</v>
      </c>
      <c r="O525" s="8">
        <f>M525/86400+DATE(1970,1,1)</f>
        <v>42173.208333333328</v>
      </c>
      <c r="P525" t="b">
        <v>0</v>
      </c>
      <c r="Q525" t="b">
        <v>0</v>
      </c>
      <c r="R525" t="s">
        <v>28</v>
      </c>
      <c r="S525" t="s">
        <v>2037</v>
      </c>
      <c r="T525" t="s">
        <v>2038</v>
      </c>
    </row>
    <row r="526" spans="1:20" ht="34" x14ac:dyDescent="0.2">
      <c r="A526">
        <v>142</v>
      </c>
      <c r="B526" t="s">
        <v>336</v>
      </c>
      <c r="C526" s="3" t="s">
        <v>337</v>
      </c>
      <c r="D526">
        <v>11502</v>
      </c>
      <c r="E526" s="4">
        <f>(D526/G526)*100</f>
        <v>230.03999999999996</v>
      </c>
      <c r="F526" t="s">
        <v>20</v>
      </c>
      <c r="G526">
        <v>5000</v>
      </c>
      <c r="H526">
        <v>117</v>
      </c>
      <c r="I526" s="5">
        <f>D526/H526</f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8">
        <f>L526/86400+DATE(1970,1,1)</f>
        <v>41005.208333333336</v>
      </c>
      <c r="O526" s="8">
        <f>M526/86400+DATE(1970,1,1)</f>
        <v>41046.208333333336</v>
      </c>
      <c r="P526" t="b">
        <v>0</v>
      </c>
      <c r="Q526" t="b">
        <v>0</v>
      </c>
      <c r="R526" t="s">
        <v>28</v>
      </c>
      <c r="S526" t="s">
        <v>2037</v>
      </c>
      <c r="T526" t="s">
        <v>2038</v>
      </c>
    </row>
    <row r="527" spans="1:20" ht="17" x14ac:dyDescent="0.2">
      <c r="A527">
        <v>143</v>
      </c>
      <c r="B527" t="s">
        <v>338</v>
      </c>
      <c r="C527" s="3" t="s">
        <v>339</v>
      </c>
      <c r="D527">
        <v>7322</v>
      </c>
      <c r="E527" s="4">
        <f>(D527/G527)*100</f>
        <v>135.59259259259261</v>
      </c>
      <c r="F527" t="s">
        <v>20</v>
      </c>
      <c r="G527">
        <v>5400</v>
      </c>
      <c r="H527">
        <v>70</v>
      </c>
      <c r="I527" s="5">
        <f>D527/H527</f>
        <v>104.6</v>
      </c>
      <c r="J527" t="s">
        <v>21</v>
      </c>
      <c r="K527" t="s">
        <v>22</v>
      </c>
      <c r="L527">
        <v>1277701200</v>
      </c>
      <c r="M527">
        <v>1279429200</v>
      </c>
      <c r="N527" s="8">
        <f>L527/86400+DATE(1970,1,1)</f>
        <v>40357.208333333336</v>
      </c>
      <c r="O527" s="8">
        <f>M527/86400+DATE(1970,1,1)</f>
        <v>40377.208333333336</v>
      </c>
      <c r="P527" t="b">
        <v>0</v>
      </c>
      <c r="Q527" t="b">
        <v>0</v>
      </c>
      <c r="R527" t="s">
        <v>60</v>
      </c>
      <c r="S527" t="s">
        <v>2035</v>
      </c>
      <c r="T527" t="s">
        <v>2045</v>
      </c>
    </row>
    <row r="528" spans="1:20" ht="17" x14ac:dyDescent="0.2">
      <c r="A528">
        <v>144</v>
      </c>
      <c r="B528" t="s">
        <v>340</v>
      </c>
      <c r="C528" s="3" t="s">
        <v>341</v>
      </c>
      <c r="D528">
        <v>11619</v>
      </c>
      <c r="E528" s="4">
        <f>(D528/G528)*100</f>
        <v>129.1</v>
      </c>
      <c r="F528" t="s">
        <v>20</v>
      </c>
      <c r="G528">
        <v>9000</v>
      </c>
      <c r="H528">
        <v>135</v>
      </c>
      <c r="I528" s="5">
        <f>D528/H528</f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8">
        <f>L528/86400+DATE(1970,1,1)</f>
        <v>43633.208333333328</v>
      </c>
      <c r="O528" s="8">
        <f>M528/86400+DATE(1970,1,1)</f>
        <v>43641.208333333328</v>
      </c>
      <c r="P528" t="b">
        <v>0</v>
      </c>
      <c r="Q528" t="b">
        <v>0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145</v>
      </c>
      <c r="B529" t="s">
        <v>342</v>
      </c>
      <c r="C529" s="3" t="s">
        <v>343</v>
      </c>
      <c r="D529">
        <v>59128</v>
      </c>
      <c r="E529" s="4">
        <f>(D529/G529)*100</f>
        <v>236.512</v>
      </c>
      <c r="F529" t="s">
        <v>20</v>
      </c>
      <c r="G529">
        <v>25000</v>
      </c>
      <c r="H529">
        <v>768</v>
      </c>
      <c r="I529" s="5">
        <f>D529/H529</f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8">
        <f>L529/86400+DATE(1970,1,1)</f>
        <v>41889.208333333336</v>
      </c>
      <c r="O529" s="8">
        <f>M529/86400+DATE(1970,1,1)</f>
        <v>41894.208333333336</v>
      </c>
      <c r="P529" t="b">
        <v>0</v>
      </c>
      <c r="Q529" t="b">
        <v>0</v>
      </c>
      <c r="R529" t="s">
        <v>65</v>
      </c>
      <c r="S529" t="s">
        <v>2037</v>
      </c>
      <c r="T529" t="s">
        <v>2046</v>
      </c>
    </row>
    <row r="530" spans="1:20" ht="34" x14ac:dyDescent="0.2">
      <c r="A530">
        <v>147</v>
      </c>
      <c r="B530" t="s">
        <v>346</v>
      </c>
      <c r="C530" s="3" t="s">
        <v>347</v>
      </c>
      <c r="D530">
        <v>9337</v>
      </c>
      <c r="E530" s="4">
        <f>(D530/G530)*100</f>
        <v>112.49397590361446</v>
      </c>
      <c r="F530" t="s">
        <v>20</v>
      </c>
      <c r="G530">
        <v>8300</v>
      </c>
      <c r="H530">
        <v>199</v>
      </c>
      <c r="I530" s="5">
        <f>D530/H530</f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8">
        <f>L530/86400+DATE(1970,1,1)</f>
        <v>42534.208333333328</v>
      </c>
      <c r="O530" s="8">
        <f>M530/86400+DATE(1970,1,1)</f>
        <v>42540.208333333328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ht="17" x14ac:dyDescent="0.2">
      <c r="A531">
        <v>148</v>
      </c>
      <c r="B531" t="s">
        <v>348</v>
      </c>
      <c r="C531" s="3" t="s">
        <v>349</v>
      </c>
      <c r="D531">
        <v>11255</v>
      </c>
      <c r="E531" s="4">
        <f>(D531/G531)*100</f>
        <v>121.02150537634408</v>
      </c>
      <c r="F531" t="s">
        <v>20</v>
      </c>
      <c r="G531">
        <v>9300</v>
      </c>
      <c r="H531">
        <v>107</v>
      </c>
      <c r="I531" s="5">
        <f>D531/H531</f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8">
        <f>L531/86400+DATE(1970,1,1)</f>
        <v>42941.208333333328</v>
      </c>
      <c r="O531" s="8">
        <f>M531/86400+DATE(1970,1,1)</f>
        <v>42950.208333333328</v>
      </c>
      <c r="P531" t="b">
        <v>0</v>
      </c>
      <c r="Q531" t="b">
        <v>0</v>
      </c>
      <c r="R531" t="s">
        <v>65</v>
      </c>
      <c r="S531" t="s">
        <v>2037</v>
      </c>
      <c r="T531" t="s">
        <v>2046</v>
      </c>
    </row>
    <row r="532" spans="1:20" ht="17" x14ac:dyDescent="0.2">
      <c r="A532">
        <v>149</v>
      </c>
      <c r="B532" t="s">
        <v>350</v>
      </c>
      <c r="C532" s="3" t="s">
        <v>351</v>
      </c>
      <c r="D532">
        <v>13632</v>
      </c>
      <c r="E532" s="4">
        <f>(D532/G532)*100</f>
        <v>219.87096774193549</v>
      </c>
      <c r="F532" t="s">
        <v>20</v>
      </c>
      <c r="G532">
        <v>6200</v>
      </c>
      <c r="H532">
        <v>195</v>
      </c>
      <c r="I532" s="5">
        <f>D532/H532</f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8">
        <f>L532/86400+DATE(1970,1,1)</f>
        <v>41275.25</v>
      </c>
      <c r="O532" s="8">
        <f>M532/86400+DATE(1970,1,1)</f>
        <v>41327.25</v>
      </c>
      <c r="P532" t="b">
        <v>0</v>
      </c>
      <c r="Q532" t="b">
        <v>0</v>
      </c>
      <c r="R532" t="s">
        <v>60</v>
      </c>
      <c r="S532" t="s">
        <v>2035</v>
      </c>
      <c r="T532" t="s">
        <v>2045</v>
      </c>
    </row>
    <row r="533" spans="1:20" ht="17" x14ac:dyDescent="0.2">
      <c r="A533">
        <v>152</v>
      </c>
      <c r="B533" t="s">
        <v>356</v>
      </c>
      <c r="C533" s="3" t="s">
        <v>357</v>
      </c>
      <c r="D533">
        <v>175573</v>
      </c>
      <c r="E533" s="4">
        <f>(D533/G533)*100</f>
        <v>423.06746987951806</v>
      </c>
      <c r="F533" t="s">
        <v>20</v>
      </c>
      <c r="G533">
        <v>41500</v>
      </c>
      <c r="H533">
        <v>3376</v>
      </c>
      <c r="I533" s="5">
        <f>D533/H533</f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8">
        <f>L533/86400+DATE(1970,1,1)</f>
        <v>42783.25</v>
      </c>
      <c r="O533" s="8">
        <f>M533/86400+DATE(1970,1,1)</f>
        <v>42790.25</v>
      </c>
      <c r="P533" t="b">
        <v>0</v>
      </c>
      <c r="Q533" t="b">
        <v>0</v>
      </c>
      <c r="R533" t="s">
        <v>60</v>
      </c>
      <c r="S533" t="s">
        <v>2035</v>
      </c>
      <c r="T533" t="s">
        <v>2045</v>
      </c>
    </row>
    <row r="534" spans="1:20" ht="17" x14ac:dyDescent="0.2">
      <c r="A534">
        <v>158</v>
      </c>
      <c r="B534" t="s">
        <v>368</v>
      </c>
      <c r="C534" s="3" t="s">
        <v>369</v>
      </c>
      <c r="D534">
        <v>4640</v>
      </c>
      <c r="E534" s="4">
        <f>(D534/G534)*100</f>
        <v>220.95238095238096</v>
      </c>
      <c r="F534" t="s">
        <v>20</v>
      </c>
      <c r="G534">
        <v>2100</v>
      </c>
      <c r="H534">
        <v>41</v>
      </c>
      <c r="I534" s="5">
        <f>D534/H534</f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8">
        <f>L534/86400+DATE(1970,1,1)</f>
        <v>42346.25</v>
      </c>
      <c r="O534" s="8">
        <f>M534/86400+DATE(1970,1,1)</f>
        <v>42347.25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ht="17" x14ac:dyDescent="0.2">
      <c r="A535">
        <v>159</v>
      </c>
      <c r="B535" t="s">
        <v>370</v>
      </c>
      <c r="C535" s="3" t="s">
        <v>371</v>
      </c>
      <c r="D535">
        <v>191222</v>
      </c>
      <c r="E535" s="4">
        <f>(D535/G535)*100</f>
        <v>100.01150627615063</v>
      </c>
      <c r="F535" t="s">
        <v>20</v>
      </c>
      <c r="G535">
        <v>191200</v>
      </c>
      <c r="H535">
        <v>1821</v>
      </c>
      <c r="I535" s="5">
        <f>D535/H535</f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8">
        <f>L535/86400+DATE(1970,1,1)</f>
        <v>43551.208333333328</v>
      </c>
      <c r="O535" s="8">
        <f>M535/86400+DATE(1970,1,1)</f>
        <v>43569.208333333328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ht="17" x14ac:dyDescent="0.2">
      <c r="A536">
        <v>160</v>
      </c>
      <c r="B536" t="s">
        <v>372</v>
      </c>
      <c r="C536" s="3" t="s">
        <v>373</v>
      </c>
      <c r="D536">
        <v>12985</v>
      </c>
      <c r="E536" s="4">
        <f>(D536/G536)*100</f>
        <v>162.3125</v>
      </c>
      <c r="F536" t="s">
        <v>20</v>
      </c>
      <c r="G536">
        <v>8000</v>
      </c>
      <c r="H536">
        <v>164</v>
      </c>
      <c r="I536" s="5">
        <f>D536/H536</f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8">
        <f>L536/86400+DATE(1970,1,1)</f>
        <v>43582.208333333328</v>
      </c>
      <c r="O536" s="8">
        <f>M536/86400+DATE(1970,1,1)</f>
        <v>43598.208333333328</v>
      </c>
      <c r="P536" t="b">
        <v>0</v>
      </c>
      <c r="Q536" t="b">
        <v>0</v>
      </c>
      <c r="R536" t="s">
        <v>65</v>
      </c>
      <c r="S536" t="s">
        <v>2037</v>
      </c>
      <c r="T536" t="s">
        <v>2046</v>
      </c>
    </row>
    <row r="537" spans="1:20" ht="34" x14ac:dyDescent="0.2">
      <c r="A537">
        <v>162</v>
      </c>
      <c r="B537" t="s">
        <v>376</v>
      </c>
      <c r="C537" s="3" t="s">
        <v>377</v>
      </c>
      <c r="D537">
        <v>9134</v>
      </c>
      <c r="E537" s="4">
        <f>(D537/G537)*100</f>
        <v>149.73770491803279</v>
      </c>
      <c r="F537" t="s">
        <v>20</v>
      </c>
      <c r="G537">
        <v>6100</v>
      </c>
      <c r="H537">
        <v>157</v>
      </c>
      <c r="I537" s="5">
        <f>D537/H537</f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8">
        <f>L537/86400+DATE(1970,1,1)</f>
        <v>43442.25</v>
      </c>
      <c r="O537" s="8">
        <f>M537/86400+DATE(1970,1,1)</f>
        <v>43472.25</v>
      </c>
      <c r="P537" t="b">
        <v>0</v>
      </c>
      <c r="Q537" t="b">
        <v>0</v>
      </c>
      <c r="R537" t="s">
        <v>23</v>
      </c>
      <c r="S537" t="s">
        <v>2035</v>
      </c>
      <c r="T537" t="s">
        <v>2036</v>
      </c>
    </row>
    <row r="538" spans="1:20" ht="17" x14ac:dyDescent="0.2">
      <c r="A538">
        <v>163</v>
      </c>
      <c r="B538" t="s">
        <v>378</v>
      </c>
      <c r="C538" s="3" t="s">
        <v>379</v>
      </c>
      <c r="D538">
        <v>8864</v>
      </c>
      <c r="E538" s="4">
        <f>(D538/G538)*100</f>
        <v>253.25714285714284</v>
      </c>
      <c r="F538" t="s">
        <v>20</v>
      </c>
      <c r="G538">
        <v>3500</v>
      </c>
      <c r="H538">
        <v>246</v>
      </c>
      <c r="I538" s="5">
        <f>D538/H538</f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8">
        <f>L538/86400+DATE(1970,1,1)</f>
        <v>43028.208333333328</v>
      </c>
      <c r="O538" s="8">
        <f>M538/86400+DATE(1970,1,1)</f>
        <v>43077.25</v>
      </c>
      <c r="P538" t="b">
        <v>0</v>
      </c>
      <c r="Q538" t="b">
        <v>1</v>
      </c>
      <c r="R538" t="s">
        <v>122</v>
      </c>
      <c r="S538" t="s">
        <v>2054</v>
      </c>
      <c r="T538" t="s">
        <v>2055</v>
      </c>
    </row>
    <row r="539" spans="1:20" ht="17" x14ac:dyDescent="0.2">
      <c r="A539">
        <v>164</v>
      </c>
      <c r="B539" t="s">
        <v>380</v>
      </c>
      <c r="C539" s="3" t="s">
        <v>381</v>
      </c>
      <c r="D539">
        <v>150755</v>
      </c>
      <c r="E539" s="4">
        <f>(D539/G539)*100</f>
        <v>100.16943521594683</v>
      </c>
      <c r="F539" t="s">
        <v>20</v>
      </c>
      <c r="G539">
        <v>150500</v>
      </c>
      <c r="H539">
        <v>1396</v>
      </c>
      <c r="I539" s="5">
        <f>D539/H539</f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8">
        <f>L539/86400+DATE(1970,1,1)</f>
        <v>43016.208333333328</v>
      </c>
      <c r="O539" s="8">
        <f>M539/86400+DATE(1970,1,1)</f>
        <v>43017.208333333328</v>
      </c>
      <c r="P539" t="b">
        <v>0</v>
      </c>
      <c r="Q539" t="b">
        <v>0</v>
      </c>
      <c r="R539" t="s">
        <v>33</v>
      </c>
      <c r="S539" t="s">
        <v>2039</v>
      </c>
      <c r="T539" t="s">
        <v>2040</v>
      </c>
    </row>
    <row r="540" spans="1:20" ht="17" x14ac:dyDescent="0.2">
      <c r="A540">
        <v>165</v>
      </c>
      <c r="B540" t="s">
        <v>382</v>
      </c>
      <c r="C540" s="3" t="s">
        <v>383</v>
      </c>
      <c r="D540">
        <v>110279</v>
      </c>
      <c r="E540" s="4">
        <f>(D540/G540)*100</f>
        <v>121.99004424778761</v>
      </c>
      <c r="F540" t="s">
        <v>20</v>
      </c>
      <c r="G540">
        <v>90400</v>
      </c>
      <c r="H540">
        <v>2506</v>
      </c>
      <c r="I540" s="5">
        <f>D540/H540</f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8">
        <f>L540/86400+DATE(1970,1,1)</f>
        <v>42948.208333333328</v>
      </c>
      <c r="O540" s="8">
        <f>M540/86400+DATE(1970,1,1)</f>
        <v>42980.208333333328</v>
      </c>
      <c r="P540" t="b">
        <v>0</v>
      </c>
      <c r="Q540" t="b">
        <v>0</v>
      </c>
      <c r="R540" t="s">
        <v>28</v>
      </c>
      <c r="S540" t="s">
        <v>2037</v>
      </c>
      <c r="T540" t="s">
        <v>2038</v>
      </c>
    </row>
    <row r="541" spans="1:20" ht="17" x14ac:dyDescent="0.2">
      <c r="A541">
        <v>166</v>
      </c>
      <c r="B541" t="s">
        <v>384</v>
      </c>
      <c r="C541" s="3" t="s">
        <v>385</v>
      </c>
      <c r="D541">
        <v>13439</v>
      </c>
      <c r="E541" s="4">
        <f>(D541/G541)*100</f>
        <v>137.13265306122449</v>
      </c>
      <c r="F541" t="s">
        <v>20</v>
      </c>
      <c r="G541">
        <v>9800</v>
      </c>
      <c r="H541">
        <v>244</v>
      </c>
      <c r="I541" s="5">
        <f>D541/H541</f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8">
        <f>L541/86400+DATE(1970,1,1)</f>
        <v>40534.25</v>
      </c>
      <c r="O541" s="8">
        <f>M541/86400+DATE(1970,1,1)</f>
        <v>40538.25</v>
      </c>
      <c r="P541" t="b">
        <v>0</v>
      </c>
      <c r="Q541" t="b">
        <v>0</v>
      </c>
      <c r="R541" t="s">
        <v>122</v>
      </c>
      <c r="S541" t="s">
        <v>2054</v>
      </c>
      <c r="T541" t="s">
        <v>2055</v>
      </c>
    </row>
    <row r="542" spans="1:20" ht="17" x14ac:dyDescent="0.2">
      <c r="A542">
        <v>167</v>
      </c>
      <c r="B542" t="s">
        <v>386</v>
      </c>
      <c r="C542" s="3" t="s">
        <v>387</v>
      </c>
      <c r="D542">
        <v>10804</v>
      </c>
      <c r="E542" s="4">
        <f>(D542/G542)*100</f>
        <v>415.53846153846149</v>
      </c>
      <c r="F542" t="s">
        <v>20</v>
      </c>
      <c r="G542">
        <v>2600</v>
      </c>
      <c r="H542">
        <v>146</v>
      </c>
      <c r="I542" s="5">
        <f>D542/H542</f>
        <v>74</v>
      </c>
      <c r="J542" t="s">
        <v>26</v>
      </c>
      <c r="K542" t="s">
        <v>27</v>
      </c>
      <c r="L542">
        <v>1370840400</v>
      </c>
      <c r="M542">
        <v>1371704400</v>
      </c>
      <c r="N542" s="8">
        <f>L542/86400+DATE(1970,1,1)</f>
        <v>41435.208333333336</v>
      </c>
      <c r="O542" s="8">
        <f>M542/86400+DATE(1970,1,1)</f>
        <v>41445.208333333336</v>
      </c>
      <c r="P542" t="b">
        <v>0</v>
      </c>
      <c r="Q542" t="b">
        <v>0</v>
      </c>
      <c r="R542" t="s">
        <v>33</v>
      </c>
      <c r="S542" t="s">
        <v>2039</v>
      </c>
      <c r="T542" t="s">
        <v>2040</v>
      </c>
    </row>
    <row r="543" spans="1:20" ht="17" x14ac:dyDescent="0.2">
      <c r="A543">
        <v>169</v>
      </c>
      <c r="B543" t="s">
        <v>390</v>
      </c>
      <c r="C543" s="3" t="s">
        <v>391</v>
      </c>
      <c r="D543">
        <v>98811</v>
      </c>
      <c r="E543" s="4">
        <f>(D543/G543)*100</f>
        <v>424.08154506437768</v>
      </c>
      <c r="F543" t="s">
        <v>20</v>
      </c>
      <c r="G543">
        <v>23300</v>
      </c>
      <c r="H543">
        <v>1267</v>
      </c>
      <c r="I543" s="5">
        <f>D543/H543</f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8">
        <f>L543/86400+DATE(1970,1,1)</f>
        <v>41077.208333333336</v>
      </c>
      <c r="O543" s="8">
        <f>M543/86400+DATE(1970,1,1)</f>
        <v>41105.208333333336</v>
      </c>
      <c r="P543" t="b">
        <v>0</v>
      </c>
      <c r="Q543" t="b">
        <v>1</v>
      </c>
      <c r="R543" t="s">
        <v>100</v>
      </c>
      <c r="S543" t="s">
        <v>2041</v>
      </c>
      <c r="T543" t="s">
        <v>2052</v>
      </c>
    </row>
    <row r="544" spans="1:20" ht="34" x14ac:dyDescent="0.2">
      <c r="A544">
        <v>173</v>
      </c>
      <c r="B544" t="s">
        <v>398</v>
      </c>
      <c r="C544" s="3" t="s">
        <v>399</v>
      </c>
      <c r="D544">
        <v>157635</v>
      </c>
      <c r="E544" s="4">
        <f>(D544/G544)*100</f>
        <v>163.01447776628748</v>
      </c>
      <c r="F544" t="s">
        <v>20</v>
      </c>
      <c r="G544">
        <v>96700</v>
      </c>
      <c r="H544">
        <v>1561</v>
      </c>
      <c r="I544" s="5">
        <f>D544/H544</f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8">
        <f>L544/86400+DATE(1970,1,1)</f>
        <v>41412.208333333336</v>
      </c>
      <c r="O544" s="8">
        <f>M544/86400+DATE(1970,1,1)</f>
        <v>41418.208333333336</v>
      </c>
      <c r="P544" t="b">
        <v>0</v>
      </c>
      <c r="Q544" t="b">
        <v>0</v>
      </c>
      <c r="R544" t="s">
        <v>33</v>
      </c>
      <c r="S544" t="s">
        <v>2039</v>
      </c>
      <c r="T544" t="s">
        <v>2040</v>
      </c>
    </row>
    <row r="545" spans="1:20" ht="17" x14ac:dyDescent="0.2">
      <c r="A545">
        <v>174</v>
      </c>
      <c r="B545" t="s">
        <v>400</v>
      </c>
      <c r="C545" s="3" t="s">
        <v>401</v>
      </c>
      <c r="D545">
        <v>5368</v>
      </c>
      <c r="E545" s="4">
        <f>(D545/G545)*100</f>
        <v>894.66666666666674</v>
      </c>
      <c r="F545" t="s">
        <v>20</v>
      </c>
      <c r="G545">
        <v>600</v>
      </c>
      <c r="H545">
        <v>48</v>
      </c>
      <c r="I545" s="5">
        <f>D545/H545</f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8">
        <f>L545/86400+DATE(1970,1,1)</f>
        <v>42282.208333333328</v>
      </c>
      <c r="O545" s="8">
        <f>M545/86400+DATE(1970,1,1)</f>
        <v>42283.208333333328</v>
      </c>
      <c r="P545" t="b">
        <v>0</v>
      </c>
      <c r="Q545" t="b">
        <v>1</v>
      </c>
      <c r="R545" t="s">
        <v>65</v>
      </c>
      <c r="S545" t="s">
        <v>2037</v>
      </c>
      <c r="T545" t="s">
        <v>2046</v>
      </c>
    </row>
    <row r="546" spans="1:20" ht="17" x14ac:dyDescent="0.2">
      <c r="A546">
        <v>177</v>
      </c>
      <c r="B546" t="s">
        <v>406</v>
      </c>
      <c r="C546" s="3" t="s">
        <v>407</v>
      </c>
      <c r="D546">
        <v>161593</v>
      </c>
      <c r="E546" s="4">
        <f>(D546/G546)*100</f>
        <v>416.47680412371136</v>
      </c>
      <c r="F546" t="s">
        <v>20</v>
      </c>
      <c r="G546">
        <v>38800</v>
      </c>
      <c r="H546">
        <v>2739</v>
      </c>
      <c r="I546" s="5">
        <f>D546/H546</f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8">
        <f>L546/86400+DATE(1970,1,1)</f>
        <v>40497.25</v>
      </c>
      <c r="O546" s="8">
        <f>M546/86400+DATE(1970,1,1)</f>
        <v>40522.25</v>
      </c>
      <c r="P546" t="b">
        <v>0</v>
      </c>
      <c r="Q546" t="b">
        <v>0</v>
      </c>
      <c r="R546" t="s">
        <v>33</v>
      </c>
      <c r="S546" t="s">
        <v>2039</v>
      </c>
      <c r="T546" t="s">
        <v>2040</v>
      </c>
    </row>
    <row r="547" spans="1:20" ht="34" x14ac:dyDescent="0.2">
      <c r="A547">
        <v>179</v>
      </c>
      <c r="B547" t="s">
        <v>410</v>
      </c>
      <c r="C547" s="3" t="s">
        <v>411</v>
      </c>
      <c r="D547">
        <v>159185</v>
      </c>
      <c r="E547" s="4">
        <f>(D547/G547)*100</f>
        <v>357.71910112359546</v>
      </c>
      <c r="F547" t="s">
        <v>20</v>
      </c>
      <c r="G547">
        <v>44500</v>
      </c>
      <c r="H547">
        <v>3537</v>
      </c>
      <c r="I547" s="5">
        <f>D547/H547</f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8">
        <f>L547/86400+DATE(1970,1,1)</f>
        <v>41350.208333333336</v>
      </c>
      <c r="O547" s="8">
        <f>M547/86400+DATE(1970,1,1)</f>
        <v>41351.208333333336</v>
      </c>
      <c r="P547" t="b">
        <v>0</v>
      </c>
      <c r="Q547" t="b">
        <v>1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180</v>
      </c>
      <c r="B548" t="s">
        <v>412</v>
      </c>
      <c r="C548" s="3" t="s">
        <v>413</v>
      </c>
      <c r="D548">
        <v>172736</v>
      </c>
      <c r="E548" s="4">
        <f>(D548/G548)*100</f>
        <v>308.45714285714286</v>
      </c>
      <c r="F548" t="s">
        <v>20</v>
      </c>
      <c r="G548">
        <v>56000</v>
      </c>
      <c r="H548">
        <v>2107</v>
      </c>
      <c r="I548" s="5">
        <f>D548/H548</f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8">
        <f>L548/86400+DATE(1970,1,1)</f>
        <v>40259.208333333336</v>
      </c>
      <c r="O548" s="8">
        <f>M548/86400+DATE(1970,1,1)</f>
        <v>40264.208333333336</v>
      </c>
      <c r="P548" t="b">
        <v>0</v>
      </c>
      <c r="Q548" t="b">
        <v>0</v>
      </c>
      <c r="R548" t="s">
        <v>65</v>
      </c>
      <c r="S548" t="s">
        <v>2037</v>
      </c>
      <c r="T548" t="s">
        <v>2046</v>
      </c>
    </row>
    <row r="549" spans="1:20" ht="34" x14ac:dyDescent="0.2">
      <c r="A549">
        <v>182</v>
      </c>
      <c r="B549" t="s">
        <v>416</v>
      </c>
      <c r="C549" s="3" t="s">
        <v>417</v>
      </c>
      <c r="D549">
        <v>195750</v>
      </c>
      <c r="E549" s="4">
        <f>(D549/G549)*100</f>
        <v>722.32472324723244</v>
      </c>
      <c r="F549" t="s">
        <v>20</v>
      </c>
      <c r="G549">
        <v>27100</v>
      </c>
      <c r="H549">
        <v>3318</v>
      </c>
      <c r="I549" s="5">
        <f>D549/H549</f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8">
        <f>L549/86400+DATE(1970,1,1)</f>
        <v>43631.208333333328</v>
      </c>
      <c r="O549" s="8">
        <f>M549/86400+DATE(1970,1,1)</f>
        <v>43647.208333333328</v>
      </c>
      <c r="P549" t="b">
        <v>0</v>
      </c>
      <c r="Q549" t="b">
        <v>0</v>
      </c>
      <c r="R549" t="s">
        <v>33</v>
      </c>
      <c r="S549" t="s">
        <v>2039</v>
      </c>
      <c r="T549" t="s">
        <v>2040</v>
      </c>
    </row>
    <row r="550" spans="1:20" ht="17" x14ac:dyDescent="0.2">
      <c r="A550">
        <v>184</v>
      </c>
      <c r="B550" t="s">
        <v>420</v>
      </c>
      <c r="C550" s="3" t="s">
        <v>421</v>
      </c>
      <c r="D550">
        <v>10550</v>
      </c>
      <c r="E550" s="4">
        <f>(D550/G550)*100</f>
        <v>293.05555555555554</v>
      </c>
      <c r="F550" t="s">
        <v>20</v>
      </c>
      <c r="G550">
        <v>3600</v>
      </c>
      <c r="H550">
        <v>340</v>
      </c>
      <c r="I550" s="5">
        <f>D550/H550</f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8">
        <f>L550/86400+DATE(1970,1,1)</f>
        <v>43588.208333333328</v>
      </c>
      <c r="O550" s="8">
        <f>M550/86400+DATE(1970,1,1)</f>
        <v>43589.208333333328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187</v>
      </c>
      <c r="B551" t="s">
        <v>426</v>
      </c>
      <c r="C551" s="3" t="s">
        <v>427</v>
      </c>
      <c r="D551">
        <v>138384</v>
      </c>
      <c r="E551" s="4">
        <f>(D551/G551)*100</f>
        <v>229.87375415282392</v>
      </c>
      <c r="F551" t="s">
        <v>20</v>
      </c>
      <c r="G551">
        <v>60200</v>
      </c>
      <c r="H551">
        <v>1442</v>
      </c>
      <c r="I551" s="5">
        <f>D551/H551</f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8">
        <f>L551/86400+DATE(1970,1,1)</f>
        <v>41328.25</v>
      </c>
      <c r="O551" s="8">
        <f>M551/86400+DATE(1970,1,1)</f>
        <v>41356.208333333336</v>
      </c>
      <c r="P551" t="b">
        <v>0</v>
      </c>
      <c r="Q551" t="b">
        <v>1</v>
      </c>
      <c r="R551" t="s">
        <v>100</v>
      </c>
      <c r="S551" t="s">
        <v>2041</v>
      </c>
      <c r="T551" t="s">
        <v>2052</v>
      </c>
    </row>
    <row r="552" spans="1:20" ht="17" x14ac:dyDescent="0.2">
      <c r="A552">
        <v>194</v>
      </c>
      <c r="B552" t="s">
        <v>440</v>
      </c>
      <c r="C552" s="3" t="s">
        <v>441</v>
      </c>
      <c r="D552">
        <v>8716</v>
      </c>
      <c r="E552" s="4">
        <f>(D552/G552)*100</f>
        <v>122.7605633802817</v>
      </c>
      <c r="F552" t="s">
        <v>20</v>
      </c>
      <c r="G552">
        <v>7100</v>
      </c>
      <c r="H552">
        <v>126</v>
      </c>
      <c r="I552" s="5">
        <f>D552/H552</f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8">
        <f>L552/86400+DATE(1970,1,1)</f>
        <v>42261.208333333328</v>
      </c>
      <c r="O552" s="8">
        <f>M552/86400+DATE(1970,1,1)</f>
        <v>42277.208333333328</v>
      </c>
      <c r="P552" t="b">
        <v>0</v>
      </c>
      <c r="Q552" t="b">
        <v>0</v>
      </c>
      <c r="R552" t="s">
        <v>148</v>
      </c>
      <c r="S552" t="s">
        <v>2035</v>
      </c>
      <c r="T552" t="s">
        <v>2057</v>
      </c>
    </row>
    <row r="553" spans="1:20" ht="17" x14ac:dyDescent="0.2">
      <c r="A553">
        <v>195</v>
      </c>
      <c r="B553" t="s">
        <v>442</v>
      </c>
      <c r="C553" s="3" t="s">
        <v>443</v>
      </c>
      <c r="D553">
        <v>57157</v>
      </c>
      <c r="E553" s="4">
        <f>(D553/G553)*100</f>
        <v>361.75316455696202</v>
      </c>
      <c r="F553" t="s">
        <v>20</v>
      </c>
      <c r="G553">
        <v>15800</v>
      </c>
      <c r="H553">
        <v>524</v>
      </c>
      <c r="I553" s="5">
        <f>D553/H553</f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8">
        <f>L553/86400+DATE(1970,1,1)</f>
        <v>43310.208333333328</v>
      </c>
      <c r="O553" s="8">
        <f>M553/86400+DATE(1970,1,1)</f>
        <v>43317.208333333328</v>
      </c>
      <c r="P553" t="b">
        <v>0</v>
      </c>
      <c r="Q553" t="b">
        <v>0</v>
      </c>
      <c r="R553" t="s">
        <v>50</v>
      </c>
      <c r="S553" t="s">
        <v>2035</v>
      </c>
      <c r="T553" t="s">
        <v>2043</v>
      </c>
    </row>
    <row r="554" spans="1:20" ht="17" x14ac:dyDescent="0.2">
      <c r="A554">
        <v>197</v>
      </c>
      <c r="B554" t="s">
        <v>446</v>
      </c>
      <c r="C554" s="3" t="s">
        <v>447</v>
      </c>
      <c r="D554">
        <v>163118</v>
      </c>
      <c r="E554" s="4">
        <f>(D554/G554)*100</f>
        <v>298.20475319926874</v>
      </c>
      <c r="F554" t="s">
        <v>20</v>
      </c>
      <c r="G554">
        <v>54700</v>
      </c>
      <c r="H554">
        <v>1989</v>
      </c>
      <c r="I554" s="5">
        <f>D554/H554</f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8">
        <f>L554/86400+DATE(1970,1,1)</f>
        <v>42909.208333333328</v>
      </c>
      <c r="O554" s="8">
        <f>M554/86400+DATE(1970,1,1)</f>
        <v>42923.208333333328</v>
      </c>
      <c r="P554" t="b">
        <v>0</v>
      </c>
      <c r="Q554" t="b">
        <v>0</v>
      </c>
      <c r="R554" t="s">
        <v>53</v>
      </c>
      <c r="S554" t="s">
        <v>2041</v>
      </c>
      <c r="T554" t="s">
        <v>2044</v>
      </c>
    </row>
    <row r="555" spans="1:20" ht="34" x14ac:dyDescent="0.2">
      <c r="A555">
        <v>201</v>
      </c>
      <c r="B555" t="s">
        <v>454</v>
      </c>
      <c r="C555" s="3" t="s">
        <v>455</v>
      </c>
      <c r="D555">
        <v>14305</v>
      </c>
      <c r="E555" s="4">
        <f>(D555/G555)*100</f>
        <v>681.19047619047615</v>
      </c>
      <c r="F555" t="s">
        <v>20</v>
      </c>
      <c r="G555">
        <v>2100</v>
      </c>
      <c r="H555">
        <v>157</v>
      </c>
      <c r="I555" s="5">
        <f>D555/H555</f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8">
        <f>L555/86400+DATE(1970,1,1)</f>
        <v>41845.208333333336</v>
      </c>
      <c r="O555" s="8">
        <f>M555/86400+DATE(1970,1,1)</f>
        <v>41863.208333333336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4" x14ac:dyDescent="0.2">
      <c r="A556">
        <v>203</v>
      </c>
      <c r="B556" t="s">
        <v>458</v>
      </c>
      <c r="C556" s="3" t="s">
        <v>459</v>
      </c>
      <c r="D556">
        <v>193413</v>
      </c>
      <c r="E556" s="4">
        <f>(D556/G556)*100</f>
        <v>134.40792216817235</v>
      </c>
      <c r="F556" t="s">
        <v>20</v>
      </c>
      <c r="G556">
        <v>143900</v>
      </c>
      <c r="H556">
        <v>4498</v>
      </c>
      <c r="I556" s="5">
        <f>D556/H556</f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8">
        <f>L556/86400+DATE(1970,1,1)</f>
        <v>42752.25</v>
      </c>
      <c r="O556" s="8">
        <f>M556/86400+DATE(1970,1,1)</f>
        <v>42754.25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ht="17" x14ac:dyDescent="0.2">
      <c r="A557">
        <v>205</v>
      </c>
      <c r="B557" t="s">
        <v>462</v>
      </c>
      <c r="C557" s="3" t="s">
        <v>463</v>
      </c>
      <c r="D557">
        <v>5614</v>
      </c>
      <c r="E557" s="4">
        <f>(D557/G557)*100</f>
        <v>431.84615384615387</v>
      </c>
      <c r="F557" t="s">
        <v>20</v>
      </c>
      <c r="G557">
        <v>1300</v>
      </c>
      <c r="H557">
        <v>80</v>
      </c>
      <c r="I557" s="5">
        <f>D557/H557</f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8">
        <f>L557/86400+DATE(1970,1,1)</f>
        <v>43390.208333333328</v>
      </c>
      <c r="O557" s="8">
        <f>M557/86400+DATE(1970,1,1)</f>
        <v>43402.208333333328</v>
      </c>
      <c r="P557" t="b">
        <v>1</v>
      </c>
      <c r="Q557" t="b">
        <v>0</v>
      </c>
      <c r="R557" t="s">
        <v>33</v>
      </c>
      <c r="S557" t="s">
        <v>2039</v>
      </c>
      <c r="T557" t="s">
        <v>2040</v>
      </c>
    </row>
    <row r="558" spans="1:20" ht="34" x14ac:dyDescent="0.2">
      <c r="A558">
        <v>207</v>
      </c>
      <c r="B558" t="s">
        <v>466</v>
      </c>
      <c r="C558" s="3" t="s">
        <v>467</v>
      </c>
      <c r="D558">
        <v>4257</v>
      </c>
      <c r="E558" s="4">
        <f>(D558/G558)*100</f>
        <v>425.7</v>
      </c>
      <c r="F558" t="s">
        <v>20</v>
      </c>
      <c r="G558">
        <v>1000</v>
      </c>
      <c r="H558">
        <v>43</v>
      </c>
      <c r="I558" s="5">
        <f>D558/H558</f>
        <v>99</v>
      </c>
      <c r="J558" t="s">
        <v>21</v>
      </c>
      <c r="K558" t="s">
        <v>22</v>
      </c>
      <c r="L558">
        <v>1535432400</v>
      </c>
      <c r="M558">
        <v>1537160400</v>
      </c>
      <c r="N558" s="8">
        <f>L558/86400+DATE(1970,1,1)</f>
        <v>43340.208333333328</v>
      </c>
      <c r="O558" s="8">
        <f>M558/86400+DATE(1970,1,1)</f>
        <v>43360.208333333328</v>
      </c>
      <c r="P558" t="b">
        <v>0</v>
      </c>
      <c r="Q558" t="b">
        <v>1</v>
      </c>
      <c r="R558" t="s">
        <v>23</v>
      </c>
      <c r="S558" t="s">
        <v>2035</v>
      </c>
      <c r="T558" t="s">
        <v>2036</v>
      </c>
    </row>
    <row r="559" spans="1:20" ht="17" x14ac:dyDescent="0.2">
      <c r="A559">
        <v>208</v>
      </c>
      <c r="B559" t="s">
        <v>468</v>
      </c>
      <c r="C559" s="3" t="s">
        <v>469</v>
      </c>
      <c r="D559">
        <v>199110</v>
      </c>
      <c r="E559" s="4">
        <f>(D559/G559)*100</f>
        <v>101.12239715591672</v>
      </c>
      <c r="F559" t="s">
        <v>20</v>
      </c>
      <c r="G559">
        <v>196900</v>
      </c>
      <c r="H559">
        <v>2053</v>
      </c>
      <c r="I559" s="5">
        <f>D559/H559</f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8">
        <f>L559/86400+DATE(1970,1,1)</f>
        <v>43048.25</v>
      </c>
      <c r="O559" s="8">
        <f>M559/86400+DATE(1970,1,1)</f>
        <v>43072.25</v>
      </c>
      <c r="P559" t="b">
        <v>0</v>
      </c>
      <c r="Q559" t="b">
        <v>0</v>
      </c>
      <c r="R559" t="s">
        <v>42</v>
      </c>
      <c r="S559" t="s">
        <v>2041</v>
      </c>
      <c r="T559" t="s">
        <v>2042</v>
      </c>
    </row>
    <row r="560" spans="1:20" ht="34" x14ac:dyDescent="0.2">
      <c r="A560">
        <v>212</v>
      </c>
      <c r="B560" t="s">
        <v>477</v>
      </c>
      <c r="C560" s="3" t="s">
        <v>478</v>
      </c>
      <c r="D560">
        <v>12300</v>
      </c>
      <c r="E560" s="4">
        <f>(D560/G560)*100</f>
        <v>151.85185185185185</v>
      </c>
      <c r="F560" t="s">
        <v>20</v>
      </c>
      <c r="G560">
        <v>8100</v>
      </c>
      <c r="H560">
        <v>168</v>
      </c>
      <c r="I560" s="5">
        <f>D560/H560</f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8">
        <f>L560/86400+DATE(1970,1,1)</f>
        <v>43814.25</v>
      </c>
      <c r="O560" s="8">
        <f>M560/86400+DATE(1970,1,1)</f>
        <v>43860.25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4" x14ac:dyDescent="0.2">
      <c r="A561">
        <v>213</v>
      </c>
      <c r="B561" t="s">
        <v>479</v>
      </c>
      <c r="C561" s="3" t="s">
        <v>480</v>
      </c>
      <c r="D561">
        <v>171549</v>
      </c>
      <c r="E561" s="4">
        <f>(D561/G561)*100</f>
        <v>195.16382252559728</v>
      </c>
      <c r="F561" t="s">
        <v>20</v>
      </c>
      <c r="G561">
        <v>87900</v>
      </c>
      <c r="H561">
        <v>4289</v>
      </c>
      <c r="I561" s="5">
        <f>D561/H561</f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8">
        <f>L561/86400+DATE(1970,1,1)</f>
        <v>40488.208333333336</v>
      </c>
      <c r="O561" s="8">
        <f>M561/86400+DATE(1970,1,1)</f>
        <v>40496.25</v>
      </c>
      <c r="P561" t="b">
        <v>0</v>
      </c>
      <c r="Q561" t="b">
        <v>1</v>
      </c>
      <c r="R561" t="s">
        <v>60</v>
      </c>
      <c r="S561" t="s">
        <v>2035</v>
      </c>
      <c r="T561" t="s">
        <v>2045</v>
      </c>
    </row>
    <row r="562" spans="1:20" ht="17" x14ac:dyDescent="0.2">
      <c r="A562">
        <v>214</v>
      </c>
      <c r="B562" t="s">
        <v>481</v>
      </c>
      <c r="C562" s="3" t="s">
        <v>482</v>
      </c>
      <c r="D562">
        <v>14324</v>
      </c>
      <c r="E562" s="4">
        <f>(D562/G562)*100</f>
        <v>1023.1428571428571</v>
      </c>
      <c r="F562" t="s">
        <v>20</v>
      </c>
      <c r="G562">
        <v>1400</v>
      </c>
      <c r="H562">
        <v>165</v>
      </c>
      <c r="I562" s="5">
        <f>D562/H562</f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8">
        <f>L562/86400+DATE(1970,1,1)</f>
        <v>40409.208333333336</v>
      </c>
      <c r="O562" s="8">
        <f>M562/86400+DATE(1970,1,1)</f>
        <v>40415.208333333336</v>
      </c>
      <c r="P562" t="b">
        <v>0</v>
      </c>
      <c r="Q562" t="b">
        <v>0</v>
      </c>
      <c r="R562" t="s">
        <v>23</v>
      </c>
      <c r="S562" t="s">
        <v>2035</v>
      </c>
      <c r="T562" t="s">
        <v>2036</v>
      </c>
    </row>
    <row r="563" spans="1:20" ht="17" x14ac:dyDescent="0.2">
      <c r="A563">
        <v>216</v>
      </c>
      <c r="B563" t="s">
        <v>485</v>
      </c>
      <c r="C563" s="3" t="s">
        <v>486</v>
      </c>
      <c r="D563">
        <v>188721</v>
      </c>
      <c r="E563" s="4">
        <f>(D563/G563)*100</f>
        <v>155.07066557107643</v>
      </c>
      <c r="F563" t="s">
        <v>20</v>
      </c>
      <c r="G563">
        <v>121700</v>
      </c>
      <c r="H563">
        <v>1815</v>
      </c>
      <c r="I563" s="5">
        <f>D563/H563</f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8">
        <f>L563/86400+DATE(1970,1,1)</f>
        <v>40869.25</v>
      </c>
      <c r="O563" s="8">
        <f>M563/86400+DATE(1970,1,1)</f>
        <v>40871.25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7" x14ac:dyDescent="0.2">
      <c r="A564">
        <v>218</v>
      </c>
      <c r="B564" t="s">
        <v>489</v>
      </c>
      <c r="C564" s="3" t="s">
        <v>490</v>
      </c>
      <c r="D564">
        <v>12309</v>
      </c>
      <c r="E564" s="4">
        <f>(D564/G564)*100</f>
        <v>215.94736842105263</v>
      </c>
      <c r="F564" t="s">
        <v>20</v>
      </c>
      <c r="G564">
        <v>5700</v>
      </c>
      <c r="H564">
        <v>397</v>
      </c>
      <c r="I564" s="5">
        <f>D564/H564</f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8">
        <f>L564/86400+DATE(1970,1,1)</f>
        <v>40858.25</v>
      </c>
      <c r="O564" s="8">
        <f>M564/86400+DATE(1970,1,1)</f>
        <v>40892.25</v>
      </c>
      <c r="P564" t="b">
        <v>0</v>
      </c>
      <c r="Q564" t="b">
        <v>1</v>
      </c>
      <c r="R564" t="s">
        <v>100</v>
      </c>
      <c r="S564" t="s">
        <v>2041</v>
      </c>
      <c r="T564" t="s">
        <v>2052</v>
      </c>
    </row>
    <row r="565" spans="1:20" ht="17" x14ac:dyDescent="0.2">
      <c r="A565">
        <v>219</v>
      </c>
      <c r="B565" t="s">
        <v>491</v>
      </c>
      <c r="C565" s="3" t="s">
        <v>492</v>
      </c>
      <c r="D565">
        <v>138497</v>
      </c>
      <c r="E565" s="4">
        <f>(D565/G565)*100</f>
        <v>332.12709832134288</v>
      </c>
      <c r="F565" t="s">
        <v>20</v>
      </c>
      <c r="G565">
        <v>41700</v>
      </c>
      <c r="H565">
        <v>1539</v>
      </c>
      <c r="I565" s="5">
        <f>D565/H565</f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8">
        <f>L565/86400+DATE(1970,1,1)</f>
        <v>41137.208333333336</v>
      </c>
      <c r="O565" s="8">
        <f>M565/86400+DATE(1970,1,1)</f>
        <v>41149.208333333336</v>
      </c>
      <c r="P565" t="b">
        <v>0</v>
      </c>
      <c r="Q565" t="b">
        <v>0</v>
      </c>
      <c r="R565" t="s">
        <v>71</v>
      </c>
      <c r="S565" t="s">
        <v>2041</v>
      </c>
      <c r="T565" t="s">
        <v>2049</v>
      </c>
    </row>
    <row r="566" spans="1:20" ht="17" x14ac:dyDescent="0.2">
      <c r="A566">
        <v>222</v>
      </c>
      <c r="B566" t="s">
        <v>497</v>
      </c>
      <c r="C566" s="3" t="s">
        <v>498</v>
      </c>
      <c r="D566">
        <v>6623</v>
      </c>
      <c r="E566" s="4">
        <f>(D566/G566)*100</f>
        <v>137.97916666666669</v>
      </c>
      <c r="F566" t="s">
        <v>20</v>
      </c>
      <c r="G566">
        <v>4800</v>
      </c>
      <c r="H566">
        <v>138</v>
      </c>
      <c r="I566" s="5">
        <f>D566/H566</f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8">
        <f>L566/86400+DATE(1970,1,1)</f>
        <v>41914.208333333336</v>
      </c>
      <c r="O566" s="8">
        <f>M566/86400+DATE(1970,1,1)</f>
        <v>41915.208333333336</v>
      </c>
      <c r="P566" t="b">
        <v>0</v>
      </c>
      <c r="Q566" t="b">
        <v>0</v>
      </c>
      <c r="R566" t="s">
        <v>122</v>
      </c>
      <c r="S566" t="s">
        <v>2054</v>
      </c>
      <c r="T566" t="s">
        <v>2055</v>
      </c>
    </row>
    <row r="567" spans="1:20" ht="17" x14ac:dyDescent="0.2">
      <c r="A567">
        <v>224</v>
      </c>
      <c r="B567" t="s">
        <v>501</v>
      </c>
      <c r="C567" s="3" t="s">
        <v>502</v>
      </c>
      <c r="D567">
        <v>186885</v>
      </c>
      <c r="E567" s="4">
        <f>(D567/G567)*100</f>
        <v>403.63930885529157</v>
      </c>
      <c r="F567" t="s">
        <v>20</v>
      </c>
      <c r="G567">
        <v>46300</v>
      </c>
      <c r="H567">
        <v>3594</v>
      </c>
      <c r="I567" s="5">
        <f>D567/H567</f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8">
        <f>L567/86400+DATE(1970,1,1)</f>
        <v>41906.208333333336</v>
      </c>
      <c r="O567" s="8">
        <f>M567/86400+DATE(1970,1,1)</f>
        <v>41951.25</v>
      </c>
      <c r="P567" t="b">
        <v>0</v>
      </c>
      <c r="Q567" t="b">
        <v>0</v>
      </c>
      <c r="R567" t="s">
        <v>474</v>
      </c>
      <c r="S567" t="s">
        <v>2041</v>
      </c>
      <c r="T567" t="s">
        <v>2063</v>
      </c>
    </row>
    <row r="568" spans="1:20" ht="17" x14ac:dyDescent="0.2">
      <c r="A568">
        <v>225</v>
      </c>
      <c r="B568" t="s">
        <v>503</v>
      </c>
      <c r="C568" s="3" t="s">
        <v>504</v>
      </c>
      <c r="D568">
        <v>176398</v>
      </c>
      <c r="E568" s="4">
        <f>(D568/G568)*100</f>
        <v>260.1740412979351</v>
      </c>
      <c r="F568" t="s">
        <v>20</v>
      </c>
      <c r="G568">
        <v>67800</v>
      </c>
      <c r="H568">
        <v>5880</v>
      </c>
      <c r="I568" s="5">
        <f>D568/H568</f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8">
        <f>L568/86400+DATE(1970,1,1)</f>
        <v>41762.208333333336</v>
      </c>
      <c r="O568" s="8">
        <f>M568/86400+DATE(1970,1,1)</f>
        <v>41762.208333333336</v>
      </c>
      <c r="P568" t="b">
        <v>1</v>
      </c>
      <c r="Q568" t="b">
        <v>0</v>
      </c>
      <c r="R568" t="s">
        <v>23</v>
      </c>
      <c r="S568" t="s">
        <v>2035</v>
      </c>
      <c r="T568" t="s">
        <v>2036</v>
      </c>
    </row>
    <row r="569" spans="1:20" ht="17" x14ac:dyDescent="0.2">
      <c r="A569">
        <v>226</v>
      </c>
      <c r="B569" t="s">
        <v>253</v>
      </c>
      <c r="C569" s="3" t="s">
        <v>505</v>
      </c>
      <c r="D569">
        <v>10999</v>
      </c>
      <c r="E569" s="4">
        <f>(D569/G569)*100</f>
        <v>366.63333333333333</v>
      </c>
      <c r="F569" t="s">
        <v>20</v>
      </c>
      <c r="G569">
        <v>3000</v>
      </c>
      <c r="H569">
        <v>112</v>
      </c>
      <c r="I569" s="5">
        <f>D569/H569</f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8">
        <f>L569/86400+DATE(1970,1,1)</f>
        <v>40276.208333333336</v>
      </c>
      <c r="O569" s="8">
        <f>M569/86400+DATE(1970,1,1)</f>
        <v>40313.208333333336</v>
      </c>
      <c r="P569" t="b">
        <v>0</v>
      </c>
      <c r="Q569" t="b">
        <v>0</v>
      </c>
      <c r="R569" t="s">
        <v>122</v>
      </c>
      <c r="S569" t="s">
        <v>2054</v>
      </c>
      <c r="T569" t="s">
        <v>2055</v>
      </c>
    </row>
    <row r="570" spans="1:20" ht="17" x14ac:dyDescent="0.2">
      <c r="A570">
        <v>227</v>
      </c>
      <c r="B570" t="s">
        <v>506</v>
      </c>
      <c r="C570" s="3" t="s">
        <v>507</v>
      </c>
      <c r="D570">
        <v>102751</v>
      </c>
      <c r="E570" s="4">
        <f>(D570/G570)*100</f>
        <v>168.72085385878489</v>
      </c>
      <c r="F570" t="s">
        <v>20</v>
      </c>
      <c r="G570">
        <v>60900</v>
      </c>
      <c r="H570">
        <v>943</v>
      </c>
      <c r="I570" s="5">
        <f>D570/H570</f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8">
        <f>L570/86400+DATE(1970,1,1)</f>
        <v>42139.208333333328</v>
      </c>
      <c r="O570" s="8">
        <f>M570/86400+DATE(1970,1,1)</f>
        <v>42145.208333333328</v>
      </c>
      <c r="P570" t="b">
        <v>0</v>
      </c>
      <c r="Q570" t="b">
        <v>0</v>
      </c>
      <c r="R570" t="s">
        <v>292</v>
      </c>
      <c r="S570" t="s">
        <v>2050</v>
      </c>
      <c r="T570" t="s">
        <v>2061</v>
      </c>
    </row>
    <row r="571" spans="1:20" ht="17" x14ac:dyDescent="0.2">
      <c r="A571">
        <v>228</v>
      </c>
      <c r="B571" t="s">
        <v>508</v>
      </c>
      <c r="C571" s="3" t="s">
        <v>509</v>
      </c>
      <c r="D571">
        <v>165352</v>
      </c>
      <c r="E571" s="4">
        <f>(D571/G571)*100</f>
        <v>119.90717911530093</v>
      </c>
      <c r="F571" t="s">
        <v>20</v>
      </c>
      <c r="G571">
        <v>137900</v>
      </c>
      <c r="H571">
        <v>2468</v>
      </c>
      <c r="I571" s="5">
        <f>D571/H571</f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8">
        <f>L571/86400+DATE(1970,1,1)</f>
        <v>42613.208333333328</v>
      </c>
      <c r="O571" s="8">
        <f>M571/86400+DATE(1970,1,1)</f>
        <v>42638.208333333328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229</v>
      </c>
      <c r="B572" t="s">
        <v>510</v>
      </c>
      <c r="C572" s="3" t="s">
        <v>511</v>
      </c>
      <c r="D572">
        <v>165798</v>
      </c>
      <c r="E572" s="4">
        <f>(D572/G572)*100</f>
        <v>193.68925233644859</v>
      </c>
      <c r="F572" t="s">
        <v>20</v>
      </c>
      <c r="G572">
        <v>85600</v>
      </c>
      <c r="H572">
        <v>2551</v>
      </c>
      <c r="I572" s="5">
        <f>D572/H572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8">
        <f>L572/86400+DATE(1970,1,1)</f>
        <v>42887.208333333328</v>
      </c>
      <c r="O572" s="8">
        <f>M572/86400+DATE(1970,1,1)</f>
        <v>42935.208333333328</v>
      </c>
      <c r="P572" t="b">
        <v>0</v>
      </c>
      <c r="Q572" t="b">
        <v>1</v>
      </c>
      <c r="R572" t="s">
        <v>292</v>
      </c>
      <c r="S572" t="s">
        <v>2050</v>
      </c>
      <c r="T572" t="s">
        <v>2061</v>
      </c>
    </row>
    <row r="573" spans="1:20" ht="17" x14ac:dyDescent="0.2">
      <c r="A573">
        <v>230</v>
      </c>
      <c r="B573" t="s">
        <v>512</v>
      </c>
      <c r="C573" s="3" t="s">
        <v>513</v>
      </c>
      <c r="D573">
        <v>10084</v>
      </c>
      <c r="E573" s="4">
        <f>(D573/G573)*100</f>
        <v>420.16666666666669</v>
      </c>
      <c r="F573" t="s">
        <v>20</v>
      </c>
      <c r="G573">
        <v>2400</v>
      </c>
      <c r="H573">
        <v>101</v>
      </c>
      <c r="I573" s="5">
        <f>D573/H573</f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8">
        <f>L573/86400+DATE(1970,1,1)</f>
        <v>43805.25</v>
      </c>
      <c r="O573" s="8">
        <f>M573/86400+DATE(1970,1,1)</f>
        <v>43805.25</v>
      </c>
      <c r="P573" t="b">
        <v>0</v>
      </c>
      <c r="Q573" t="b">
        <v>0</v>
      </c>
      <c r="R573" t="s">
        <v>89</v>
      </c>
      <c r="S573" t="s">
        <v>2050</v>
      </c>
      <c r="T573" t="s">
        <v>2051</v>
      </c>
    </row>
    <row r="574" spans="1:20" ht="17" x14ac:dyDescent="0.2">
      <c r="A574">
        <v>232</v>
      </c>
      <c r="B574" t="s">
        <v>516</v>
      </c>
      <c r="C574" s="3" t="s">
        <v>517</v>
      </c>
      <c r="D574">
        <v>5823</v>
      </c>
      <c r="E574" s="4">
        <f>(D574/G574)*100</f>
        <v>171.26470588235293</v>
      </c>
      <c r="F574" t="s">
        <v>20</v>
      </c>
      <c r="G574">
        <v>3400</v>
      </c>
      <c r="H574">
        <v>92</v>
      </c>
      <c r="I574" s="5">
        <f>D574/H574</f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8">
        <f>L574/86400+DATE(1970,1,1)</f>
        <v>42576.208333333328</v>
      </c>
      <c r="O574" s="8">
        <f>M574/86400+DATE(1970,1,1)</f>
        <v>42577.208333333328</v>
      </c>
      <c r="P574" t="b">
        <v>0</v>
      </c>
      <c r="Q574" t="b">
        <v>0</v>
      </c>
      <c r="R574" t="s">
        <v>33</v>
      </c>
      <c r="S574" t="s">
        <v>2039</v>
      </c>
      <c r="T574" t="s">
        <v>2040</v>
      </c>
    </row>
    <row r="575" spans="1:20" ht="17" x14ac:dyDescent="0.2">
      <c r="A575">
        <v>233</v>
      </c>
      <c r="B575" t="s">
        <v>518</v>
      </c>
      <c r="C575" s="3" t="s">
        <v>519</v>
      </c>
      <c r="D575">
        <v>6000</v>
      </c>
      <c r="E575" s="4">
        <f>(D575/G575)*100</f>
        <v>157.89473684210526</v>
      </c>
      <c r="F575" t="s">
        <v>20</v>
      </c>
      <c r="G575">
        <v>3800</v>
      </c>
      <c r="H575">
        <v>62</v>
      </c>
      <c r="I575" s="5">
        <f>D575/H575</f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8">
        <f>L575/86400+DATE(1970,1,1)</f>
        <v>40706.208333333336</v>
      </c>
      <c r="O575" s="8">
        <f>M575/86400+DATE(1970,1,1)</f>
        <v>40722.208333333336</v>
      </c>
      <c r="P575" t="b">
        <v>0</v>
      </c>
      <c r="Q575" t="b">
        <v>0</v>
      </c>
      <c r="R575" t="s">
        <v>71</v>
      </c>
      <c r="S575" t="s">
        <v>2041</v>
      </c>
      <c r="T575" t="s">
        <v>2049</v>
      </c>
    </row>
    <row r="576" spans="1:20" ht="17" x14ac:dyDescent="0.2">
      <c r="A576">
        <v>234</v>
      </c>
      <c r="B576" t="s">
        <v>520</v>
      </c>
      <c r="C576" s="3" t="s">
        <v>521</v>
      </c>
      <c r="D576">
        <v>8181</v>
      </c>
      <c r="E576" s="4">
        <f>(D576/G576)*100</f>
        <v>109.08</v>
      </c>
      <c r="F576" t="s">
        <v>20</v>
      </c>
      <c r="G576">
        <v>7500</v>
      </c>
      <c r="H576">
        <v>149</v>
      </c>
      <c r="I576" s="5">
        <f>D576/H576</f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8">
        <f>L576/86400+DATE(1970,1,1)</f>
        <v>42969.208333333328</v>
      </c>
      <c r="O576" s="8">
        <f>M576/86400+DATE(1970,1,1)</f>
        <v>42976.208333333328</v>
      </c>
      <c r="P576" t="b">
        <v>0</v>
      </c>
      <c r="Q576" t="b">
        <v>1</v>
      </c>
      <c r="R576" t="s">
        <v>89</v>
      </c>
      <c r="S576" t="s">
        <v>2050</v>
      </c>
      <c r="T576" t="s">
        <v>2051</v>
      </c>
    </row>
    <row r="577" spans="1:20" ht="34" x14ac:dyDescent="0.2">
      <c r="A577">
        <v>237</v>
      </c>
      <c r="B577" t="s">
        <v>526</v>
      </c>
      <c r="C577" s="3" t="s">
        <v>527</v>
      </c>
      <c r="D577">
        <v>14822</v>
      </c>
      <c r="E577" s="4">
        <f>(D577/G577)*100</f>
        <v>159.3763440860215</v>
      </c>
      <c r="F577" t="s">
        <v>20</v>
      </c>
      <c r="G577">
        <v>9300</v>
      </c>
      <c r="H577">
        <v>329</v>
      </c>
      <c r="I577" s="5">
        <f>D577/H577</f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8">
        <f>L577/86400+DATE(1970,1,1)</f>
        <v>41754.208333333336</v>
      </c>
      <c r="O577" s="8">
        <f>M577/86400+DATE(1970,1,1)</f>
        <v>41756.208333333336</v>
      </c>
      <c r="P577" t="b">
        <v>0</v>
      </c>
      <c r="Q577" t="b">
        <v>0</v>
      </c>
      <c r="R577" t="s">
        <v>71</v>
      </c>
      <c r="S577" t="s">
        <v>2041</v>
      </c>
      <c r="T577" t="s">
        <v>2049</v>
      </c>
    </row>
    <row r="578" spans="1:20" ht="17" x14ac:dyDescent="0.2">
      <c r="A578">
        <v>238</v>
      </c>
      <c r="B578" t="s">
        <v>528</v>
      </c>
      <c r="C578" s="3" t="s">
        <v>529</v>
      </c>
      <c r="D578">
        <v>10138</v>
      </c>
      <c r="E578" s="4">
        <f>(D578/G578)*100</f>
        <v>422.41666666666669</v>
      </c>
      <c r="F578" t="s">
        <v>20</v>
      </c>
      <c r="G578">
        <v>2400</v>
      </c>
      <c r="H578">
        <v>97</v>
      </c>
      <c r="I578" s="5">
        <f>D578/H578</f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8">
        <f>L578/86400+DATE(1970,1,1)</f>
        <v>43083.25</v>
      </c>
      <c r="O578" s="8">
        <f>M578/86400+DATE(1970,1,1)</f>
        <v>43108.25</v>
      </c>
      <c r="P578" t="b">
        <v>0</v>
      </c>
      <c r="Q578" t="b">
        <v>1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240</v>
      </c>
      <c r="B579" t="s">
        <v>532</v>
      </c>
      <c r="C579" s="3" t="s">
        <v>533</v>
      </c>
      <c r="D579">
        <v>123124</v>
      </c>
      <c r="E579" s="4">
        <f>(D579/G579)*100</f>
        <v>418.78911564625849</v>
      </c>
      <c r="F579" t="s">
        <v>20</v>
      </c>
      <c r="G579">
        <v>29400</v>
      </c>
      <c r="H579">
        <v>1784</v>
      </c>
      <c r="I579" s="5">
        <f>D579/H579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8">
        <f>L579/86400+DATE(1970,1,1)</f>
        <v>40396.208333333336</v>
      </c>
      <c r="O579" s="8">
        <f>M579/86400+DATE(1970,1,1)</f>
        <v>40397.208333333336</v>
      </c>
      <c r="P579" t="b">
        <v>0</v>
      </c>
      <c r="Q579" t="b">
        <v>0</v>
      </c>
      <c r="R579" t="s">
        <v>33</v>
      </c>
      <c r="S579" t="s">
        <v>2039</v>
      </c>
      <c r="T579" t="s">
        <v>2040</v>
      </c>
    </row>
    <row r="580" spans="1:20" ht="17" x14ac:dyDescent="0.2">
      <c r="A580">
        <v>241</v>
      </c>
      <c r="B580" t="s">
        <v>534</v>
      </c>
      <c r="C580" s="3" t="s">
        <v>535</v>
      </c>
      <c r="D580">
        <v>171729</v>
      </c>
      <c r="E580" s="4">
        <f>(D580/G580)*100</f>
        <v>101.91632047477745</v>
      </c>
      <c r="F580" t="s">
        <v>20</v>
      </c>
      <c r="G580">
        <v>168500</v>
      </c>
      <c r="H580">
        <v>1684</v>
      </c>
      <c r="I580" s="5">
        <f>D580/H580</f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8">
        <f>L580/86400+DATE(1970,1,1)</f>
        <v>41742.208333333336</v>
      </c>
      <c r="O580" s="8">
        <f>M580/86400+DATE(1970,1,1)</f>
        <v>41752.208333333336</v>
      </c>
      <c r="P580" t="b">
        <v>0</v>
      </c>
      <c r="Q580" t="b">
        <v>1</v>
      </c>
      <c r="R580" t="s">
        <v>68</v>
      </c>
      <c r="S580" t="s">
        <v>2047</v>
      </c>
      <c r="T580" t="s">
        <v>2048</v>
      </c>
    </row>
    <row r="581" spans="1:20" ht="17" x14ac:dyDescent="0.2">
      <c r="A581">
        <v>242</v>
      </c>
      <c r="B581" t="s">
        <v>536</v>
      </c>
      <c r="C581" s="3" t="s">
        <v>537</v>
      </c>
      <c r="D581">
        <v>10729</v>
      </c>
      <c r="E581" s="4">
        <f>(D581/G581)*100</f>
        <v>127.72619047619047</v>
      </c>
      <c r="F581" t="s">
        <v>20</v>
      </c>
      <c r="G581">
        <v>8400</v>
      </c>
      <c r="H581">
        <v>250</v>
      </c>
      <c r="I581" s="5">
        <f>D581/H581</f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8">
        <f>L581/86400+DATE(1970,1,1)</f>
        <v>42865.208333333328</v>
      </c>
      <c r="O581" s="8">
        <f>M581/86400+DATE(1970,1,1)</f>
        <v>42875.208333333328</v>
      </c>
      <c r="P581" t="b">
        <v>0</v>
      </c>
      <c r="Q581" t="b">
        <v>1</v>
      </c>
      <c r="R581" t="s">
        <v>23</v>
      </c>
      <c r="S581" t="s">
        <v>2035</v>
      </c>
      <c r="T581" t="s">
        <v>2036</v>
      </c>
    </row>
    <row r="582" spans="1:20" ht="34" x14ac:dyDescent="0.2">
      <c r="A582">
        <v>243</v>
      </c>
      <c r="B582" t="s">
        <v>538</v>
      </c>
      <c r="C582" s="3" t="s">
        <v>539</v>
      </c>
      <c r="D582">
        <v>10240</v>
      </c>
      <c r="E582" s="4">
        <f>(D582/G582)*100</f>
        <v>445.21739130434781</v>
      </c>
      <c r="F582" t="s">
        <v>20</v>
      </c>
      <c r="G582">
        <v>2300</v>
      </c>
      <c r="H582">
        <v>238</v>
      </c>
      <c r="I582" s="5">
        <f>D582/H582</f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8">
        <f>L582/86400+DATE(1970,1,1)</f>
        <v>43163.25</v>
      </c>
      <c r="O582" s="8">
        <f>M582/86400+DATE(1970,1,1)</f>
        <v>43166.25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34" x14ac:dyDescent="0.2">
      <c r="A583">
        <v>244</v>
      </c>
      <c r="B583" t="s">
        <v>540</v>
      </c>
      <c r="C583" s="3" t="s">
        <v>541</v>
      </c>
      <c r="D583">
        <v>3988</v>
      </c>
      <c r="E583" s="4">
        <f>(D583/G583)*100</f>
        <v>569.71428571428578</v>
      </c>
      <c r="F583" t="s">
        <v>20</v>
      </c>
      <c r="G583">
        <v>700</v>
      </c>
      <c r="H583">
        <v>53</v>
      </c>
      <c r="I583" s="5">
        <f>D583/H583</f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8">
        <f>L583/86400+DATE(1970,1,1)</f>
        <v>41834.208333333336</v>
      </c>
      <c r="O583" s="8">
        <f>M583/86400+DATE(1970,1,1)</f>
        <v>41886.208333333336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ht="17" x14ac:dyDescent="0.2">
      <c r="A584">
        <v>245</v>
      </c>
      <c r="B584" t="s">
        <v>542</v>
      </c>
      <c r="C584" s="3" t="s">
        <v>543</v>
      </c>
      <c r="D584">
        <v>14771</v>
      </c>
      <c r="E584" s="4">
        <f>(D584/G584)*100</f>
        <v>509.34482758620686</v>
      </c>
      <c r="F584" t="s">
        <v>20</v>
      </c>
      <c r="G584">
        <v>2900</v>
      </c>
      <c r="H584">
        <v>214</v>
      </c>
      <c r="I584" s="5">
        <f>D584/H584</f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8">
        <f>L584/86400+DATE(1970,1,1)</f>
        <v>41736.208333333336</v>
      </c>
      <c r="O584" s="8">
        <f>M584/86400+DATE(1970,1,1)</f>
        <v>41737.208333333336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ht="17" x14ac:dyDescent="0.2">
      <c r="A585">
        <v>246</v>
      </c>
      <c r="B585" t="s">
        <v>544</v>
      </c>
      <c r="C585" s="3" t="s">
        <v>545</v>
      </c>
      <c r="D585">
        <v>14649</v>
      </c>
      <c r="E585" s="4">
        <f>(D585/G585)*100</f>
        <v>325.5333333333333</v>
      </c>
      <c r="F585" t="s">
        <v>20</v>
      </c>
      <c r="G585">
        <v>4500</v>
      </c>
      <c r="H585">
        <v>222</v>
      </c>
      <c r="I585" s="5">
        <f>D585/H585</f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8">
        <f>L585/86400+DATE(1970,1,1)</f>
        <v>41491.208333333336</v>
      </c>
      <c r="O585" s="8">
        <f>M585/86400+DATE(1970,1,1)</f>
        <v>41495.208333333336</v>
      </c>
      <c r="P585" t="b">
        <v>0</v>
      </c>
      <c r="Q585" t="b">
        <v>0</v>
      </c>
      <c r="R585" t="s">
        <v>28</v>
      </c>
      <c r="S585" t="s">
        <v>2037</v>
      </c>
      <c r="T585" t="s">
        <v>2038</v>
      </c>
    </row>
    <row r="586" spans="1:20" ht="17" x14ac:dyDescent="0.2">
      <c r="A586">
        <v>247</v>
      </c>
      <c r="B586" t="s">
        <v>546</v>
      </c>
      <c r="C586" s="3" t="s">
        <v>547</v>
      </c>
      <c r="D586">
        <v>184658</v>
      </c>
      <c r="E586" s="4">
        <f>(D586/G586)*100</f>
        <v>932.61616161616166</v>
      </c>
      <c r="F586" t="s">
        <v>20</v>
      </c>
      <c r="G586">
        <v>19800</v>
      </c>
      <c r="H586">
        <v>1884</v>
      </c>
      <c r="I586" s="5">
        <f>D586/H586</f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8">
        <f>L586/86400+DATE(1970,1,1)</f>
        <v>42726.25</v>
      </c>
      <c r="O586" s="8">
        <f>M586/86400+DATE(1970,1,1)</f>
        <v>42741.25</v>
      </c>
      <c r="P586" t="b">
        <v>0</v>
      </c>
      <c r="Q586" t="b">
        <v>1</v>
      </c>
      <c r="R586" t="s">
        <v>119</v>
      </c>
      <c r="S586" t="s">
        <v>2047</v>
      </c>
      <c r="T586" t="s">
        <v>2053</v>
      </c>
    </row>
    <row r="587" spans="1:20" ht="17" x14ac:dyDescent="0.2">
      <c r="A587">
        <v>248</v>
      </c>
      <c r="B587" t="s">
        <v>548</v>
      </c>
      <c r="C587" s="3" t="s">
        <v>549</v>
      </c>
      <c r="D587">
        <v>13103</v>
      </c>
      <c r="E587" s="4">
        <f>(D587/G587)*100</f>
        <v>211.33870967741933</v>
      </c>
      <c r="F587" t="s">
        <v>20</v>
      </c>
      <c r="G587">
        <v>6200</v>
      </c>
      <c r="H587">
        <v>218</v>
      </c>
      <c r="I587" s="5">
        <f>D587/H587</f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8">
        <f>L587/86400+DATE(1970,1,1)</f>
        <v>42004.25</v>
      </c>
      <c r="O587" s="8">
        <f>M587/86400+DATE(1970,1,1)</f>
        <v>42009.25</v>
      </c>
      <c r="P587" t="b">
        <v>0</v>
      </c>
      <c r="Q587" t="b">
        <v>0</v>
      </c>
      <c r="R587" t="s">
        <v>292</v>
      </c>
      <c r="S587" t="s">
        <v>2050</v>
      </c>
      <c r="T587" t="s">
        <v>2061</v>
      </c>
    </row>
    <row r="588" spans="1:20" ht="17" x14ac:dyDescent="0.2">
      <c r="A588">
        <v>249</v>
      </c>
      <c r="B588" t="s">
        <v>550</v>
      </c>
      <c r="C588" s="3" t="s">
        <v>551</v>
      </c>
      <c r="D588">
        <v>168095</v>
      </c>
      <c r="E588" s="4">
        <f>(D588/G588)*100</f>
        <v>273.32520325203251</v>
      </c>
      <c r="F588" t="s">
        <v>20</v>
      </c>
      <c r="G588">
        <v>61500</v>
      </c>
      <c r="H588">
        <v>6465</v>
      </c>
      <c r="I588" s="5">
        <f>D588/H588</f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8">
        <f>L588/86400+DATE(1970,1,1)</f>
        <v>42006.25</v>
      </c>
      <c r="O588" s="8">
        <f>M588/86400+DATE(1970,1,1)</f>
        <v>42013.25</v>
      </c>
      <c r="P588" t="b">
        <v>0</v>
      </c>
      <c r="Q588" t="b">
        <v>0</v>
      </c>
      <c r="R588" t="s">
        <v>206</v>
      </c>
      <c r="S588" t="s">
        <v>2047</v>
      </c>
      <c r="T588" t="s">
        <v>2059</v>
      </c>
    </row>
    <row r="589" spans="1:20" ht="34" x14ac:dyDescent="0.2">
      <c r="A589">
        <v>252</v>
      </c>
      <c r="B589" t="s">
        <v>556</v>
      </c>
      <c r="C589" s="3" t="s">
        <v>557</v>
      </c>
      <c r="D589">
        <v>6263</v>
      </c>
      <c r="E589" s="4">
        <f>(D589/G589)*100</f>
        <v>626.29999999999995</v>
      </c>
      <c r="F589" t="s">
        <v>20</v>
      </c>
      <c r="G589">
        <v>1000</v>
      </c>
      <c r="H589">
        <v>59</v>
      </c>
      <c r="I589" s="5">
        <f>D589/H589</f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8">
        <f>L589/86400+DATE(1970,1,1)</f>
        <v>41572.208333333336</v>
      </c>
      <c r="O589" s="8">
        <f>M589/86400+DATE(1970,1,1)</f>
        <v>41577.208333333336</v>
      </c>
      <c r="P589" t="b">
        <v>0</v>
      </c>
      <c r="Q589" t="b">
        <v>0</v>
      </c>
      <c r="R589" t="s">
        <v>33</v>
      </c>
      <c r="S589" t="s">
        <v>2039</v>
      </c>
      <c r="T589" t="s">
        <v>2040</v>
      </c>
    </row>
    <row r="590" spans="1:20" ht="34" x14ac:dyDescent="0.2">
      <c r="A590">
        <v>254</v>
      </c>
      <c r="B590" t="s">
        <v>560</v>
      </c>
      <c r="C590" s="3" t="s">
        <v>561</v>
      </c>
      <c r="D590">
        <v>8505</v>
      </c>
      <c r="E590" s="4">
        <f>(D590/G590)*100</f>
        <v>184.89130434782609</v>
      </c>
      <c r="F590" t="s">
        <v>20</v>
      </c>
      <c r="G590">
        <v>4600</v>
      </c>
      <c r="H590">
        <v>88</v>
      </c>
      <c r="I590" s="5">
        <f>D590/H590</f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8">
        <f>L590/86400+DATE(1970,1,1)</f>
        <v>42787.25</v>
      </c>
      <c r="O590" s="8">
        <f>M590/86400+DATE(1970,1,1)</f>
        <v>42789.25</v>
      </c>
      <c r="P590" t="b">
        <v>0</v>
      </c>
      <c r="Q590" t="b">
        <v>0</v>
      </c>
      <c r="R590" t="s">
        <v>68</v>
      </c>
      <c r="S590" t="s">
        <v>2047</v>
      </c>
      <c r="T590" t="s">
        <v>2048</v>
      </c>
    </row>
    <row r="591" spans="1:20" ht="34" x14ac:dyDescent="0.2">
      <c r="A591">
        <v>255</v>
      </c>
      <c r="B591" t="s">
        <v>562</v>
      </c>
      <c r="C591" s="3" t="s">
        <v>563</v>
      </c>
      <c r="D591">
        <v>96735</v>
      </c>
      <c r="E591" s="4">
        <f>(D591/G591)*100</f>
        <v>120.16770186335404</v>
      </c>
      <c r="F591" t="s">
        <v>20</v>
      </c>
      <c r="G591">
        <v>80500</v>
      </c>
      <c r="H591">
        <v>1697</v>
      </c>
      <c r="I591" s="5">
        <f>D591/H591</f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8">
        <f>L591/86400+DATE(1970,1,1)</f>
        <v>40590.25</v>
      </c>
      <c r="O591" s="8">
        <f>M591/86400+DATE(1970,1,1)</f>
        <v>40595.25</v>
      </c>
      <c r="P591" t="b">
        <v>0</v>
      </c>
      <c r="Q591" t="b">
        <v>1</v>
      </c>
      <c r="R591" t="s">
        <v>23</v>
      </c>
      <c r="S591" t="s">
        <v>2035</v>
      </c>
      <c r="T591" t="s">
        <v>2036</v>
      </c>
    </row>
    <row r="592" spans="1:20" ht="17" x14ac:dyDescent="0.2">
      <c r="A592">
        <v>257</v>
      </c>
      <c r="B592" t="s">
        <v>566</v>
      </c>
      <c r="C592" s="3" t="s">
        <v>567</v>
      </c>
      <c r="D592">
        <v>8322</v>
      </c>
      <c r="E592" s="4">
        <f>(D592/G592)*100</f>
        <v>146</v>
      </c>
      <c r="F592" t="s">
        <v>20</v>
      </c>
      <c r="G592">
        <v>5700</v>
      </c>
      <c r="H592">
        <v>92</v>
      </c>
      <c r="I592" s="5">
        <f>D592/H592</f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8">
        <f>L592/86400+DATE(1970,1,1)</f>
        <v>41338.25</v>
      </c>
      <c r="O592" s="8">
        <f>M592/86400+DATE(1970,1,1)</f>
        <v>41352.208333333336</v>
      </c>
      <c r="P592" t="b">
        <v>0</v>
      </c>
      <c r="Q592" t="b">
        <v>0</v>
      </c>
      <c r="R592" t="s">
        <v>33</v>
      </c>
      <c r="S592" t="s">
        <v>2039</v>
      </c>
      <c r="T592" t="s">
        <v>2040</v>
      </c>
    </row>
    <row r="593" spans="1:20" ht="17" x14ac:dyDescent="0.2">
      <c r="A593">
        <v>258</v>
      </c>
      <c r="B593" t="s">
        <v>568</v>
      </c>
      <c r="C593" s="3" t="s">
        <v>569</v>
      </c>
      <c r="D593">
        <v>13424</v>
      </c>
      <c r="E593" s="4">
        <f>(D593/G593)*100</f>
        <v>268.48</v>
      </c>
      <c r="F593" t="s">
        <v>20</v>
      </c>
      <c r="G593">
        <v>5000</v>
      </c>
      <c r="H593">
        <v>186</v>
      </c>
      <c r="I593" s="5">
        <f>D593/H593</f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8">
        <f>L593/86400+DATE(1970,1,1)</f>
        <v>42712.25</v>
      </c>
      <c r="O593" s="8">
        <f>M593/86400+DATE(1970,1,1)</f>
        <v>42732.25</v>
      </c>
      <c r="P593" t="b">
        <v>0</v>
      </c>
      <c r="Q593" t="b">
        <v>1</v>
      </c>
      <c r="R593" t="s">
        <v>33</v>
      </c>
      <c r="S593" t="s">
        <v>2039</v>
      </c>
      <c r="T593" t="s">
        <v>2040</v>
      </c>
    </row>
    <row r="594" spans="1:20" ht="34" x14ac:dyDescent="0.2">
      <c r="A594">
        <v>259</v>
      </c>
      <c r="B594" t="s">
        <v>570</v>
      </c>
      <c r="C594" s="3" t="s">
        <v>571</v>
      </c>
      <c r="D594">
        <v>10755</v>
      </c>
      <c r="E594" s="4">
        <f>(D594/G594)*100</f>
        <v>597.5</v>
      </c>
      <c r="F594" t="s">
        <v>20</v>
      </c>
      <c r="G594">
        <v>1800</v>
      </c>
      <c r="H594">
        <v>138</v>
      </c>
      <c r="I594" s="5">
        <f>D594/H594</f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8">
        <f>L594/86400+DATE(1970,1,1)</f>
        <v>41251.25</v>
      </c>
      <c r="O594" s="8">
        <f>M594/86400+DATE(1970,1,1)</f>
        <v>41270.25</v>
      </c>
      <c r="P594" t="b">
        <v>1</v>
      </c>
      <c r="Q594" t="b">
        <v>0</v>
      </c>
      <c r="R594" t="s">
        <v>122</v>
      </c>
      <c r="S594" t="s">
        <v>2054</v>
      </c>
      <c r="T594" t="s">
        <v>2055</v>
      </c>
    </row>
    <row r="595" spans="1:20" ht="17" x14ac:dyDescent="0.2">
      <c r="A595">
        <v>260</v>
      </c>
      <c r="B595" t="s">
        <v>572</v>
      </c>
      <c r="C595" s="3" t="s">
        <v>573</v>
      </c>
      <c r="D595">
        <v>9935</v>
      </c>
      <c r="E595" s="4">
        <f>(D595/G595)*100</f>
        <v>157.69841269841268</v>
      </c>
      <c r="F595" t="s">
        <v>20</v>
      </c>
      <c r="G595">
        <v>6300</v>
      </c>
      <c r="H595">
        <v>261</v>
      </c>
      <c r="I595" s="5">
        <f>D595/H595</f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8">
        <f>L595/86400+DATE(1970,1,1)</f>
        <v>41180.208333333336</v>
      </c>
      <c r="O595" s="8">
        <f>M595/86400+DATE(1970,1,1)</f>
        <v>41192.208333333336</v>
      </c>
      <c r="P595" t="b">
        <v>0</v>
      </c>
      <c r="Q595" t="b">
        <v>0</v>
      </c>
      <c r="R595" t="s">
        <v>23</v>
      </c>
      <c r="S595" t="s">
        <v>2035</v>
      </c>
      <c r="T595" t="s">
        <v>2036</v>
      </c>
    </row>
    <row r="596" spans="1:20" ht="17" x14ac:dyDescent="0.2">
      <c r="A596">
        <v>262</v>
      </c>
      <c r="B596" t="s">
        <v>576</v>
      </c>
      <c r="C596" s="3" t="s">
        <v>577</v>
      </c>
      <c r="D596">
        <v>5328</v>
      </c>
      <c r="E596" s="4">
        <f>(D596/G596)*100</f>
        <v>313.41176470588238</v>
      </c>
      <c r="F596" t="s">
        <v>20</v>
      </c>
      <c r="G596">
        <v>1700</v>
      </c>
      <c r="H596">
        <v>107</v>
      </c>
      <c r="I596" s="5">
        <f>D596/H596</f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8">
        <f>L596/86400+DATE(1970,1,1)</f>
        <v>40638.208333333336</v>
      </c>
      <c r="O596" s="8">
        <f>M596/86400+DATE(1970,1,1)</f>
        <v>40664.208333333336</v>
      </c>
      <c r="P596" t="b">
        <v>0</v>
      </c>
      <c r="Q596" t="b">
        <v>1</v>
      </c>
      <c r="R596" t="s">
        <v>60</v>
      </c>
      <c r="S596" t="s">
        <v>2035</v>
      </c>
      <c r="T596" t="s">
        <v>2045</v>
      </c>
    </row>
    <row r="597" spans="1:20" ht="17" x14ac:dyDescent="0.2">
      <c r="A597">
        <v>263</v>
      </c>
      <c r="B597" t="s">
        <v>578</v>
      </c>
      <c r="C597" s="3" t="s">
        <v>579</v>
      </c>
      <c r="D597">
        <v>10756</v>
      </c>
      <c r="E597" s="4">
        <f>(D597/G597)*100</f>
        <v>370.89655172413791</v>
      </c>
      <c r="F597" t="s">
        <v>20</v>
      </c>
      <c r="G597">
        <v>2900</v>
      </c>
      <c r="H597">
        <v>199</v>
      </c>
      <c r="I597" s="5">
        <f>D597/H597</f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8">
        <f>L597/86400+DATE(1970,1,1)</f>
        <v>40187.25</v>
      </c>
      <c r="O597" s="8">
        <f>M597/86400+DATE(1970,1,1)</f>
        <v>40187.25</v>
      </c>
      <c r="P597" t="b">
        <v>0</v>
      </c>
      <c r="Q597" t="b">
        <v>0</v>
      </c>
      <c r="R597" t="s">
        <v>122</v>
      </c>
      <c r="S597" t="s">
        <v>2054</v>
      </c>
      <c r="T597" t="s">
        <v>2055</v>
      </c>
    </row>
    <row r="598" spans="1:20" ht="17" x14ac:dyDescent="0.2">
      <c r="A598">
        <v>264</v>
      </c>
      <c r="B598" t="s">
        <v>580</v>
      </c>
      <c r="C598" s="3" t="s">
        <v>581</v>
      </c>
      <c r="D598">
        <v>165375</v>
      </c>
      <c r="E598" s="4">
        <f>(D598/G598)*100</f>
        <v>362.66447368421052</v>
      </c>
      <c r="F598" t="s">
        <v>20</v>
      </c>
      <c r="G598">
        <v>45600</v>
      </c>
      <c r="H598">
        <v>5512</v>
      </c>
      <c r="I598" s="5">
        <f>D598/H598</f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8">
        <f>L598/86400+DATE(1970,1,1)</f>
        <v>41317.25</v>
      </c>
      <c r="O598" s="8">
        <f>M598/86400+DATE(1970,1,1)</f>
        <v>41333.25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ht="17" x14ac:dyDescent="0.2">
      <c r="A599">
        <v>265</v>
      </c>
      <c r="B599" t="s">
        <v>582</v>
      </c>
      <c r="C599" s="3" t="s">
        <v>583</v>
      </c>
      <c r="D599">
        <v>6031</v>
      </c>
      <c r="E599" s="4">
        <f>(D599/G599)*100</f>
        <v>123.08163265306122</v>
      </c>
      <c r="F599" t="s">
        <v>20</v>
      </c>
      <c r="G599">
        <v>4900</v>
      </c>
      <c r="H599">
        <v>86</v>
      </c>
      <c r="I599" s="5">
        <f>D599/H599</f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8">
        <f>L599/86400+DATE(1970,1,1)</f>
        <v>42372.25</v>
      </c>
      <c r="O599" s="8">
        <f>M599/86400+DATE(1970,1,1)</f>
        <v>42416.25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267</v>
      </c>
      <c r="B600" t="s">
        <v>586</v>
      </c>
      <c r="C600" s="3" t="s">
        <v>587</v>
      </c>
      <c r="D600">
        <v>143910</v>
      </c>
      <c r="E600" s="4">
        <f>(D600/G600)*100</f>
        <v>233.62012987012989</v>
      </c>
      <c r="F600" t="s">
        <v>20</v>
      </c>
      <c r="G600">
        <v>61600</v>
      </c>
      <c r="H600">
        <v>2768</v>
      </c>
      <c r="I600" s="5">
        <f>D600/H600</f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8">
        <f>L600/86400+DATE(1970,1,1)</f>
        <v>41206.208333333336</v>
      </c>
      <c r="O600" s="8">
        <f>M600/86400+DATE(1970,1,1)</f>
        <v>41222.25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ht="17" x14ac:dyDescent="0.2">
      <c r="A601">
        <v>268</v>
      </c>
      <c r="B601" t="s">
        <v>588</v>
      </c>
      <c r="C601" s="3" t="s">
        <v>589</v>
      </c>
      <c r="D601">
        <v>2708</v>
      </c>
      <c r="E601" s="4">
        <f>(D601/G601)*100</f>
        <v>180.53333333333333</v>
      </c>
      <c r="F601" t="s">
        <v>20</v>
      </c>
      <c r="G601">
        <v>1500</v>
      </c>
      <c r="H601">
        <v>48</v>
      </c>
      <c r="I601" s="5">
        <f>D601/H601</f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8">
        <f>L601/86400+DATE(1970,1,1)</f>
        <v>41186.208333333336</v>
      </c>
      <c r="O601" s="8">
        <f>M601/86400+DATE(1970,1,1)</f>
        <v>41232.25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269</v>
      </c>
      <c r="B602" t="s">
        <v>590</v>
      </c>
      <c r="C602" s="3" t="s">
        <v>591</v>
      </c>
      <c r="D602">
        <v>8842</v>
      </c>
      <c r="E602" s="4">
        <f>(D602/G602)*100</f>
        <v>252.62857142857143</v>
      </c>
      <c r="F602" t="s">
        <v>20</v>
      </c>
      <c r="G602">
        <v>3500</v>
      </c>
      <c r="H602">
        <v>87</v>
      </c>
      <c r="I602" s="5">
        <f>D602/H602</f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8">
        <f>L602/86400+DATE(1970,1,1)</f>
        <v>43496.25</v>
      </c>
      <c r="O602" s="8">
        <f>M602/86400+DATE(1970,1,1)</f>
        <v>43517.25</v>
      </c>
      <c r="P602" t="b">
        <v>0</v>
      </c>
      <c r="Q602" t="b">
        <v>0</v>
      </c>
      <c r="R602" t="s">
        <v>269</v>
      </c>
      <c r="S602" t="s">
        <v>2041</v>
      </c>
      <c r="T602" t="s">
        <v>2060</v>
      </c>
    </row>
    <row r="603" spans="1:20" ht="17" x14ac:dyDescent="0.2">
      <c r="A603">
        <v>272</v>
      </c>
      <c r="B603" t="s">
        <v>596</v>
      </c>
      <c r="C603" s="3" t="s">
        <v>597</v>
      </c>
      <c r="D603">
        <v>155349</v>
      </c>
      <c r="E603" s="4">
        <f>(D603/G603)*100</f>
        <v>304.0097847358121</v>
      </c>
      <c r="F603" t="s">
        <v>20</v>
      </c>
      <c r="G603">
        <v>51100</v>
      </c>
      <c r="H603">
        <v>1894</v>
      </c>
      <c r="I603" s="5">
        <f>D603/H603</f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8">
        <f>L603/86400+DATE(1970,1,1)</f>
        <v>43656.208333333328</v>
      </c>
      <c r="O603" s="8">
        <f>M603/86400+DATE(1970,1,1)</f>
        <v>43681.208333333328</v>
      </c>
      <c r="P603" t="b">
        <v>0</v>
      </c>
      <c r="Q603" t="b">
        <v>1</v>
      </c>
      <c r="R603" t="s">
        <v>33</v>
      </c>
      <c r="S603" t="s">
        <v>2039</v>
      </c>
      <c r="T603" t="s">
        <v>2040</v>
      </c>
    </row>
    <row r="604" spans="1:20" ht="17" x14ac:dyDescent="0.2">
      <c r="A604">
        <v>273</v>
      </c>
      <c r="B604" t="s">
        <v>598</v>
      </c>
      <c r="C604" s="3" t="s">
        <v>599</v>
      </c>
      <c r="D604">
        <v>10704</v>
      </c>
      <c r="E604" s="4">
        <f>(D604/G604)*100</f>
        <v>137.23076923076923</v>
      </c>
      <c r="F604" t="s">
        <v>20</v>
      </c>
      <c r="G604">
        <v>7800</v>
      </c>
      <c r="H604">
        <v>282</v>
      </c>
      <c r="I604" s="5">
        <f>D604/H604</f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8">
        <f>L604/86400+DATE(1970,1,1)</f>
        <v>42995.208333333328</v>
      </c>
      <c r="O604" s="8">
        <f>M604/86400+DATE(1970,1,1)</f>
        <v>42998.208333333328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4" x14ac:dyDescent="0.2">
      <c r="A605">
        <v>275</v>
      </c>
      <c r="B605" t="s">
        <v>602</v>
      </c>
      <c r="C605" s="3" t="s">
        <v>603</v>
      </c>
      <c r="D605">
        <v>9419</v>
      </c>
      <c r="E605" s="4">
        <f>(D605/G605)*100</f>
        <v>241.51282051282053</v>
      </c>
      <c r="F605" t="s">
        <v>20</v>
      </c>
      <c r="G605">
        <v>3900</v>
      </c>
      <c r="H605">
        <v>116</v>
      </c>
      <c r="I605" s="5">
        <f>D605/H605</f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8">
        <f>L605/86400+DATE(1970,1,1)</f>
        <v>43561.208333333328</v>
      </c>
      <c r="O605" s="8">
        <f>M605/86400+DATE(1970,1,1)</f>
        <v>43569.208333333328</v>
      </c>
      <c r="P605" t="b">
        <v>0</v>
      </c>
      <c r="Q605" t="b">
        <v>0</v>
      </c>
      <c r="R605" t="s">
        <v>206</v>
      </c>
      <c r="S605" t="s">
        <v>2047</v>
      </c>
      <c r="T605" t="s">
        <v>2059</v>
      </c>
    </row>
    <row r="606" spans="1:20" ht="34" x14ac:dyDescent="0.2">
      <c r="A606">
        <v>277</v>
      </c>
      <c r="B606" t="s">
        <v>606</v>
      </c>
      <c r="C606" s="3" t="s">
        <v>607</v>
      </c>
      <c r="D606">
        <v>7465</v>
      </c>
      <c r="E606" s="4">
        <f>(D606/G606)*100</f>
        <v>1066.4285714285716</v>
      </c>
      <c r="F606" t="s">
        <v>20</v>
      </c>
      <c r="G606">
        <v>700</v>
      </c>
      <c r="H606">
        <v>83</v>
      </c>
      <c r="I606" s="5">
        <f>D606/H606</f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8">
        <f>L606/86400+DATE(1970,1,1)</f>
        <v>40378.208333333336</v>
      </c>
      <c r="O606" s="8">
        <f>M606/86400+DATE(1970,1,1)</f>
        <v>40380.208333333336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278</v>
      </c>
      <c r="B607" t="s">
        <v>608</v>
      </c>
      <c r="C607" s="3" t="s">
        <v>609</v>
      </c>
      <c r="D607">
        <v>8799</v>
      </c>
      <c r="E607" s="4">
        <f>(D607/G607)*100</f>
        <v>325.88888888888891</v>
      </c>
      <c r="F607" t="s">
        <v>20</v>
      </c>
      <c r="G607">
        <v>2700</v>
      </c>
      <c r="H607">
        <v>91</v>
      </c>
      <c r="I607" s="5">
        <f>D607/H607</f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8">
        <f>L607/86400+DATE(1970,1,1)</f>
        <v>41239.25</v>
      </c>
      <c r="O607" s="8">
        <f>M607/86400+DATE(1970,1,1)</f>
        <v>41264.25</v>
      </c>
      <c r="P607" t="b">
        <v>0</v>
      </c>
      <c r="Q607" t="b">
        <v>0</v>
      </c>
      <c r="R607" t="s">
        <v>28</v>
      </c>
      <c r="S607" t="s">
        <v>2037</v>
      </c>
      <c r="T607" t="s">
        <v>2038</v>
      </c>
    </row>
    <row r="608" spans="1:20" ht="17" x14ac:dyDescent="0.2">
      <c r="A608">
        <v>279</v>
      </c>
      <c r="B608" t="s">
        <v>610</v>
      </c>
      <c r="C608" s="3" t="s">
        <v>611</v>
      </c>
      <c r="D608">
        <v>13656</v>
      </c>
      <c r="E608" s="4">
        <f>(D608/G608)*100</f>
        <v>170.70000000000002</v>
      </c>
      <c r="F608" t="s">
        <v>20</v>
      </c>
      <c r="G608">
        <v>8000</v>
      </c>
      <c r="H608">
        <v>546</v>
      </c>
      <c r="I608" s="5">
        <f>D608/H608</f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8">
        <f>L608/86400+DATE(1970,1,1)</f>
        <v>43346.208333333328</v>
      </c>
      <c r="O608" s="8">
        <f>M608/86400+DATE(1970,1,1)</f>
        <v>43349.208333333328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4" x14ac:dyDescent="0.2">
      <c r="A609">
        <v>280</v>
      </c>
      <c r="B609" t="s">
        <v>612</v>
      </c>
      <c r="C609" s="3" t="s">
        <v>613</v>
      </c>
      <c r="D609">
        <v>14536</v>
      </c>
      <c r="E609" s="4">
        <f>(D609/G609)*100</f>
        <v>581.44000000000005</v>
      </c>
      <c r="F609" t="s">
        <v>20</v>
      </c>
      <c r="G609">
        <v>2500</v>
      </c>
      <c r="H609">
        <v>393</v>
      </c>
      <c r="I609" s="5">
        <f>D609/H609</f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8">
        <f>L609/86400+DATE(1970,1,1)</f>
        <v>43060.25</v>
      </c>
      <c r="O609" s="8">
        <f>M609/86400+DATE(1970,1,1)</f>
        <v>43066.25</v>
      </c>
      <c r="P609" t="b">
        <v>0</v>
      </c>
      <c r="Q609" t="b">
        <v>0</v>
      </c>
      <c r="R609" t="s">
        <v>71</v>
      </c>
      <c r="S609" t="s">
        <v>2041</v>
      </c>
      <c r="T609" t="s">
        <v>2049</v>
      </c>
    </row>
    <row r="610" spans="1:20" ht="17" x14ac:dyDescent="0.2">
      <c r="A610">
        <v>282</v>
      </c>
      <c r="B610" t="s">
        <v>616</v>
      </c>
      <c r="C610" s="3" t="s">
        <v>617</v>
      </c>
      <c r="D610">
        <v>9076</v>
      </c>
      <c r="E610" s="4">
        <f>(D610/G610)*100</f>
        <v>108.04761904761904</v>
      </c>
      <c r="F610" t="s">
        <v>20</v>
      </c>
      <c r="G610">
        <v>8400</v>
      </c>
      <c r="H610">
        <v>133</v>
      </c>
      <c r="I610" s="5">
        <f>D610/H610</f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8">
        <f>L610/86400+DATE(1970,1,1)</f>
        <v>42701.25</v>
      </c>
      <c r="O610" s="8">
        <f>M610/86400+DATE(1970,1,1)</f>
        <v>42707.25</v>
      </c>
      <c r="P610" t="b">
        <v>0</v>
      </c>
      <c r="Q610" t="b">
        <v>1</v>
      </c>
      <c r="R610" t="s">
        <v>269</v>
      </c>
      <c r="S610" t="s">
        <v>2041</v>
      </c>
      <c r="T610" t="s">
        <v>2060</v>
      </c>
    </row>
    <row r="611" spans="1:20" ht="17" x14ac:dyDescent="0.2">
      <c r="A611">
        <v>285</v>
      </c>
      <c r="B611" t="s">
        <v>622</v>
      </c>
      <c r="C611" s="3" t="s">
        <v>623</v>
      </c>
      <c r="D611">
        <v>6357</v>
      </c>
      <c r="E611" s="4">
        <f>(D611/G611)*100</f>
        <v>706.33333333333337</v>
      </c>
      <c r="F611" t="s">
        <v>20</v>
      </c>
      <c r="G611">
        <v>900</v>
      </c>
      <c r="H611">
        <v>254</v>
      </c>
      <c r="I611" s="5">
        <f>D611/H611</f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8">
        <f>L611/86400+DATE(1970,1,1)</f>
        <v>42623.208333333328</v>
      </c>
      <c r="O611" s="8">
        <f>M611/86400+DATE(1970,1,1)</f>
        <v>42661.208333333328</v>
      </c>
      <c r="P611" t="b">
        <v>0</v>
      </c>
      <c r="Q611" t="b">
        <v>0</v>
      </c>
      <c r="R611" t="s">
        <v>33</v>
      </c>
      <c r="S611" t="s">
        <v>2039</v>
      </c>
      <c r="T611" t="s">
        <v>2040</v>
      </c>
    </row>
    <row r="612" spans="1:20" ht="17" x14ac:dyDescent="0.2">
      <c r="A612">
        <v>287</v>
      </c>
      <c r="B612" t="s">
        <v>626</v>
      </c>
      <c r="C612" s="3" t="s">
        <v>627</v>
      </c>
      <c r="D612">
        <v>13213</v>
      </c>
      <c r="E612" s="4">
        <f>(D612/G612)*100</f>
        <v>209.73015873015873</v>
      </c>
      <c r="F612" t="s">
        <v>20</v>
      </c>
      <c r="G612">
        <v>6300</v>
      </c>
      <c r="H612">
        <v>176</v>
      </c>
      <c r="I612" s="5">
        <f>D612/H612</f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8">
        <f>L612/86400+DATE(1970,1,1)</f>
        <v>42122.208333333328</v>
      </c>
      <c r="O612" s="8">
        <f>M612/86400+DATE(1970,1,1)</f>
        <v>42122.208333333328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2043</v>
      </c>
    </row>
    <row r="613" spans="1:20" ht="17" x14ac:dyDescent="0.2">
      <c r="A613">
        <v>289</v>
      </c>
      <c r="B613" t="s">
        <v>630</v>
      </c>
      <c r="C613" s="3" t="s">
        <v>631</v>
      </c>
      <c r="D613">
        <v>13474</v>
      </c>
      <c r="E613" s="4">
        <f>(D613/G613)*100</f>
        <v>1684.25</v>
      </c>
      <c r="F613" t="s">
        <v>20</v>
      </c>
      <c r="G613">
        <v>800</v>
      </c>
      <c r="H613">
        <v>337</v>
      </c>
      <c r="I613" s="5">
        <f>D613/H613</f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8">
        <f>L613/86400+DATE(1970,1,1)</f>
        <v>42219.208333333328</v>
      </c>
      <c r="O613" s="8">
        <f>M613/86400+DATE(1970,1,1)</f>
        <v>42222.208333333328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291</v>
      </c>
      <c r="B614" t="s">
        <v>634</v>
      </c>
      <c r="C614" s="3" t="s">
        <v>635</v>
      </c>
      <c r="D614">
        <v>8219</v>
      </c>
      <c r="E614" s="4">
        <f>(D614/G614)*100</f>
        <v>456.61111111111109</v>
      </c>
      <c r="F614" t="s">
        <v>20</v>
      </c>
      <c r="G614">
        <v>1800</v>
      </c>
      <c r="H614">
        <v>107</v>
      </c>
      <c r="I614" s="5">
        <f>D614/H614</f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8">
        <f>L614/86400+DATE(1970,1,1)</f>
        <v>40831.208333333336</v>
      </c>
      <c r="O614" s="8">
        <f>M614/86400+DATE(1970,1,1)</f>
        <v>40835.208333333336</v>
      </c>
      <c r="P614" t="b">
        <v>1</v>
      </c>
      <c r="Q614" t="b">
        <v>0</v>
      </c>
      <c r="R614" t="s">
        <v>28</v>
      </c>
      <c r="S614" t="s">
        <v>2037</v>
      </c>
      <c r="T614" t="s">
        <v>2038</v>
      </c>
    </row>
    <row r="615" spans="1:20" ht="17" x14ac:dyDescent="0.2">
      <c r="A615">
        <v>294</v>
      </c>
      <c r="B615" t="s">
        <v>640</v>
      </c>
      <c r="C615" s="3" t="s">
        <v>641</v>
      </c>
      <c r="D615">
        <v>8038</v>
      </c>
      <c r="E615" s="4">
        <f>(D615/G615)*100</f>
        <v>1339.6666666666667</v>
      </c>
      <c r="F615" t="s">
        <v>20</v>
      </c>
      <c r="G615">
        <v>600</v>
      </c>
      <c r="H615">
        <v>183</v>
      </c>
      <c r="I615" s="5">
        <f>D615/H615</f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8">
        <f>L615/86400+DATE(1970,1,1)</f>
        <v>43399.208333333328</v>
      </c>
      <c r="O615" s="8">
        <f>M615/86400+DATE(1970,1,1)</f>
        <v>43411.25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17" x14ac:dyDescent="0.2">
      <c r="A616">
        <v>298</v>
      </c>
      <c r="B616" t="s">
        <v>648</v>
      </c>
      <c r="C616" s="3" t="s">
        <v>649</v>
      </c>
      <c r="D616">
        <v>5037</v>
      </c>
      <c r="E616" s="4">
        <f>(D616/G616)*100</f>
        <v>143.91428571428571</v>
      </c>
      <c r="F616" t="s">
        <v>20</v>
      </c>
      <c r="G616">
        <v>3500</v>
      </c>
      <c r="H616">
        <v>72</v>
      </c>
      <c r="I616" s="5">
        <f>D616/H616</f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8">
        <f>L616/86400+DATE(1970,1,1)</f>
        <v>42426.25</v>
      </c>
      <c r="O616" s="8">
        <f>M616/86400+DATE(1970,1,1)</f>
        <v>42444.208333333328</v>
      </c>
      <c r="P616" t="b">
        <v>0</v>
      </c>
      <c r="Q616" t="b">
        <v>1</v>
      </c>
      <c r="R616" t="s">
        <v>23</v>
      </c>
      <c r="S616" t="s">
        <v>2035</v>
      </c>
      <c r="T616" t="s">
        <v>2036</v>
      </c>
    </row>
    <row r="617" spans="1:20" ht="34" x14ac:dyDescent="0.2">
      <c r="A617">
        <v>301</v>
      </c>
      <c r="B617" t="s">
        <v>654</v>
      </c>
      <c r="C617" s="3" t="s">
        <v>655</v>
      </c>
      <c r="D617">
        <v>12102</v>
      </c>
      <c r="E617" s="4">
        <f>(D617/G617)*100</f>
        <v>1344.6666666666667</v>
      </c>
      <c r="F617" t="s">
        <v>20</v>
      </c>
      <c r="G617">
        <v>900</v>
      </c>
      <c r="H617">
        <v>295</v>
      </c>
      <c r="I617" s="5">
        <f>D617/H617</f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8">
        <f>L617/86400+DATE(1970,1,1)</f>
        <v>42061.25</v>
      </c>
      <c r="O617" s="8">
        <f>M617/86400+DATE(1970,1,1)</f>
        <v>42078.208333333328</v>
      </c>
      <c r="P617" t="b">
        <v>0</v>
      </c>
      <c r="Q617" t="b">
        <v>0</v>
      </c>
      <c r="R617" t="s">
        <v>42</v>
      </c>
      <c r="S617" t="s">
        <v>2041</v>
      </c>
      <c r="T617" t="s">
        <v>2042</v>
      </c>
    </row>
    <row r="618" spans="1:20" ht="17" x14ac:dyDescent="0.2">
      <c r="A618">
        <v>304</v>
      </c>
      <c r="B618" t="s">
        <v>660</v>
      </c>
      <c r="C618" s="3" t="s">
        <v>661</v>
      </c>
      <c r="D618">
        <v>11469</v>
      </c>
      <c r="E618" s="4">
        <f>(D618/G618)*100</f>
        <v>546.14285714285722</v>
      </c>
      <c r="F618" t="s">
        <v>20</v>
      </c>
      <c r="G618">
        <v>2100</v>
      </c>
      <c r="H618">
        <v>142</v>
      </c>
      <c r="I618" s="5">
        <f>D618/H618</f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8">
        <f>L618/86400+DATE(1970,1,1)</f>
        <v>42589.208333333328</v>
      </c>
      <c r="O618" s="8">
        <f>M618/86400+DATE(1970,1,1)</f>
        <v>42630.208333333328</v>
      </c>
      <c r="P618" t="b">
        <v>0</v>
      </c>
      <c r="Q618" t="b">
        <v>0</v>
      </c>
      <c r="R618" t="s">
        <v>42</v>
      </c>
      <c r="S618" t="s">
        <v>2041</v>
      </c>
      <c r="T618" t="s">
        <v>2042</v>
      </c>
    </row>
    <row r="619" spans="1:20" ht="17" x14ac:dyDescent="0.2">
      <c r="A619">
        <v>305</v>
      </c>
      <c r="B619" t="s">
        <v>662</v>
      </c>
      <c r="C619" s="3" t="s">
        <v>663</v>
      </c>
      <c r="D619">
        <v>8014</v>
      </c>
      <c r="E619" s="4">
        <f>(D619/G619)*100</f>
        <v>286.21428571428572</v>
      </c>
      <c r="F619" t="s">
        <v>20</v>
      </c>
      <c r="G619">
        <v>2800</v>
      </c>
      <c r="H619">
        <v>85</v>
      </c>
      <c r="I619" s="5">
        <f>D619/H619</f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8">
        <f>L619/86400+DATE(1970,1,1)</f>
        <v>42448.208333333328</v>
      </c>
      <c r="O619" s="8">
        <f>M619/86400+DATE(1970,1,1)</f>
        <v>42489.208333333328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307</v>
      </c>
      <c r="B620" t="s">
        <v>666</v>
      </c>
      <c r="C620" s="3" t="s">
        <v>667</v>
      </c>
      <c r="D620">
        <v>43473</v>
      </c>
      <c r="E620" s="4">
        <f>(D620/G620)*100</f>
        <v>132.13677811550153</v>
      </c>
      <c r="F620" t="s">
        <v>20</v>
      </c>
      <c r="G620">
        <v>32900</v>
      </c>
      <c r="H620">
        <v>659</v>
      </c>
      <c r="I620" s="5">
        <f>D620/H620</f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8">
        <f>L620/86400+DATE(1970,1,1)</f>
        <v>41066.208333333336</v>
      </c>
      <c r="O620" s="8">
        <f>M620/86400+DATE(1970,1,1)</f>
        <v>41086.208333333336</v>
      </c>
      <c r="P620" t="b">
        <v>0</v>
      </c>
      <c r="Q620" t="b">
        <v>1</v>
      </c>
      <c r="R620" t="s">
        <v>119</v>
      </c>
      <c r="S620" t="s">
        <v>2047</v>
      </c>
      <c r="T620" t="s">
        <v>2053</v>
      </c>
    </row>
    <row r="621" spans="1:20" ht="17" x14ac:dyDescent="0.2">
      <c r="A621">
        <v>311</v>
      </c>
      <c r="B621" t="s">
        <v>674</v>
      </c>
      <c r="C621" s="3" t="s">
        <v>675</v>
      </c>
      <c r="D621">
        <v>12812</v>
      </c>
      <c r="E621" s="4">
        <f>(D621/G621)*100</f>
        <v>203.36507936507937</v>
      </c>
      <c r="F621" t="s">
        <v>20</v>
      </c>
      <c r="G621">
        <v>6300</v>
      </c>
      <c r="H621">
        <v>121</v>
      </c>
      <c r="I621" s="5">
        <f>D621/H621</f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8">
        <f>L621/86400+DATE(1970,1,1)</f>
        <v>40590.25</v>
      </c>
      <c r="O621" s="8">
        <f>M621/86400+DATE(1970,1,1)</f>
        <v>40602.25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312</v>
      </c>
      <c r="B622" t="s">
        <v>676</v>
      </c>
      <c r="C622" s="3" t="s">
        <v>677</v>
      </c>
      <c r="D622">
        <v>183345</v>
      </c>
      <c r="E622" s="4">
        <f>(D622/G622)*100</f>
        <v>310.2284263959391</v>
      </c>
      <c r="F622" t="s">
        <v>20</v>
      </c>
      <c r="G622">
        <v>59100</v>
      </c>
      <c r="H622">
        <v>3742</v>
      </c>
      <c r="I622" s="5">
        <f>D622/H622</f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8">
        <f>L622/86400+DATE(1970,1,1)</f>
        <v>41572.208333333336</v>
      </c>
      <c r="O622" s="8">
        <f>M622/86400+DATE(1970,1,1)</f>
        <v>41579.208333333336</v>
      </c>
      <c r="P622" t="b">
        <v>0</v>
      </c>
      <c r="Q622" t="b">
        <v>0</v>
      </c>
      <c r="R622" t="s">
        <v>33</v>
      </c>
      <c r="S622" t="s">
        <v>2039</v>
      </c>
      <c r="T622" t="s">
        <v>2040</v>
      </c>
    </row>
    <row r="623" spans="1:20" ht="17" x14ac:dyDescent="0.2">
      <c r="A623">
        <v>313</v>
      </c>
      <c r="B623" t="s">
        <v>678</v>
      </c>
      <c r="C623" s="3" t="s">
        <v>679</v>
      </c>
      <c r="D623">
        <v>8697</v>
      </c>
      <c r="E623" s="4">
        <f>(D623/G623)*100</f>
        <v>395.31818181818181</v>
      </c>
      <c r="F623" t="s">
        <v>20</v>
      </c>
      <c r="G623">
        <v>2200</v>
      </c>
      <c r="H623">
        <v>223</v>
      </c>
      <c r="I623" s="5">
        <f>D623/H623</f>
        <v>39</v>
      </c>
      <c r="J623" t="s">
        <v>21</v>
      </c>
      <c r="K623" t="s">
        <v>22</v>
      </c>
      <c r="L623">
        <v>1330322400</v>
      </c>
      <c r="M623">
        <v>1330495200</v>
      </c>
      <c r="N623" s="8">
        <f>L623/86400+DATE(1970,1,1)</f>
        <v>40966.25</v>
      </c>
      <c r="O623" s="8">
        <f>M623/86400+DATE(1970,1,1)</f>
        <v>40968.25</v>
      </c>
      <c r="P623" t="b">
        <v>0</v>
      </c>
      <c r="Q623" t="b">
        <v>0</v>
      </c>
      <c r="R623" t="s">
        <v>23</v>
      </c>
      <c r="S623" t="s">
        <v>2035</v>
      </c>
      <c r="T623" t="s">
        <v>2036</v>
      </c>
    </row>
    <row r="624" spans="1:20" ht="17" x14ac:dyDescent="0.2">
      <c r="A624">
        <v>314</v>
      </c>
      <c r="B624" t="s">
        <v>680</v>
      </c>
      <c r="C624" s="3" t="s">
        <v>681</v>
      </c>
      <c r="D624">
        <v>4126</v>
      </c>
      <c r="E624" s="4">
        <f>(D624/G624)*100</f>
        <v>294.71428571428572</v>
      </c>
      <c r="F624" t="s">
        <v>20</v>
      </c>
      <c r="G624">
        <v>1400</v>
      </c>
      <c r="H624">
        <v>133</v>
      </c>
      <c r="I624" s="5">
        <f>D624/H624</f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8">
        <f>L624/86400+DATE(1970,1,1)</f>
        <v>43536.208333333328</v>
      </c>
      <c r="O624" s="8">
        <f>M624/86400+DATE(1970,1,1)</f>
        <v>43541.208333333328</v>
      </c>
      <c r="P624" t="b">
        <v>0</v>
      </c>
      <c r="Q624" t="b">
        <v>1</v>
      </c>
      <c r="R624" t="s">
        <v>42</v>
      </c>
      <c r="S624" t="s">
        <v>2041</v>
      </c>
      <c r="T624" t="s">
        <v>2042</v>
      </c>
    </row>
    <row r="625" spans="1:20" ht="34" x14ac:dyDescent="0.2">
      <c r="A625">
        <v>322</v>
      </c>
      <c r="B625" t="s">
        <v>696</v>
      </c>
      <c r="C625" s="3" t="s">
        <v>697</v>
      </c>
      <c r="D625">
        <v>196377</v>
      </c>
      <c r="E625" s="4">
        <f>(D625/G625)*100</f>
        <v>166.56234096692114</v>
      </c>
      <c r="F625" t="s">
        <v>20</v>
      </c>
      <c r="G625">
        <v>117900</v>
      </c>
      <c r="H625">
        <v>5168</v>
      </c>
      <c r="I625" s="5">
        <f>D625/H625</f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8">
        <f>L625/86400+DATE(1970,1,1)</f>
        <v>40507.25</v>
      </c>
      <c r="O625" s="8">
        <f>M625/86400+DATE(1970,1,1)</f>
        <v>40520.25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324</v>
      </c>
      <c r="B626" t="s">
        <v>700</v>
      </c>
      <c r="C626" s="3" t="s">
        <v>701</v>
      </c>
      <c r="D626">
        <v>11648</v>
      </c>
      <c r="E626" s="4">
        <f>(D626/G626)*100</f>
        <v>164.05633802816902</v>
      </c>
      <c r="F626" t="s">
        <v>20</v>
      </c>
      <c r="G626">
        <v>7100</v>
      </c>
      <c r="H626">
        <v>307</v>
      </c>
      <c r="I626" s="5">
        <f>D626/H626</f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8">
        <f>L626/86400+DATE(1970,1,1)</f>
        <v>42176.208333333328</v>
      </c>
      <c r="O626" s="8">
        <f>M626/86400+DATE(1970,1,1)</f>
        <v>42188.208333333328</v>
      </c>
      <c r="P626" t="b">
        <v>0</v>
      </c>
      <c r="Q626" t="b">
        <v>1</v>
      </c>
      <c r="R626" t="s">
        <v>33</v>
      </c>
      <c r="S626" t="s">
        <v>2039</v>
      </c>
      <c r="T626" t="s">
        <v>2040</v>
      </c>
    </row>
    <row r="627" spans="1:20" ht="34" x14ac:dyDescent="0.2">
      <c r="A627">
        <v>328</v>
      </c>
      <c r="B627" t="s">
        <v>708</v>
      </c>
      <c r="C627" s="3" t="s">
        <v>709</v>
      </c>
      <c r="D627">
        <v>131826</v>
      </c>
      <c r="E627" s="4">
        <f>(D627/G627)*100</f>
        <v>133.56231003039514</v>
      </c>
      <c r="F627" t="s">
        <v>20</v>
      </c>
      <c r="G627">
        <v>98700</v>
      </c>
      <c r="H627">
        <v>2441</v>
      </c>
      <c r="I627" s="5">
        <f>D627/H627</f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8">
        <f>L627/86400+DATE(1970,1,1)</f>
        <v>43434.25</v>
      </c>
      <c r="O627" s="8">
        <f>M627/86400+DATE(1970,1,1)</f>
        <v>43445.25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34" x14ac:dyDescent="0.2">
      <c r="A628">
        <v>330</v>
      </c>
      <c r="B628" t="s">
        <v>712</v>
      </c>
      <c r="C628" s="3" t="s">
        <v>713</v>
      </c>
      <c r="D628">
        <v>62330</v>
      </c>
      <c r="E628" s="4">
        <f>(D628/G628)*100</f>
        <v>184.95548961424333</v>
      </c>
      <c r="F628" t="s">
        <v>20</v>
      </c>
      <c r="G628">
        <v>33700</v>
      </c>
      <c r="H628">
        <v>1385</v>
      </c>
      <c r="I628" s="5">
        <f>D628/H628</f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8">
        <f>L628/86400+DATE(1970,1,1)</f>
        <v>43077.25</v>
      </c>
      <c r="O628" s="8">
        <f>M628/86400+DATE(1970,1,1)</f>
        <v>43078.25</v>
      </c>
      <c r="P628" t="b">
        <v>0</v>
      </c>
      <c r="Q628" t="b">
        <v>0</v>
      </c>
      <c r="R628" t="s">
        <v>42</v>
      </c>
      <c r="S628" t="s">
        <v>2041</v>
      </c>
      <c r="T628" t="s">
        <v>2042</v>
      </c>
    </row>
    <row r="629" spans="1:20" ht="17" x14ac:dyDescent="0.2">
      <c r="A629">
        <v>331</v>
      </c>
      <c r="B629" t="s">
        <v>714</v>
      </c>
      <c r="C629" s="3" t="s">
        <v>715</v>
      </c>
      <c r="D629">
        <v>14643</v>
      </c>
      <c r="E629" s="4">
        <f>(D629/G629)*100</f>
        <v>443.72727272727275</v>
      </c>
      <c r="F629" t="s">
        <v>20</v>
      </c>
      <c r="G629">
        <v>3300</v>
      </c>
      <c r="H629">
        <v>190</v>
      </c>
      <c r="I629" s="5">
        <f>D629/H629</f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8">
        <f>L629/86400+DATE(1970,1,1)</f>
        <v>40896.25</v>
      </c>
      <c r="O629" s="8">
        <f>M629/86400+DATE(1970,1,1)</f>
        <v>40897.25</v>
      </c>
      <c r="P629" t="b">
        <v>0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34" x14ac:dyDescent="0.2">
      <c r="A630">
        <v>332</v>
      </c>
      <c r="B630" t="s">
        <v>716</v>
      </c>
      <c r="C630" s="3" t="s">
        <v>717</v>
      </c>
      <c r="D630">
        <v>41396</v>
      </c>
      <c r="E630" s="4">
        <f>(D630/G630)*100</f>
        <v>199.9806763285024</v>
      </c>
      <c r="F630" t="s">
        <v>20</v>
      </c>
      <c r="G630">
        <v>20700</v>
      </c>
      <c r="H630">
        <v>470</v>
      </c>
      <c r="I630" s="5">
        <f>D630/H630</f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8">
        <f>L630/86400+DATE(1970,1,1)</f>
        <v>41361.208333333336</v>
      </c>
      <c r="O630" s="8">
        <f>M630/86400+DATE(1970,1,1)</f>
        <v>41362.208333333336</v>
      </c>
      <c r="P630" t="b">
        <v>0</v>
      </c>
      <c r="Q630" t="b">
        <v>0</v>
      </c>
      <c r="R630" t="s">
        <v>65</v>
      </c>
      <c r="S630" t="s">
        <v>2037</v>
      </c>
      <c r="T630" t="s">
        <v>2046</v>
      </c>
    </row>
    <row r="631" spans="1:20" ht="17" x14ac:dyDescent="0.2">
      <c r="A631">
        <v>333</v>
      </c>
      <c r="B631" t="s">
        <v>718</v>
      </c>
      <c r="C631" s="3" t="s">
        <v>719</v>
      </c>
      <c r="D631">
        <v>11900</v>
      </c>
      <c r="E631" s="4">
        <f>(D631/G631)*100</f>
        <v>123.95833333333333</v>
      </c>
      <c r="F631" t="s">
        <v>20</v>
      </c>
      <c r="G631">
        <v>9600</v>
      </c>
      <c r="H631">
        <v>253</v>
      </c>
      <c r="I631" s="5">
        <f>D631/H631</f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8">
        <f>L631/86400+DATE(1970,1,1)</f>
        <v>43424.25</v>
      </c>
      <c r="O631" s="8">
        <f>M631/86400+DATE(1970,1,1)</f>
        <v>43452.25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334</v>
      </c>
      <c r="B632" t="s">
        <v>720</v>
      </c>
      <c r="C632" s="3" t="s">
        <v>721</v>
      </c>
      <c r="D632">
        <v>123538</v>
      </c>
      <c r="E632" s="4">
        <f>(D632/G632)*100</f>
        <v>186.61329305135951</v>
      </c>
      <c r="F632" t="s">
        <v>20</v>
      </c>
      <c r="G632">
        <v>66200</v>
      </c>
      <c r="H632">
        <v>1113</v>
      </c>
      <c r="I632" s="5">
        <f>D632/H632</f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8">
        <f>L632/86400+DATE(1970,1,1)</f>
        <v>43110.25</v>
      </c>
      <c r="O632" s="8">
        <f>M632/86400+DATE(1970,1,1)</f>
        <v>43117.25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ht="17" x14ac:dyDescent="0.2">
      <c r="A633">
        <v>335</v>
      </c>
      <c r="B633" t="s">
        <v>722</v>
      </c>
      <c r="C633" s="3" t="s">
        <v>723</v>
      </c>
      <c r="D633">
        <v>198628</v>
      </c>
      <c r="E633" s="4">
        <f>(D633/G633)*100</f>
        <v>114.28538550057536</v>
      </c>
      <c r="F633" t="s">
        <v>20</v>
      </c>
      <c r="G633">
        <v>173800</v>
      </c>
      <c r="H633">
        <v>2283</v>
      </c>
      <c r="I633" s="5">
        <f>D633/H633</f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8">
        <f>L633/86400+DATE(1970,1,1)</f>
        <v>43784.25</v>
      </c>
      <c r="O633" s="8">
        <f>M633/86400+DATE(1970,1,1)</f>
        <v>43797.25</v>
      </c>
      <c r="P633" t="b">
        <v>0</v>
      </c>
      <c r="Q633" t="b">
        <v>0</v>
      </c>
      <c r="R633" t="s">
        <v>23</v>
      </c>
      <c r="S633" t="s">
        <v>2035</v>
      </c>
      <c r="T633" t="s">
        <v>2036</v>
      </c>
    </row>
    <row r="634" spans="1:20" ht="17" x14ac:dyDescent="0.2">
      <c r="A634">
        <v>337</v>
      </c>
      <c r="B634" t="s">
        <v>726</v>
      </c>
      <c r="C634" s="3" t="s">
        <v>727</v>
      </c>
      <c r="D634">
        <v>116064</v>
      </c>
      <c r="E634" s="4">
        <f>(D634/G634)*100</f>
        <v>122.81904761904762</v>
      </c>
      <c r="F634" t="s">
        <v>20</v>
      </c>
      <c r="G634">
        <v>94500</v>
      </c>
      <c r="H634">
        <v>1095</v>
      </c>
      <c r="I634" s="5">
        <f>D634/H634</f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8">
        <f>L634/86400+DATE(1970,1,1)</f>
        <v>43780.25</v>
      </c>
      <c r="O634" s="8">
        <f>M634/86400+DATE(1970,1,1)</f>
        <v>43781.25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338</v>
      </c>
      <c r="B635" t="s">
        <v>728</v>
      </c>
      <c r="C635" s="3" t="s">
        <v>729</v>
      </c>
      <c r="D635">
        <v>125042</v>
      </c>
      <c r="E635" s="4">
        <f>(D635/G635)*100</f>
        <v>179.14326647564468</v>
      </c>
      <c r="F635" t="s">
        <v>20</v>
      </c>
      <c r="G635">
        <v>69800</v>
      </c>
      <c r="H635">
        <v>1690</v>
      </c>
      <c r="I635" s="5">
        <f>D635/H635</f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8">
        <f>L635/86400+DATE(1970,1,1)</f>
        <v>40821.208333333336</v>
      </c>
      <c r="O635" s="8">
        <f>M635/86400+DATE(1970,1,1)</f>
        <v>40851.208333333336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ht="17" x14ac:dyDescent="0.2">
      <c r="A636">
        <v>347</v>
      </c>
      <c r="B636" t="s">
        <v>746</v>
      </c>
      <c r="C636" s="3" t="s">
        <v>747</v>
      </c>
      <c r="D636">
        <v>12607</v>
      </c>
      <c r="E636" s="4">
        <f>(D636/G636)*100</f>
        <v>1400.7777777777778</v>
      </c>
      <c r="F636" t="s">
        <v>20</v>
      </c>
      <c r="G636">
        <v>900</v>
      </c>
      <c r="H636">
        <v>191</v>
      </c>
      <c r="I636" s="5">
        <f>D636/H636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8">
        <f>L636/86400+DATE(1970,1,1)</f>
        <v>42046.25</v>
      </c>
      <c r="O636" s="8">
        <f>M636/86400+DATE(1970,1,1)</f>
        <v>42070.25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ht="17" x14ac:dyDescent="0.2">
      <c r="A637">
        <v>351</v>
      </c>
      <c r="B637" t="s">
        <v>754</v>
      </c>
      <c r="C637" s="3" t="s">
        <v>755</v>
      </c>
      <c r="D637">
        <v>94631</v>
      </c>
      <c r="E637" s="4">
        <f>(D637/G637)*100</f>
        <v>127.70715249662618</v>
      </c>
      <c r="F637" t="s">
        <v>20</v>
      </c>
      <c r="G637">
        <v>74100</v>
      </c>
      <c r="H637">
        <v>2013</v>
      </c>
      <c r="I637" s="5">
        <f>D637/H637</f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8">
        <f>L637/86400+DATE(1970,1,1)</f>
        <v>42240.208333333328</v>
      </c>
      <c r="O637" s="8">
        <f>M637/86400+DATE(1970,1,1)</f>
        <v>42254.208333333328</v>
      </c>
      <c r="P637" t="b">
        <v>0</v>
      </c>
      <c r="Q637" t="b">
        <v>0</v>
      </c>
      <c r="R637" t="s">
        <v>23</v>
      </c>
      <c r="S637" t="s">
        <v>2035</v>
      </c>
      <c r="T637" t="s">
        <v>2036</v>
      </c>
    </row>
    <row r="638" spans="1:20" ht="17" x14ac:dyDescent="0.2">
      <c r="A638">
        <v>353</v>
      </c>
      <c r="B638" t="s">
        <v>758</v>
      </c>
      <c r="C638" s="3" t="s">
        <v>759</v>
      </c>
      <c r="D638">
        <v>137961</v>
      </c>
      <c r="E638" s="4">
        <f>(D638/G638)*100</f>
        <v>410.59821428571428</v>
      </c>
      <c r="F638" t="s">
        <v>20</v>
      </c>
      <c r="G638">
        <v>33600</v>
      </c>
      <c r="H638">
        <v>1703</v>
      </c>
      <c r="I638" s="5">
        <f>D638/H638</f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8">
        <f>L638/86400+DATE(1970,1,1)</f>
        <v>43651.208333333328</v>
      </c>
      <c r="O638" s="8">
        <f>M638/86400+DATE(1970,1,1)</f>
        <v>43652.208333333328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ht="17" x14ac:dyDescent="0.2">
      <c r="A639">
        <v>354</v>
      </c>
      <c r="B639" t="s">
        <v>760</v>
      </c>
      <c r="C639" s="3" t="s">
        <v>761</v>
      </c>
      <c r="D639">
        <v>7548</v>
      </c>
      <c r="E639" s="4">
        <f>(D639/G639)*100</f>
        <v>123.73770491803278</v>
      </c>
      <c r="F639" t="s">
        <v>20</v>
      </c>
      <c r="G639">
        <v>6100</v>
      </c>
      <c r="H639">
        <v>80</v>
      </c>
      <c r="I639" s="5">
        <f>D639/H639</f>
        <v>94.35</v>
      </c>
      <c r="J639" t="s">
        <v>36</v>
      </c>
      <c r="K639" t="s">
        <v>37</v>
      </c>
      <c r="L639">
        <v>1378184400</v>
      </c>
      <c r="M639">
        <v>1378789200</v>
      </c>
      <c r="N639" s="8">
        <f>L639/86400+DATE(1970,1,1)</f>
        <v>41520.208333333336</v>
      </c>
      <c r="O639" s="8">
        <f>M639/86400+DATE(1970,1,1)</f>
        <v>41527.208333333336</v>
      </c>
      <c r="P639" t="b">
        <v>0</v>
      </c>
      <c r="Q639" t="b">
        <v>0</v>
      </c>
      <c r="R639" t="s">
        <v>42</v>
      </c>
      <c r="S639" t="s">
        <v>2041</v>
      </c>
      <c r="T639" t="s">
        <v>2042</v>
      </c>
    </row>
    <row r="640" spans="1:20" ht="17" x14ac:dyDescent="0.2">
      <c r="A640">
        <v>357</v>
      </c>
      <c r="B640" t="s">
        <v>766</v>
      </c>
      <c r="C640" s="3" t="s">
        <v>767</v>
      </c>
      <c r="D640">
        <v>4253</v>
      </c>
      <c r="E640" s="4">
        <f>(D640/G640)*100</f>
        <v>184.91304347826087</v>
      </c>
      <c r="F640" t="s">
        <v>20</v>
      </c>
      <c r="G640">
        <v>2300</v>
      </c>
      <c r="H640">
        <v>41</v>
      </c>
      <c r="I640" s="5">
        <f>D640/H640</f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8">
        <f>L640/86400+DATE(1970,1,1)</f>
        <v>42250.208333333328</v>
      </c>
      <c r="O640" s="8">
        <f>M640/86400+DATE(1970,1,1)</f>
        <v>42275.208333333328</v>
      </c>
      <c r="P640" t="b">
        <v>0</v>
      </c>
      <c r="Q640" t="b">
        <v>0</v>
      </c>
      <c r="R640" t="s">
        <v>89</v>
      </c>
      <c r="S640" t="s">
        <v>2050</v>
      </c>
      <c r="T640" t="s">
        <v>2051</v>
      </c>
    </row>
    <row r="641" spans="1:20" ht="17" x14ac:dyDescent="0.2">
      <c r="A641">
        <v>359</v>
      </c>
      <c r="B641" t="s">
        <v>770</v>
      </c>
      <c r="C641" s="3" t="s">
        <v>771</v>
      </c>
      <c r="D641">
        <v>11948</v>
      </c>
      <c r="E641" s="4">
        <f>(D641/G641)*100</f>
        <v>298.7</v>
      </c>
      <c r="F641" t="s">
        <v>20</v>
      </c>
      <c r="G641">
        <v>4000</v>
      </c>
      <c r="H641">
        <v>187</v>
      </c>
      <c r="I641" s="5">
        <f>D641/H641</f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8">
        <f>L641/86400+DATE(1970,1,1)</f>
        <v>40782.208333333336</v>
      </c>
      <c r="O641" s="8">
        <f>M641/86400+DATE(1970,1,1)</f>
        <v>40789.208333333336</v>
      </c>
      <c r="P641" t="b">
        <v>0</v>
      </c>
      <c r="Q641" t="b">
        <v>0</v>
      </c>
      <c r="R641" t="s">
        <v>71</v>
      </c>
      <c r="S641" t="s">
        <v>2041</v>
      </c>
      <c r="T641" t="s">
        <v>2049</v>
      </c>
    </row>
    <row r="642" spans="1:20" ht="17" x14ac:dyDescent="0.2">
      <c r="A642">
        <v>360</v>
      </c>
      <c r="B642" t="s">
        <v>772</v>
      </c>
      <c r="C642" s="3" t="s">
        <v>773</v>
      </c>
      <c r="D642">
        <v>135132</v>
      </c>
      <c r="E642" s="4">
        <f>(D642/G642)*100</f>
        <v>226.35175879396985</v>
      </c>
      <c r="F642" t="s">
        <v>20</v>
      </c>
      <c r="G642">
        <v>59700</v>
      </c>
      <c r="H642">
        <v>2875</v>
      </c>
      <c r="I642" s="5">
        <f>D642/H642</f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8">
        <f>L642/86400+DATE(1970,1,1)</f>
        <v>40544.25</v>
      </c>
      <c r="O642" s="8">
        <f>M642/86400+DATE(1970,1,1)</f>
        <v>40558.25</v>
      </c>
      <c r="P642" t="b">
        <v>0</v>
      </c>
      <c r="Q642" t="b">
        <v>1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361</v>
      </c>
      <c r="B643" t="s">
        <v>774</v>
      </c>
      <c r="C643" s="3" t="s">
        <v>775</v>
      </c>
      <c r="D643">
        <v>9546</v>
      </c>
      <c r="E643" s="4">
        <f>(D643/G643)*100</f>
        <v>173.56363636363636</v>
      </c>
      <c r="F643" t="s">
        <v>20</v>
      </c>
      <c r="G643">
        <v>5500</v>
      </c>
      <c r="H643">
        <v>88</v>
      </c>
      <c r="I643" s="5">
        <f>D643/H643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8">
        <f>L643/86400+DATE(1970,1,1)</f>
        <v>43015.208333333328</v>
      </c>
      <c r="O643" s="8">
        <f>M643/86400+DATE(1970,1,1)</f>
        <v>43039.208333333328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362</v>
      </c>
      <c r="B644" t="s">
        <v>776</v>
      </c>
      <c r="C644" s="3" t="s">
        <v>777</v>
      </c>
      <c r="D644">
        <v>13755</v>
      </c>
      <c r="E644" s="4">
        <f>(D644/G644)*100</f>
        <v>371.75675675675677</v>
      </c>
      <c r="F644" t="s">
        <v>20</v>
      </c>
      <c r="G644">
        <v>3700</v>
      </c>
      <c r="H644">
        <v>191</v>
      </c>
      <c r="I644" s="5">
        <f>D644/H644</f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8">
        <f>L644/86400+DATE(1970,1,1)</f>
        <v>40570.25</v>
      </c>
      <c r="O644" s="8">
        <f>M644/86400+DATE(1970,1,1)</f>
        <v>40608.25</v>
      </c>
      <c r="P644" t="b">
        <v>0</v>
      </c>
      <c r="Q644" t="b">
        <v>0</v>
      </c>
      <c r="R644" t="s">
        <v>23</v>
      </c>
      <c r="S644" t="s">
        <v>2035</v>
      </c>
      <c r="T644" t="s">
        <v>2036</v>
      </c>
    </row>
    <row r="645" spans="1:20" ht="17" x14ac:dyDescent="0.2">
      <c r="A645">
        <v>363</v>
      </c>
      <c r="B645" t="s">
        <v>778</v>
      </c>
      <c r="C645" s="3" t="s">
        <v>779</v>
      </c>
      <c r="D645">
        <v>8330</v>
      </c>
      <c r="E645" s="4">
        <f>(D645/G645)*100</f>
        <v>160.19230769230771</v>
      </c>
      <c r="F645" t="s">
        <v>20</v>
      </c>
      <c r="G645">
        <v>5200</v>
      </c>
      <c r="H645">
        <v>139</v>
      </c>
      <c r="I645" s="5">
        <f>D645/H645</f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8">
        <f>L645/86400+DATE(1970,1,1)</f>
        <v>40904.25</v>
      </c>
      <c r="O645" s="8">
        <f>M645/86400+DATE(1970,1,1)</f>
        <v>40905.25</v>
      </c>
      <c r="P645" t="b">
        <v>0</v>
      </c>
      <c r="Q645" t="b">
        <v>0</v>
      </c>
      <c r="R645" t="s">
        <v>23</v>
      </c>
      <c r="S645" t="s">
        <v>2035</v>
      </c>
      <c r="T645" t="s">
        <v>2036</v>
      </c>
    </row>
    <row r="646" spans="1:20" ht="17" x14ac:dyDescent="0.2">
      <c r="A646">
        <v>364</v>
      </c>
      <c r="B646" t="s">
        <v>780</v>
      </c>
      <c r="C646" s="3" t="s">
        <v>781</v>
      </c>
      <c r="D646">
        <v>14547</v>
      </c>
      <c r="E646" s="4">
        <f>(D646/G646)*100</f>
        <v>1616.3333333333335</v>
      </c>
      <c r="F646" t="s">
        <v>20</v>
      </c>
      <c r="G646">
        <v>900</v>
      </c>
      <c r="H646">
        <v>186</v>
      </c>
      <c r="I646" s="5">
        <f>D646/H646</f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8">
        <f>L646/86400+DATE(1970,1,1)</f>
        <v>43164.25</v>
      </c>
      <c r="O646" s="8">
        <f>M646/86400+DATE(1970,1,1)</f>
        <v>43194.208333333328</v>
      </c>
      <c r="P646" t="b">
        <v>0</v>
      </c>
      <c r="Q646" t="b">
        <v>0</v>
      </c>
      <c r="R646" t="s">
        <v>60</v>
      </c>
      <c r="S646" t="s">
        <v>2035</v>
      </c>
      <c r="T646" t="s">
        <v>2045</v>
      </c>
    </row>
    <row r="647" spans="1:20" ht="17" x14ac:dyDescent="0.2">
      <c r="A647">
        <v>365</v>
      </c>
      <c r="B647" t="s">
        <v>782</v>
      </c>
      <c r="C647" s="3" t="s">
        <v>783</v>
      </c>
      <c r="D647">
        <v>11735</v>
      </c>
      <c r="E647" s="4">
        <f>(D647/G647)*100</f>
        <v>733.4375</v>
      </c>
      <c r="F647" t="s">
        <v>20</v>
      </c>
      <c r="G647">
        <v>1600</v>
      </c>
      <c r="H647">
        <v>112</v>
      </c>
      <c r="I647" s="5">
        <f>D647/H647</f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8">
        <f>L647/86400+DATE(1970,1,1)</f>
        <v>42733.25</v>
      </c>
      <c r="O647" s="8">
        <f>M647/86400+DATE(1970,1,1)</f>
        <v>42760.25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ht="17" x14ac:dyDescent="0.2">
      <c r="A648">
        <v>366</v>
      </c>
      <c r="B648" t="s">
        <v>784</v>
      </c>
      <c r="C648" s="3" t="s">
        <v>785</v>
      </c>
      <c r="D648">
        <v>10658</v>
      </c>
      <c r="E648" s="4">
        <f>(D648/G648)*100</f>
        <v>592.11111111111109</v>
      </c>
      <c r="F648" t="s">
        <v>20</v>
      </c>
      <c r="G648">
        <v>1800</v>
      </c>
      <c r="H648">
        <v>101</v>
      </c>
      <c r="I648" s="5">
        <f>D648/H648</f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8">
        <f>L648/86400+DATE(1970,1,1)</f>
        <v>40546.25</v>
      </c>
      <c r="O648" s="8">
        <f>M648/86400+DATE(1970,1,1)</f>
        <v>40547.25</v>
      </c>
      <c r="P648" t="b">
        <v>0</v>
      </c>
      <c r="Q648" t="b">
        <v>1</v>
      </c>
      <c r="R648" t="s">
        <v>33</v>
      </c>
      <c r="S648" t="s">
        <v>2039</v>
      </c>
      <c r="T648" t="s">
        <v>2040</v>
      </c>
    </row>
    <row r="649" spans="1:20" ht="17" x14ac:dyDescent="0.2">
      <c r="A649">
        <v>368</v>
      </c>
      <c r="B649" t="s">
        <v>788</v>
      </c>
      <c r="C649" s="3" t="s">
        <v>789</v>
      </c>
      <c r="D649">
        <v>14394</v>
      </c>
      <c r="E649" s="4">
        <f>(D649/G649)*100</f>
        <v>276.80769230769232</v>
      </c>
      <c r="F649" t="s">
        <v>20</v>
      </c>
      <c r="G649">
        <v>5200</v>
      </c>
      <c r="H649">
        <v>206</v>
      </c>
      <c r="I649" s="5">
        <f>D649/H649</f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8">
        <f>L649/86400+DATE(1970,1,1)</f>
        <v>40464.208333333336</v>
      </c>
      <c r="O649" s="8">
        <f>M649/86400+DATE(1970,1,1)</f>
        <v>40487.208333333336</v>
      </c>
      <c r="P649" t="b">
        <v>0</v>
      </c>
      <c r="Q649" t="b">
        <v>1</v>
      </c>
      <c r="R649" t="s">
        <v>42</v>
      </c>
      <c r="S649" t="s">
        <v>2041</v>
      </c>
      <c r="T649" t="s">
        <v>2042</v>
      </c>
    </row>
    <row r="650" spans="1:20" ht="17" x14ac:dyDescent="0.2">
      <c r="A650">
        <v>369</v>
      </c>
      <c r="B650" t="s">
        <v>790</v>
      </c>
      <c r="C650" s="3" t="s">
        <v>791</v>
      </c>
      <c r="D650">
        <v>14743</v>
      </c>
      <c r="E650" s="4">
        <f>(D650/G650)*100</f>
        <v>273.01851851851848</v>
      </c>
      <c r="F650" t="s">
        <v>20</v>
      </c>
      <c r="G650">
        <v>5400</v>
      </c>
      <c r="H650">
        <v>154</v>
      </c>
      <c r="I650" s="5">
        <f>D650/H650</f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8">
        <f>L650/86400+DATE(1970,1,1)</f>
        <v>41308.25</v>
      </c>
      <c r="O650" s="8">
        <f>M650/86400+DATE(1970,1,1)</f>
        <v>41347.208333333336</v>
      </c>
      <c r="P650" t="b">
        <v>0</v>
      </c>
      <c r="Q650" t="b">
        <v>1</v>
      </c>
      <c r="R650" t="s">
        <v>269</v>
      </c>
      <c r="S650" t="s">
        <v>2041</v>
      </c>
      <c r="T650" t="s">
        <v>2060</v>
      </c>
    </row>
    <row r="651" spans="1:20" ht="17" x14ac:dyDescent="0.2">
      <c r="A651">
        <v>370</v>
      </c>
      <c r="B651" t="s">
        <v>792</v>
      </c>
      <c r="C651" s="3" t="s">
        <v>793</v>
      </c>
      <c r="D651">
        <v>178965</v>
      </c>
      <c r="E651" s="4">
        <f>(D651/G651)*100</f>
        <v>159.36331255565449</v>
      </c>
      <c r="F651" t="s">
        <v>20</v>
      </c>
      <c r="G651">
        <v>112300</v>
      </c>
      <c r="H651">
        <v>5966</v>
      </c>
      <c r="I651" s="5">
        <f>D651/H651</f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8">
        <f>L651/86400+DATE(1970,1,1)</f>
        <v>43570.208333333328</v>
      </c>
      <c r="O651" s="8">
        <f>M651/86400+DATE(1970,1,1)</f>
        <v>43576.208333333328</v>
      </c>
      <c r="P651" t="b">
        <v>0</v>
      </c>
      <c r="Q651" t="b">
        <v>0</v>
      </c>
      <c r="R651" t="s">
        <v>33</v>
      </c>
      <c r="S651" t="s">
        <v>2039</v>
      </c>
      <c r="T651" t="s">
        <v>2040</v>
      </c>
    </row>
    <row r="652" spans="1:20" ht="34" x14ac:dyDescent="0.2">
      <c r="A652">
        <v>372</v>
      </c>
      <c r="B652" t="s">
        <v>796</v>
      </c>
      <c r="C652" s="3" t="s">
        <v>797</v>
      </c>
      <c r="D652">
        <v>14324</v>
      </c>
      <c r="E652" s="4">
        <f>(D652/G652)*100</f>
        <v>1591.5555555555554</v>
      </c>
      <c r="F652" t="s">
        <v>20</v>
      </c>
      <c r="G652">
        <v>900</v>
      </c>
      <c r="H652">
        <v>169</v>
      </c>
      <c r="I652" s="5">
        <f>D652/H652</f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8">
        <f>L652/86400+DATE(1970,1,1)</f>
        <v>42012.25</v>
      </c>
      <c r="O652" s="8">
        <f>M652/86400+DATE(1970,1,1)</f>
        <v>42032.25</v>
      </c>
      <c r="P652" t="b">
        <v>0</v>
      </c>
      <c r="Q652" t="b">
        <v>1</v>
      </c>
      <c r="R652" t="s">
        <v>42</v>
      </c>
      <c r="S652" t="s">
        <v>2041</v>
      </c>
      <c r="T652" t="s">
        <v>2042</v>
      </c>
    </row>
    <row r="653" spans="1:20" ht="17" x14ac:dyDescent="0.2">
      <c r="A653">
        <v>373</v>
      </c>
      <c r="B653" t="s">
        <v>798</v>
      </c>
      <c r="C653" s="3" t="s">
        <v>799</v>
      </c>
      <c r="D653">
        <v>164291</v>
      </c>
      <c r="E653" s="4">
        <f>(D653/G653)*100</f>
        <v>730.18222222222221</v>
      </c>
      <c r="F653" t="s">
        <v>20</v>
      </c>
      <c r="G653">
        <v>22500</v>
      </c>
      <c r="H653">
        <v>2106</v>
      </c>
      <c r="I653" s="5">
        <f>D653/H653</f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8">
        <f>L653/86400+DATE(1970,1,1)</f>
        <v>42964.208333333328</v>
      </c>
      <c r="O653" s="8">
        <f>M653/86400+DATE(1970,1,1)</f>
        <v>42972.208333333328</v>
      </c>
      <c r="P653" t="b">
        <v>0</v>
      </c>
      <c r="Q653" t="b">
        <v>0</v>
      </c>
      <c r="R653" t="s">
        <v>33</v>
      </c>
      <c r="S653" t="s">
        <v>2039</v>
      </c>
      <c r="T653" t="s">
        <v>2040</v>
      </c>
    </row>
    <row r="654" spans="1:20" ht="17" x14ac:dyDescent="0.2">
      <c r="A654">
        <v>376</v>
      </c>
      <c r="B654" t="s">
        <v>804</v>
      </c>
      <c r="C654" s="3" t="s">
        <v>805</v>
      </c>
      <c r="D654">
        <v>12275</v>
      </c>
      <c r="E654" s="4">
        <f>(D654/G654)*100</f>
        <v>361.02941176470591</v>
      </c>
      <c r="F654" t="s">
        <v>20</v>
      </c>
      <c r="G654">
        <v>3400</v>
      </c>
      <c r="H654">
        <v>131</v>
      </c>
      <c r="I654" s="5">
        <f>D654/H654</f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8">
        <f>L654/86400+DATE(1970,1,1)</f>
        <v>41826.208333333336</v>
      </c>
      <c r="O654" s="8">
        <f>M654/86400+DATE(1970,1,1)</f>
        <v>41832.208333333336</v>
      </c>
      <c r="P654" t="b">
        <v>0</v>
      </c>
      <c r="Q654" t="b">
        <v>0</v>
      </c>
      <c r="R654" t="s">
        <v>23</v>
      </c>
      <c r="S654" t="s">
        <v>2035</v>
      </c>
      <c r="T654" t="s">
        <v>2036</v>
      </c>
    </row>
    <row r="655" spans="1:20" ht="34" x14ac:dyDescent="0.2">
      <c r="A655">
        <v>380</v>
      </c>
      <c r="B655" t="s">
        <v>812</v>
      </c>
      <c r="C655" s="3" t="s">
        <v>813</v>
      </c>
      <c r="D655">
        <v>4008</v>
      </c>
      <c r="E655" s="4">
        <f>(D655/G655)*100</f>
        <v>160.32</v>
      </c>
      <c r="F655" t="s">
        <v>20</v>
      </c>
      <c r="G655">
        <v>2500</v>
      </c>
      <c r="H655">
        <v>84</v>
      </c>
      <c r="I655" s="5">
        <f>D655/H655</f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8">
        <f>L655/86400+DATE(1970,1,1)</f>
        <v>41448.208333333336</v>
      </c>
      <c r="O655" s="8">
        <f>M655/86400+DATE(1970,1,1)</f>
        <v>41453.208333333336</v>
      </c>
      <c r="P655" t="b">
        <v>0</v>
      </c>
      <c r="Q655" t="b">
        <v>0</v>
      </c>
      <c r="R655" t="s">
        <v>33</v>
      </c>
      <c r="S655" t="s">
        <v>2039</v>
      </c>
      <c r="T655" t="s">
        <v>2040</v>
      </c>
    </row>
    <row r="656" spans="1:20" ht="17" x14ac:dyDescent="0.2">
      <c r="A656">
        <v>381</v>
      </c>
      <c r="B656" t="s">
        <v>814</v>
      </c>
      <c r="C656" s="3" t="s">
        <v>815</v>
      </c>
      <c r="D656">
        <v>9749</v>
      </c>
      <c r="E656" s="4">
        <f>(D656/G656)*100</f>
        <v>183.9433962264151</v>
      </c>
      <c r="F656" t="s">
        <v>20</v>
      </c>
      <c r="G656">
        <v>5300</v>
      </c>
      <c r="H656">
        <v>155</v>
      </c>
      <c r="I656" s="5">
        <f>D656/H656</f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8">
        <f>L656/86400+DATE(1970,1,1)</f>
        <v>42163.208333333328</v>
      </c>
      <c r="O656" s="8">
        <f>M656/86400+DATE(1970,1,1)</f>
        <v>42209.208333333328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ht="17" x14ac:dyDescent="0.2">
      <c r="A657">
        <v>383</v>
      </c>
      <c r="B657" t="s">
        <v>818</v>
      </c>
      <c r="C657" s="3" t="s">
        <v>819</v>
      </c>
      <c r="D657">
        <v>14199</v>
      </c>
      <c r="E657" s="4">
        <f>(D657/G657)*100</f>
        <v>225.38095238095238</v>
      </c>
      <c r="F657" t="s">
        <v>20</v>
      </c>
      <c r="G657">
        <v>6300</v>
      </c>
      <c r="H657">
        <v>189</v>
      </c>
      <c r="I657" s="5">
        <f>D657/H657</f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8">
        <f>L657/86400+DATE(1970,1,1)</f>
        <v>43509.25</v>
      </c>
      <c r="O657" s="8">
        <f>M657/86400+DATE(1970,1,1)</f>
        <v>43515.25</v>
      </c>
      <c r="P657" t="b">
        <v>0</v>
      </c>
      <c r="Q657" t="b">
        <v>1</v>
      </c>
      <c r="R657" t="s">
        <v>17</v>
      </c>
      <c r="S657" t="s">
        <v>2033</v>
      </c>
      <c r="T657" t="s">
        <v>2034</v>
      </c>
    </row>
    <row r="658" spans="1:20" ht="17" x14ac:dyDescent="0.2">
      <c r="A658">
        <v>384</v>
      </c>
      <c r="B658" t="s">
        <v>820</v>
      </c>
      <c r="C658" s="3" t="s">
        <v>821</v>
      </c>
      <c r="D658">
        <v>196779</v>
      </c>
      <c r="E658" s="4">
        <f>(D658/G658)*100</f>
        <v>172.00961538461539</v>
      </c>
      <c r="F658" t="s">
        <v>20</v>
      </c>
      <c r="G658">
        <v>114400</v>
      </c>
      <c r="H658">
        <v>4799</v>
      </c>
      <c r="I658" s="5">
        <f>D658/H658</f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8">
        <f>L658/86400+DATE(1970,1,1)</f>
        <v>42776.25</v>
      </c>
      <c r="O658" s="8">
        <f>M658/86400+DATE(1970,1,1)</f>
        <v>42803.25</v>
      </c>
      <c r="P658" t="b">
        <v>1</v>
      </c>
      <c r="Q658" t="b">
        <v>1</v>
      </c>
      <c r="R658" t="s">
        <v>42</v>
      </c>
      <c r="S658" t="s">
        <v>2041</v>
      </c>
      <c r="T658" t="s">
        <v>2042</v>
      </c>
    </row>
    <row r="659" spans="1:20" ht="34" x14ac:dyDescent="0.2">
      <c r="A659">
        <v>385</v>
      </c>
      <c r="B659" t="s">
        <v>822</v>
      </c>
      <c r="C659" s="3" t="s">
        <v>823</v>
      </c>
      <c r="D659">
        <v>56859</v>
      </c>
      <c r="E659" s="4">
        <f>(D659/G659)*100</f>
        <v>146.16709511568124</v>
      </c>
      <c r="F659" t="s">
        <v>20</v>
      </c>
      <c r="G659">
        <v>38900</v>
      </c>
      <c r="H659">
        <v>1137</v>
      </c>
      <c r="I659" s="5">
        <f>D659/H659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8">
        <f>L659/86400+DATE(1970,1,1)</f>
        <v>43553.208333333328</v>
      </c>
      <c r="O659" s="8">
        <f>M659/86400+DATE(1970,1,1)</f>
        <v>43585.208333333328</v>
      </c>
      <c r="P659" t="b">
        <v>0</v>
      </c>
      <c r="Q659" t="b">
        <v>0</v>
      </c>
      <c r="R659" t="s">
        <v>68</v>
      </c>
      <c r="S659" t="s">
        <v>2047</v>
      </c>
      <c r="T659" t="s">
        <v>2048</v>
      </c>
    </row>
    <row r="660" spans="1:20" ht="17" x14ac:dyDescent="0.2">
      <c r="A660">
        <v>389</v>
      </c>
      <c r="B660" t="s">
        <v>830</v>
      </c>
      <c r="C660" s="3" t="s">
        <v>831</v>
      </c>
      <c r="D660">
        <v>101352</v>
      </c>
      <c r="E660" s="4">
        <f>(D660/G660)*100</f>
        <v>122.11084337349398</v>
      </c>
      <c r="F660" t="s">
        <v>20</v>
      </c>
      <c r="G660">
        <v>83000</v>
      </c>
      <c r="H660">
        <v>1152</v>
      </c>
      <c r="I660" s="5">
        <f>D660/H660</f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8">
        <f>L660/86400+DATE(1970,1,1)</f>
        <v>40479.208333333336</v>
      </c>
      <c r="O660" s="8">
        <f>M660/86400+DATE(1970,1,1)</f>
        <v>40506.25</v>
      </c>
      <c r="P660" t="b">
        <v>0</v>
      </c>
      <c r="Q660" t="b">
        <v>0</v>
      </c>
      <c r="R660" t="s">
        <v>33</v>
      </c>
      <c r="S660" t="s">
        <v>2039</v>
      </c>
      <c r="T660" t="s">
        <v>2040</v>
      </c>
    </row>
    <row r="661" spans="1:20" ht="17" x14ac:dyDescent="0.2">
      <c r="A661">
        <v>390</v>
      </c>
      <c r="B661" t="s">
        <v>832</v>
      </c>
      <c r="C661" s="3" t="s">
        <v>833</v>
      </c>
      <c r="D661">
        <v>4477</v>
      </c>
      <c r="E661" s="4">
        <f>(D661/G661)*100</f>
        <v>186.54166666666669</v>
      </c>
      <c r="F661" t="s">
        <v>20</v>
      </c>
      <c r="G661">
        <v>2400</v>
      </c>
      <c r="H661">
        <v>50</v>
      </c>
      <c r="I661" s="5">
        <f>D661/H661</f>
        <v>89.54</v>
      </c>
      <c r="J661" t="s">
        <v>21</v>
      </c>
      <c r="K661" t="s">
        <v>22</v>
      </c>
      <c r="L661">
        <v>1379048400</v>
      </c>
      <c r="M661">
        <v>1380344400</v>
      </c>
      <c r="N661" s="8">
        <f>L661/86400+DATE(1970,1,1)</f>
        <v>41530.208333333336</v>
      </c>
      <c r="O661" s="8">
        <f>M661/86400+DATE(1970,1,1)</f>
        <v>41545.208333333336</v>
      </c>
      <c r="P661" t="b">
        <v>0</v>
      </c>
      <c r="Q661" t="b">
        <v>0</v>
      </c>
      <c r="R661" t="s">
        <v>122</v>
      </c>
      <c r="S661" t="s">
        <v>2054</v>
      </c>
      <c r="T661" t="s">
        <v>2055</v>
      </c>
    </row>
    <row r="662" spans="1:20" ht="17" x14ac:dyDescent="0.2">
      <c r="A662">
        <v>393</v>
      </c>
      <c r="B662" t="s">
        <v>838</v>
      </c>
      <c r="C662" s="3" t="s">
        <v>839</v>
      </c>
      <c r="D662">
        <v>143788</v>
      </c>
      <c r="E662" s="4">
        <f>(D662/G662)*100</f>
        <v>228.96178343949046</v>
      </c>
      <c r="F662" t="s">
        <v>20</v>
      </c>
      <c r="G662">
        <v>62800</v>
      </c>
      <c r="H662">
        <v>3059</v>
      </c>
      <c r="I662" s="5">
        <f>D662/H662</f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8">
        <f>L662/86400+DATE(1970,1,1)</f>
        <v>42933.208333333328</v>
      </c>
      <c r="O662" s="8">
        <f>M662/86400+DATE(1970,1,1)</f>
        <v>42934.208333333328</v>
      </c>
      <c r="P662" t="b">
        <v>0</v>
      </c>
      <c r="Q662" t="b">
        <v>0</v>
      </c>
      <c r="R662" t="s">
        <v>159</v>
      </c>
      <c r="S662" t="s">
        <v>2035</v>
      </c>
      <c r="T662" t="s">
        <v>2058</v>
      </c>
    </row>
    <row r="663" spans="1:20" ht="17" x14ac:dyDescent="0.2">
      <c r="A663">
        <v>394</v>
      </c>
      <c r="B663" t="s">
        <v>840</v>
      </c>
      <c r="C663" s="3" t="s">
        <v>841</v>
      </c>
      <c r="D663">
        <v>3755</v>
      </c>
      <c r="E663" s="4">
        <f>(D663/G663)*100</f>
        <v>469.37499999999994</v>
      </c>
      <c r="F663" t="s">
        <v>20</v>
      </c>
      <c r="G663">
        <v>800</v>
      </c>
      <c r="H663">
        <v>34</v>
      </c>
      <c r="I663" s="5">
        <f>D663/H663</f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8">
        <f>L663/86400+DATE(1970,1,1)</f>
        <v>41484.208333333336</v>
      </c>
      <c r="O663" s="8">
        <f>M663/86400+DATE(1970,1,1)</f>
        <v>41494.208333333336</v>
      </c>
      <c r="P663" t="b">
        <v>0</v>
      </c>
      <c r="Q663" t="b">
        <v>1</v>
      </c>
      <c r="R663" t="s">
        <v>42</v>
      </c>
      <c r="S663" t="s">
        <v>2041</v>
      </c>
      <c r="T663" t="s">
        <v>2042</v>
      </c>
    </row>
    <row r="664" spans="1:20" ht="34" x14ac:dyDescent="0.2">
      <c r="A664">
        <v>395</v>
      </c>
      <c r="B664" t="s">
        <v>295</v>
      </c>
      <c r="C664" s="3" t="s">
        <v>842</v>
      </c>
      <c r="D664">
        <v>9238</v>
      </c>
      <c r="E664" s="4">
        <f>(D664/G664)*100</f>
        <v>130.11267605633802</v>
      </c>
      <c r="F664" t="s">
        <v>20</v>
      </c>
      <c r="G664">
        <v>7100</v>
      </c>
      <c r="H664">
        <v>220</v>
      </c>
      <c r="I664" s="5">
        <f>D664/H664</f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8">
        <f>L664/86400+DATE(1970,1,1)</f>
        <v>40885.25</v>
      </c>
      <c r="O664" s="8">
        <f>M664/86400+DATE(1970,1,1)</f>
        <v>40886.25</v>
      </c>
      <c r="P664" t="b">
        <v>1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396</v>
      </c>
      <c r="B665" t="s">
        <v>843</v>
      </c>
      <c r="C665" s="3" t="s">
        <v>844</v>
      </c>
      <c r="D665">
        <v>77012</v>
      </c>
      <c r="E665" s="4">
        <f>(D665/G665)*100</f>
        <v>167.05422993492408</v>
      </c>
      <c r="F665" t="s">
        <v>20</v>
      </c>
      <c r="G665">
        <v>46100</v>
      </c>
      <c r="H665">
        <v>1604</v>
      </c>
      <c r="I665" s="5">
        <f>D665/H665</f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8">
        <f>L665/86400+DATE(1970,1,1)</f>
        <v>43378.208333333328</v>
      </c>
      <c r="O665" s="8">
        <f>M665/86400+DATE(1970,1,1)</f>
        <v>43386.208333333328</v>
      </c>
      <c r="P665" t="b">
        <v>0</v>
      </c>
      <c r="Q665" t="b">
        <v>0</v>
      </c>
      <c r="R665" t="s">
        <v>53</v>
      </c>
      <c r="S665" t="s">
        <v>2041</v>
      </c>
      <c r="T665" t="s">
        <v>2044</v>
      </c>
    </row>
    <row r="666" spans="1:20" ht="17" x14ac:dyDescent="0.2">
      <c r="A666">
        <v>397</v>
      </c>
      <c r="B666" t="s">
        <v>845</v>
      </c>
      <c r="C666" s="3" t="s">
        <v>846</v>
      </c>
      <c r="D666">
        <v>14083</v>
      </c>
      <c r="E666" s="4">
        <f>(D666/G666)*100</f>
        <v>173.8641975308642</v>
      </c>
      <c r="F666" t="s">
        <v>20</v>
      </c>
      <c r="G666">
        <v>8100</v>
      </c>
      <c r="H666">
        <v>454</v>
      </c>
      <c r="I666" s="5">
        <f>D666/H666</f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8">
        <f>L666/86400+DATE(1970,1,1)</f>
        <v>41417.208333333336</v>
      </c>
      <c r="O666" s="8">
        <f>M666/86400+DATE(1970,1,1)</f>
        <v>41423.208333333336</v>
      </c>
      <c r="P666" t="b">
        <v>0</v>
      </c>
      <c r="Q666" t="b">
        <v>0</v>
      </c>
      <c r="R666" t="s">
        <v>23</v>
      </c>
      <c r="S666" t="s">
        <v>2035</v>
      </c>
      <c r="T666" t="s">
        <v>2036</v>
      </c>
    </row>
    <row r="667" spans="1:20" ht="34" x14ac:dyDescent="0.2">
      <c r="A667">
        <v>398</v>
      </c>
      <c r="B667" t="s">
        <v>847</v>
      </c>
      <c r="C667" s="3" t="s">
        <v>848</v>
      </c>
      <c r="D667">
        <v>12202</v>
      </c>
      <c r="E667" s="4">
        <f>(D667/G667)*100</f>
        <v>717.76470588235293</v>
      </c>
      <c r="F667" t="s">
        <v>20</v>
      </c>
      <c r="G667">
        <v>1700</v>
      </c>
      <c r="H667">
        <v>123</v>
      </c>
      <c r="I667" s="5">
        <f>D667/H667</f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8">
        <f>L667/86400+DATE(1970,1,1)</f>
        <v>43228.208333333328</v>
      </c>
      <c r="O667" s="8">
        <f>M667/86400+DATE(1970,1,1)</f>
        <v>43230.208333333328</v>
      </c>
      <c r="P667" t="b">
        <v>0</v>
      </c>
      <c r="Q667" t="b">
        <v>1</v>
      </c>
      <c r="R667" t="s">
        <v>71</v>
      </c>
      <c r="S667" t="s">
        <v>2041</v>
      </c>
      <c r="T667" t="s">
        <v>2049</v>
      </c>
    </row>
    <row r="668" spans="1:20" ht="17" x14ac:dyDescent="0.2">
      <c r="A668">
        <v>401</v>
      </c>
      <c r="B668" t="s">
        <v>853</v>
      </c>
      <c r="C668" s="3" t="s">
        <v>854</v>
      </c>
      <c r="D668">
        <v>13772</v>
      </c>
      <c r="E668" s="4">
        <f>(D668/G668)*100</f>
        <v>1530.2222222222222</v>
      </c>
      <c r="F668" t="s">
        <v>20</v>
      </c>
      <c r="G668">
        <v>900</v>
      </c>
      <c r="H668">
        <v>299</v>
      </c>
      <c r="I668" s="5">
        <f>D668/H668</f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8">
        <f>L668/86400+DATE(1970,1,1)</f>
        <v>43765.208333333328</v>
      </c>
      <c r="O668" s="8">
        <f>M668/86400+DATE(1970,1,1)</f>
        <v>43765.208333333328</v>
      </c>
      <c r="P668" t="b">
        <v>0</v>
      </c>
      <c r="Q668" t="b">
        <v>0</v>
      </c>
      <c r="R668" t="s">
        <v>33</v>
      </c>
      <c r="S668" t="s">
        <v>2039</v>
      </c>
      <c r="T668" t="s">
        <v>2040</v>
      </c>
    </row>
    <row r="669" spans="1:20" ht="17" x14ac:dyDescent="0.2">
      <c r="A669">
        <v>404</v>
      </c>
      <c r="B669" t="s">
        <v>859</v>
      </c>
      <c r="C669" s="3" t="s">
        <v>860</v>
      </c>
      <c r="D669">
        <v>154321</v>
      </c>
      <c r="E669" s="4">
        <f>(D669/G669)*100</f>
        <v>315.58486707566465</v>
      </c>
      <c r="F669" t="s">
        <v>20</v>
      </c>
      <c r="G669">
        <v>48900</v>
      </c>
      <c r="H669">
        <v>2237</v>
      </c>
      <c r="I669" s="5">
        <f>D669/H669</f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8">
        <f>L669/86400+DATE(1970,1,1)</f>
        <v>43053.25</v>
      </c>
      <c r="O669" s="8">
        <f>M669/86400+DATE(1970,1,1)</f>
        <v>43056.25</v>
      </c>
      <c r="P669" t="b">
        <v>0</v>
      </c>
      <c r="Q669" t="b">
        <v>0</v>
      </c>
      <c r="R669" t="s">
        <v>33</v>
      </c>
      <c r="S669" t="s">
        <v>2039</v>
      </c>
      <c r="T669" t="s">
        <v>2040</v>
      </c>
    </row>
    <row r="670" spans="1:20" ht="17" x14ac:dyDescent="0.2">
      <c r="A670">
        <v>406</v>
      </c>
      <c r="B670" t="s">
        <v>863</v>
      </c>
      <c r="C670" s="3" t="s">
        <v>864</v>
      </c>
      <c r="D670">
        <v>71583</v>
      </c>
      <c r="E670" s="4">
        <f>(D670/G670)*100</f>
        <v>182.14503816793894</v>
      </c>
      <c r="F670" t="s">
        <v>20</v>
      </c>
      <c r="G670">
        <v>39300</v>
      </c>
      <c r="H670">
        <v>645</v>
      </c>
      <c r="I670" s="5">
        <f>D670/H670</f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8">
        <f>L670/86400+DATE(1970,1,1)</f>
        <v>41304.25</v>
      </c>
      <c r="O670" s="8">
        <f>M670/86400+DATE(1970,1,1)</f>
        <v>41316.25</v>
      </c>
      <c r="P670" t="b">
        <v>1</v>
      </c>
      <c r="Q670" t="b">
        <v>0</v>
      </c>
      <c r="R670" t="s">
        <v>42</v>
      </c>
      <c r="S670" t="s">
        <v>2041</v>
      </c>
      <c r="T670" t="s">
        <v>2042</v>
      </c>
    </row>
    <row r="671" spans="1:20" ht="17" x14ac:dyDescent="0.2">
      <c r="A671">
        <v>407</v>
      </c>
      <c r="B671" t="s">
        <v>865</v>
      </c>
      <c r="C671" s="3" t="s">
        <v>866</v>
      </c>
      <c r="D671">
        <v>12100</v>
      </c>
      <c r="E671" s="4">
        <f>(D671/G671)*100</f>
        <v>355.88235294117646</v>
      </c>
      <c r="F671" t="s">
        <v>20</v>
      </c>
      <c r="G671">
        <v>3400</v>
      </c>
      <c r="H671">
        <v>484</v>
      </c>
      <c r="I671" s="5">
        <f>D671/H671</f>
        <v>25</v>
      </c>
      <c r="J671" t="s">
        <v>36</v>
      </c>
      <c r="K671" t="s">
        <v>37</v>
      </c>
      <c r="L671">
        <v>1570942800</v>
      </c>
      <c r="M671">
        <v>1571547600</v>
      </c>
      <c r="N671" s="8">
        <f>L671/86400+DATE(1970,1,1)</f>
        <v>43751.208333333328</v>
      </c>
      <c r="O671" s="8">
        <f>M671/86400+DATE(1970,1,1)</f>
        <v>43758.208333333328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17" x14ac:dyDescent="0.2">
      <c r="A672">
        <v>408</v>
      </c>
      <c r="B672" t="s">
        <v>867</v>
      </c>
      <c r="C672" s="3" t="s">
        <v>868</v>
      </c>
      <c r="D672">
        <v>12129</v>
      </c>
      <c r="E672" s="4">
        <f>(D672/G672)*100</f>
        <v>131.83695652173913</v>
      </c>
      <c r="F672" t="s">
        <v>20</v>
      </c>
      <c r="G672">
        <v>9200</v>
      </c>
      <c r="H672">
        <v>154</v>
      </c>
      <c r="I672" s="5">
        <f>D672/H672</f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8">
        <f>L672/86400+DATE(1970,1,1)</f>
        <v>42541.208333333328</v>
      </c>
      <c r="O672" s="8">
        <f>M672/86400+DATE(1970,1,1)</f>
        <v>42561.208333333328</v>
      </c>
      <c r="P672" t="b">
        <v>0</v>
      </c>
      <c r="Q672" t="b">
        <v>0</v>
      </c>
      <c r="R672" t="s">
        <v>42</v>
      </c>
      <c r="S672" t="s">
        <v>2041</v>
      </c>
      <c r="T672" t="s">
        <v>2042</v>
      </c>
    </row>
    <row r="673" spans="1:20" ht="17" x14ac:dyDescent="0.2">
      <c r="A673">
        <v>411</v>
      </c>
      <c r="B673" t="s">
        <v>872</v>
      </c>
      <c r="C673" s="3" t="s">
        <v>873</v>
      </c>
      <c r="D673">
        <v>8161</v>
      </c>
      <c r="E673" s="4">
        <f>(D673/G673)*100</f>
        <v>104.62820512820512</v>
      </c>
      <c r="F673" t="s">
        <v>20</v>
      </c>
      <c r="G673">
        <v>7800</v>
      </c>
      <c r="H673">
        <v>82</v>
      </c>
      <c r="I673" s="5">
        <f>D673/H673</f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8">
        <f>L673/86400+DATE(1970,1,1)</f>
        <v>42884.208333333328</v>
      </c>
      <c r="O673" s="8">
        <f>M673/86400+DATE(1970,1,1)</f>
        <v>42886.208333333328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412</v>
      </c>
      <c r="B674" t="s">
        <v>874</v>
      </c>
      <c r="C674" s="3" t="s">
        <v>875</v>
      </c>
      <c r="D674">
        <v>14046</v>
      </c>
      <c r="E674" s="4">
        <f>(D674/G674)*100</f>
        <v>668.85714285714289</v>
      </c>
      <c r="F674" t="s">
        <v>20</v>
      </c>
      <c r="G674">
        <v>2100</v>
      </c>
      <c r="H674">
        <v>134</v>
      </c>
      <c r="I674" s="5">
        <f>D674/H674</f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8">
        <f>L674/86400+DATE(1970,1,1)</f>
        <v>41642.25</v>
      </c>
      <c r="O674" s="8">
        <f>M674/86400+DATE(1970,1,1)</f>
        <v>41652.25</v>
      </c>
      <c r="P674" t="b">
        <v>0</v>
      </c>
      <c r="Q674" t="b">
        <v>0</v>
      </c>
      <c r="R674" t="s">
        <v>119</v>
      </c>
      <c r="S674" t="s">
        <v>2047</v>
      </c>
      <c r="T674" t="s">
        <v>2053</v>
      </c>
    </row>
    <row r="675" spans="1:20" ht="17" x14ac:dyDescent="0.2">
      <c r="A675">
        <v>419</v>
      </c>
      <c r="B675" t="s">
        <v>887</v>
      </c>
      <c r="C675" s="3" t="s">
        <v>888</v>
      </c>
      <c r="D675">
        <v>140469</v>
      </c>
      <c r="E675" s="4">
        <f>(D675/G675)*100</f>
        <v>123.43497363796135</v>
      </c>
      <c r="F675" t="s">
        <v>20</v>
      </c>
      <c r="G675">
        <v>113800</v>
      </c>
      <c r="H675">
        <v>5203</v>
      </c>
      <c r="I675" s="5">
        <f>D675/H675</f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8">
        <f>L675/86400+DATE(1970,1,1)</f>
        <v>40899.25</v>
      </c>
      <c r="O675" s="8">
        <f>M675/86400+DATE(1970,1,1)</f>
        <v>40905.25</v>
      </c>
      <c r="P675" t="b">
        <v>0</v>
      </c>
      <c r="Q675" t="b">
        <v>0</v>
      </c>
      <c r="R675" t="s">
        <v>28</v>
      </c>
      <c r="S675" t="s">
        <v>2037</v>
      </c>
      <c r="T675" t="s">
        <v>2038</v>
      </c>
    </row>
    <row r="676" spans="1:20" ht="17" x14ac:dyDescent="0.2">
      <c r="A676">
        <v>420</v>
      </c>
      <c r="B676" t="s">
        <v>889</v>
      </c>
      <c r="C676" s="3" t="s">
        <v>890</v>
      </c>
      <c r="D676">
        <v>6423</v>
      </c>
      <c r="E676" s="4">
        <f>(D676/G676)*100</f>
        <v>128.46</v>
      </c>
      <c r="F676" t="s">
        <v>20</v>
      </c>
      <c r="G676">
        <v>5000</v>
      </c>
      <c r="H676">
        <v>94</v>
      </c>
      <c r="I676" s="5">
        <f>D676/H676</f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8">
        <f>L676/86400+DATE(1970,1,1)</f>
        <v>42911.208333333328</v>
      </c>
      <c r="O676" s="8">
        <f>M676/86400+DATE(1970,1,1)</f>
        <v>42925.208333333328</v>
      </c>
      <c r="P676" t="b">
        <v>0</v>
      </c>
      <c r="Q676" t="b">
        <v>0</v>
      </c>
      <c r="R676" t="s">
        <v>33</v>
      </c>
      <c r="S676" t="s">
        <v>2039</v>
      </c>
      <c r="T676" t="s">
        <v>2040</v>
      </c>
    </row>
    <row r="677" spans="1:20" ht="34" x14ac:dyDescent="0.2">
      <c r="A677">
        <v>422</v>
      </c>
      <c r="B677" t="s">
        <v>893</v>
      </c>
      <c r="C677" s="3" t="s">
        <v>894</v>
      </c>
      <c r="D677">
        <v>11075</v>
      </c>
      <c r="E677" s="4">
        <f>(D677/G677)*100</f>
        <v>127.29885057471265</v>
      </c>
      <c r="F677" t="s">
        <v>20</v>
      </c>
      <c r="G677">
        <v>8700</v>
      </c>
      <c r="H677">
        <v>205</v>
      </c>
      <c r="I677" s="5">
        <f>D677/H677</f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8">
        <f>L677/86400+DATE(1970,1,1)</f>
        <v>40285.208333333336</v>
      </c>
      <c r="O677" s="8">
        <f>M677/86400+DATE(1970,1,1)</f>
        <v>40305.208333333336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ht="17" x14ac:dyDescent="0.2">
      <c r="A678">
        <v>425</v>
      </c>
      <c r="B678" t="s">
        <v>899</v>
      </c>
      <c r="C678" s="3" t="s">
        <v>900</v>
      </c>
      <c r="D678">
        <v>7767</v>
      </c>
      <c r="E678" s="4">
        <f>(D678/G678)*100</f>
        <v>287.66666666666663</v>
      </c>
      <c r="F678" t="s">
        <v>20</v>
      </c>
      <c r="G678">
        <v>2700</v>
      </c>
      <c r="H678">
        <v>92</v>
      </c>
      <c r="I678" s="5">
        <f>D678/H678</f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8">
        <f>L678/86400+DATE(1970,1,1)</f>
        <v>42213.208333333328</v>
      </c>
      <c r="O678" s="8">
        <f>M678/86400+DATE(1970,1,1)</f>
        <v>42219.208333333328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426</v>
      </c>
      <c r="B679" t="s">
        <v>901</v>
      </c>
      <c r="C679" s="3" t="s">
        <v>902</v>
      </c>
      <c r="D679">
        <v>10313</v>
      </c>
      <c r="E679" s="4">
        <f>(D679/G679)*100</f>
        <v>572.94444444444446</v>
      </c>
      <c r="F679" t="s">
        <v>20</v>
      </c>
      <c r="G679">
        <v>1800</v>
      </c>
      <c r="H679">
        <v>219</v>
      </c>
      <c r="I679" s="5">
        <f>D679/H679</f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8">
        <f>L679/86400+DATE(1970,1,1)</f>
        <v>41332.25</v>
      </c>
      <c r="O679" s="8">
        <f>M679/86400+DATE(1970,1,1)</f>
        <v>41339.25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ht="17" x14ac:dyDescent="0.2">
      <c r="A680">
        <v>427</v>
      </c>
      <c r="B680" t="s">
        <v>903</v>
      </c>
      <c r="C680" s="3" t="s">
        <v>904</v>
      </c>
      <c r="D680">
        <v>197018</v>
      </c>
      <c r="E680" s="4">
        <f>(D680/G680)*100</f>
        <v>112.90429799426933</v>
      </c>
      <c r="F680" t="s">
        <v>20</v>
      </c>
      <c r="G680">
        <v>174500</v>
      </c>
      <c r="H680">
        <v>2526</v>
      </c>
      <c r="I680" s="5">
        <f>D680/H680</f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8">
        <f>L680/86400+DATE(1970,1,1)</f>
        <v>41895.208333333336</v>
      </c>
      <c r="O680" s="8">
        <f>M680/86400+DATE(1970,1,1)</f>
        <v>41927.208333333336</v>
      </c>
      <c r="P680" t="b">
        <v>0</v>
      </c>
      <c r="Q680" t="b">
        <v>1</v>
      </c>
      <c r="R680" t="s">
        <v>33</v>
      </c>
      <c r="S680" t="s">
        <v>2039</v>
      </c>
      <c r="T680" t="s">
        <v>2040</v>
      </c>
    </row>
    <row r="681" spans="1:20" ht="17" x14ac:dyDescent="0.2">
      <c r="A681">
        <v>431</v>
      </c>
      <c r="B681" t="s">
        <v>911</v>
      </c>
      <c r="C681" s="3" t="s">
        <v>912</v>
      </c>
      <c r="D681">
        <v>9817</v>
      </c>
      <c r="E681" s="4">
        <f>(D681/G681)*100</f>
        <v>192.49019607843135</v>
      </c>
      <c r="F681" t="s">
        <v>20</v>
      </c>
      <c r="G681">
        <v>5100</v>
      </c>
      <c r="H681">
        <v>94</v>
      </c>
      <c r="I681" s="5">
        <f>D681/H681</f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8">
        <f>L681/86400+DATE(1970,1,1)</f>
        <v>43273.208333333328</v>
      </c>
      <c r="O681" s="8">
        <f>M681/86400+DATE(1970,1,1)</f>
        <v>43290.208333333328</v>
      </c>
      <c r="P681" t="b">
        <v>1</v>
      </c>
      <c r="Q681" t="b">
        <v>0</v>
      </c>
      <c r="R681" t="s">
        <v>33</v>
      </c>
      <c r="S681" t="s">
        <v>2039</v>
      </c>
      <c r="T681" t="s">
        <v>2040</v>
      </c>
    </row>
    <row r="682" spans="1:20" ht="17" x14ac:dyDescent="0.2">
      <c r="A682">
        <v>435</v>
      </c>
      <c r="B682" t="s">
        <v>919</v>
      </c>
      <c r="C682" s="3" t="s">
        <v>920</v>
      </c>
      <c r="D682">
        <v>178120</v>
      </c>
      <c r="E682" s="4">
        <f>(D682/G682)*100</f>
        <v>116.87664041994749</v>
      </c>
      <c r="F682" t="s">
        <v>20</v>
      </c>
      <c r="G682">
        <v>152400</v>
      </c>
      <c r="H682">
        <v>1713</v>
      </c>
      <c r="I682" s="5">
        <f>D682/H682</f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8">
        <f>L682/86400+DATE(1970,1,1)</f>
        <v>41988.25</v>
      </c>
      <c r="O682" s="8">
        <f>M682/86400+DATE(1970,1,1)</f>
        <v>42000.25</v>
      </c>
      <c r="P682" t="b">
        <v>0</v>
      </c>
      <c r="Q682" t="b">
        <v>1</v>
      </c>
      <c r="R682" t="s">
        <v>33</v>
      </c>
      <c r="S682" t="s">
        <v>2039</v>
      </c>
      <c r="T682" t="s">
        <v>2040</v>
      </c>
    </row>
    <row r="683" spans="1:20" ht="17" x14ac:dyDescent="0.2">
      <c r="A683">
        <v>436</v>
      </c>
      <c r="B683" t="s">
        <v>921</v>
      </c>
      <c r="C683" s="3" t="s">
        <v>922</v>
      </c>
      <c r="D683">
        <v>13678</v>
      </c>
      <c r="E683" s="4">
        <f>(D683/G683)*100</f>
        <v>1052.1538461538462</v>
      </c>
      <c r="F683" t="s">
        <v>20</v>
      </c>
      <c r="G683">
        <v>1300</v>
      </c>
      <c r="H683">
        <v>249</v>
      </c>
      <c r="I683" s="5">
        <f>D683/H683</f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8">
        <f>L683/86400+DATE(1970,1,1)</f>
        <v>43575.208333333328</v>
      </c>
      <c r="O683" s="8">
        <f>M683/86400+DATE(1970,1,1)</f>
        <v>43576.208333333328</v>
      </c>
      <c r="P683" t="b">
        <v>0</v>
      </c>
      <c r="Q683" t="b">
        <v>0</v>
      </c>
      <c r="R683" t="s">
        <v>159</v>
      </c>
      <c r="S683" t="s">
        <v>2035</v>
      </c>
      <c r="T683" t="s">
        <v>2058</v>
      </c>
    </row>
    <row r="684" spans="1:20" ht="17" x14ac:dyDescent="0.2">
      <c r="A684">
        <v>437</v>
      </c>
      <c r="B684" t="s">
        <v>923</v>
      </c>
      <c r="C684" s="3" t="s">
        <v>924</v>
      </c>
      <c r="D684">
        <v>9969</v>
      </c>
      <c r="E684" s="4">
        <f>(D684/G684)*100</f>
        <v>123.07407407407408</v>
      </c>
      <c r="F684" t="s">
        <v>20</v>
      </c>
      <c r="G684">
        <v>8100</v>
      </c>
      <c r="H684">
        <v>192</v>
      </c>
      <c r="I684" s="5">
        <f>D684/H684</f>
        <v>51.921875</v>
      </c>
      <c r="J684" t="s">
        <v>21</v>
      </c>
      <c r="K684" t="s">
        <v>22</v>
      </c>
      <c r="L684">
        <v>1442120400</v>
      </c>
      <c r="M684">
        <v>1442379600</v>
      </c>
      <c r="N684" s="8">
        <f>L684/86400+DATE(1970,1,1)</f>
        <v>42260.208333333328</v>
      </c>
      <c r="O684" s="8">
        <f>M684/86400+DATE(1970,1,1)</f>
        <v>42263.208333333328</v>
      </c>
      <c r="P684" t="b">
        <v>0</v>
      </c>
      <c r="Q684" t="b">
        <v>1</v>
      </c>
      <c r="R684" t="s">
        <v>71</v>
      </c>
      <c r="S684" t="s">
        <v>2041</v>
      </c>
      <c r="T684" t="s">
        <v>2049</v>
      </c>
    </row>
    <row r="685" spans="1:20" ht="34" x14ac:dyDescent="0.2">
      <c r="A685">
        <v>438</v>
      </c>
      <c r="B685" t="s">
        <v>925</v>
      </c>
      <c r="C685" s="3" t="s">
        <v>926</v>
      </c>
      <c r="D685">
        <v>14827</v>
      </c>
      <c r="E685" s="4">
        <f>(D685/G685)*100</f>
        <v>178.63855421686748</v>
      </c>
      <c r="F685" t="s">
        <v>20</v>
      </c>
      <c r="G685">
        <v>8300</v>
      </c>
      <c r="H685">
        <v>247</v>
      </c>
      <c r="I685" s="5">
        <f>D685/H685</f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8">
        <f>L685/86400+DATE(1970,1,1)</f>
        <v>41337.25</v>
      </c>
      <c r="O685" s="8">
        <f>M685/86400+DATE(1970,1,1)</f>
        <v>41367.208333333336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439</v>
      </c>
      <c r="B686" t="s">
        <v>927</v>
      </c>
      <c r="C686" s="3" t="s">
        <v>928</v>
      </c>
      <c r="D686">
        <v>100900</v>
      </c>
      <c r="E686" s="4">
        <f>(D686/G686)*100</f>
        <v>355.28169014084506</v>
      </c>
      <c r="F686" t="s">
        <v>20</v>
      </c>
      <c r="G686">
        <v>28400</v>
      </c>
      <c r="H686">
        <v>2293</v>
      </c>
      <c r="I686" s="5">
        <f>D686/H686</f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8">
        <f>L686/86400+DATE(1970,1,1)</f>
        <v>42680.208333333328</v>
      </c>
      <c r="O686" s="8">
        <f>M686/86400+DATE(1970,1,1)</f>
        <v>42687.25</v>
      </c>
      <c r="P686" t="b">
        <v>0</v>
      </c>
      <c r="Q686" t="b">
        <v>0</v>
      </c>
      <c r="R686" t="s">
        <v>474</v>
      </c>
      <c r="S686" t="s">
        <v>2041</v>
      </c>
      <c r="T686" t="s">
        <v>2063</v>
      </c>
    </row>
    <row r="687" spans="1:20" ht="17" x14ac:dyDescent="0.2">
      <c r="A687">
        <v>440</v>
      </c>
      <c r="B687" t="s">
        <v>929</v>
      </c>
      <c r="C687" s="3" t="s">
        <v>930</v>
      </c>
      <c r="D687">
        <v>165954</v>
      </c>
      <c r="E687" s="4">
        <f>(D687/G687)*100</f>
        <v>161.90634146341463</v>
      </c>
      <c r="F687" t="s">
        <v>20</v>
      </c>
      <c r="G687">
        <v>102500</v>
      </c>
      <c r="H687">
        <v>3131</v>
      </c>
      <c r="I687" s="5">
        <f>D687/H687</f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8">
        <f>L687/86400+DATE(1970,1,1)</f>
        <v>42916.208333333328</v>
      </c>
      <c r="O687" s="8">
        <f>M687/86400+DATE(1970,1,1)</f>
        <v>42926.208333333328</v>
      </c>
      <c r="P687" t="b">
        <v>0</v>
      </c>
      <c r="Q687" t="b">
        <v>0</v>
      </c>
      <c r="R687" t="s">
        <v>269</v>
      </c>
      <c r="S687" t="s">
        <v>2041</v>
      </c>
      <c r="T687" t="s">
        <v>2060</v>
      </c>
    </row>
    <row r="688" spans="1:20" ht="17" x14ac:dyDescent="0.2">
      <c r="A688">
        <v>442</v>
      </c>
      <c r="B688" t="s">
        <v>933</v>
      </c>
      <c r="C688" s="3" t="s">
        <v>934</v>
      </c>
      <c r="D688">
        <v>10731</v>
      </c>
      <c r="E688" s="4">
        <f>(D688/G688)*100</f>
        <v>198.72222222222223</v>
      </c>
      <c r="F688" t="s">
        <v>20</v>
      </c>
      <c r="G688">
        <v>5400</v>
      </c>
      <c r="H688">
        <v>143</v>
      </c>
      <c r="I688" s="5">
        <f>D688/H688</f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8">
        <f>L688/86400+DATE(1970,1,1)</f>
        <v>42980.208333333328</v>
      </c>
      <c r="O688" s="8">
        <f>M688/86400+DATE(1970,1,1)</f>
        <v>42996.208333333328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t="17" x14ac:dyDescent="0.2">
      <c r="A689">
        <v>444</v>
      </c>
      <c r="B689" t="s">
        <v>748</v>
      </c>
      <c r="C689" s="3" t="s">
        <v>937</v>
      </c>
      <c r="D689">
        <v>10938</v>
      </c>
      <c r="E689" s="4">
        <f>(D689/G689)*100</f>
        <v>176.41935483870967</v>
      </c>
      <c r="F689" t="s">
        <v>20</v>
      </c>
      <c r="G689">
        <v>6200</v>
      </c>
      <c r="H689">
        <v>296</v>
      </c>
      <c r="I689" s="5">
        <f>D689/H689</f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8">
        <f>L689/86400+DATE(1970,1,1)</f>
        <v>40748.208333333336</v>
      </c>
      <c r="O689" s="8">
        <f>M689/86400+DATE(1970,1,1)</f>
        <v>40750.208333333336</v>
      </c>
      <c r="P689" t="b">
        <v>0</v>
      </c>
      <c r="Q689" t="b">
        <v>1</v>
      </c>
      <c r="R689" t="s">
        <v>60</v>
      </c>
      <c r="S689" t="s">
        <v>2035</v>
      </c>
      <c r="T689" t="s">
        <v>2045</v>
      </c>
    </row>
    <row r="690" spans="1:20" ht="34" x14ac:dyDescent="0.2">
      <c r="A690">
        <v>445</v>
      </c>
      <c r="B690" t="s">
        <v>938</v>
      </c>
      <c r="C690" s="3" t="s">
        <v>939</v>
      </c>
      <c r="D690">
        <v>10739</v>
      </c>
      <c r="E690" s="4">
        <f>(D690/G690)*100</f>
        <v>511.38095238095235</v>
      </c>
      <c r="F690" t="s">
        <v>20</v>
      </c>
      <c r="G690">
        <v>2100</v>
      </c>
      <c r="H690">
        <v>170</v>
      </c>
      <c r="I690" s="5">
        <f>D690/H690</f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8">
        <f>L690/86400+DATE(1970,1,1)</f>
        <v>40515.25</v>
      </c>
      <c r="O690" s="8">
        <f>M690/86400+DATE(1970,1,1)</f>
        <v>40536.25</v>
      </c>
      <c r="P690" t="b">
        <v>0</v>
      </c>
      <c r="Q690" t="b">
        <v>1</v>
      </c>
      <c r="R690" t="s">
        <v>33</v>
      </c>
      <c r="S690" t="s">
        <v>2039</v>
      </c>
      <c r="T690" t="s">
        <v>2040</v>
      </c>
    </row>
    <row r="691" spans="1:20" ht="17" x14ac:dyDescent="0.2">
      <c r="A691">
        <v>449</v>
      </c>
      <c r="B691" t="s">
        <v>946</v>
      </c>
      <c r="C691" s="3" t="s">
        <v>947</v>
      </c>
      <c r="D691">
        <v>8703</v>
      </c>
      <c r="E691" s="4">
        <f>(D691/G691)*100</f>
        <v>967</v>
      </c>
      <c r="F691" t="s">
        <v>20</v>
      </c>
      <c r="G691">
        <v>900</v>
      </c>
      <c r="H691">
        <v>86</v>
      </c>
      <c r="I691" s="5">
        <f>D691/H691</f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8">
        <f>L691/86400+DATE(1970,1,1)</f>
        <v>43530.25</v>
      </c>
      <c r="O691" s="8">
        <f>M691/86400+DATE(1970,1,1)</f>
        <v>43547.208333333328</v>
      </c>
      <c r="P691" t="b">
        <v>0</v>
      </c>
      <c r="Q691" t="b">
        <v>0</v>
      </c>
      <c r="R691" t="s">
        <v>89</v>
      </c>
      <c r="S691" t="s">
        <v>2050</v>
      </c>
      <c r="T691" t="s">
        <v>2051</v>
      </c>
    </row>
    <row r="692" spans="1:20" ht="17" x14ac:dyDescent="0.2">
      <c r="A692">
        <v>451</v>
      </c>
      <c r="B692" t="s">
        <v>950</v>
      </c>
      <c r="C692" s="3" t="s">
        <v>951</v>
      </c>
      <c r="D692">
        <v>182302</v>
      </c>
      <c r="E692" s="4">
        <f>(D692/G692)*100</f>
        <v>122.84501347708894</v>
      </c>
      <c r="F692" t="s">
        <v>20</v>
      </c>
      <c r="G692">
        <v>148400</v>
      </c>
      <c r="H692">
        <v>6286</v>
      </c>
      <c r="I692" s="5">
        <f>D692/H692</f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8">
        <f>L692/86400+DATE(1970,1,1)</f>
        <v>42935.208333333328</v>
      </c>
      <c r="O692" s="8">
        <f>M692/86400+DATE(1970,1,1)</f>
        <v>42966.208333333328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ht="17" x14ac:dyDescent="0.2">
      <c r="A693">
        <v>455</v>
      </c>
      <c r="B693" t="s">
        <v>958</v>
      </c>
      <c r="C693" s="3" t="s">
        <v>959</v>
      </c>
      <c r="D693">
        <v>137904</v>
      </c>
      <c r="E693" s="4">
        <f>(D693/G693)*100</f>
        <v>118.37253218884121</v>
      </c>
      <c r="F693" t="s">
        <v>20</v>
      </c>
      <c r="G693">
        <v>116500</v>
      </c>
      <c r="H693">
        <v>3727</v>
      </c>
      <c r="I693" s="5">
        <f>D693/H693</f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8">
        <f>L693/86400+DATE(1970,1,1)</f>
        <v>40809.208333333336</v>
      </c>
      <c r="O693" s="8">
        <f>M693/86400+DATE(1970,1,1)</f>
        <v>40832.208333333336</v>
      </c>
      <c r="P693" t="b">
        <v>0</v>
      </c>
      <c r="Q693" t="b">
        <v>0</v>
      </c>
      <c r="R693" t="s">
        <v>33</v>
      </c>
      <c r="S693" t="s">
        <v>2039</v>
      </c>
      <c r="T693" t="s">
        <v>2040</v>
      </c>
    </row>
    <row r="694" spans="1:20" ht="34" x14ac:dyDescent="0.2">
      <c r="A694">
        <v>456</v>
      </c>
      <c r="B694" t="s">
        <v>960</v>
      </c>
      <c r="C694" s="3" t="s">
        <v>961</v>
      </c>
      <c r="D694">
        <v>152438</v>
      </c>
      <c r="E694" s="4">
        <f>(D694/G694)*100</f>
        <v>104.1243169398907</v>
      </c>
      <c r="F694" t="s">
        <v>20</v>
      </c>
      <c r="G694">
        <v>146400</v>
      </c>
      <c r="H694">
        <v>1605</v>
      </c>
      <c r="I694" s="5">
        <f>D694/H694</f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8">
        <f>L694/86400+DATE(1970,1,1)</f>
        <v>43141.25</v>
      </c>
      <c r="O694" s="8">
        <f>M694/86400+DATE(1970,1,1)</f>
        <v>43141.25</v>
      </c>
      <c r="P694" t="b">
        <v>0</v>
      </c>
      <c r="Q694" t="b">
        <v>1</v>
      </c>
      <c r="R694" t="s">
        <v>60</v>
      </c>
      <c r="S694" t="s">
        <v>2035</v>
      </c>
      <c r="T694" t="s">
        <v>2045</v>
      </c>
    </row>
    <row r="695" spans="1:20" ht="17" x14ac:dyDescent="0.2">
      <c r="A695">
        <v>458</v>
      </c>
      <c r="B695" t="s">
        <v>964</v>
      </c>
      <c r="C695" s="3" t="s">
        <v>965</v>
      </c>
      <c r="D695">
        <v>118706</v>
      </c>
      <c r="E695" s="4">
        <f>(D695/G695)*100</f>
        <v>351.20118343195264</v>
      </c>
      <c r="F695" t="s">
        <v>20</v>
      </c>
      <c r="G695">
        <v>33800</v>
      </c>
      <c r="H695">
        <v>2120</v>
      </c>
      <c r="I695" s="5">
        <f>D695/H695</f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8">
        <f>L695/86400+DATE(1970,1,1)</f>
        <v>40265.208333333336</v>
      </c>
      <c r="O695" s="8">
        <f>M695/86400+DATE(1970,1,1)</f>
        <v>40309.208333333336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460</v>
      </c>
      <c r="B696" t="s">
        <v>968</v>
      </c>
      <c r="C696" s="3" t="s">
        <v>969</v>
      </c>
      <c r="D696">
        <v>4119</v>
      </c>
      <c r="E696" s="4">
        <f>(D696/G696)*100</f>
        <v>171.625</v>
      </c>
      <c r="F696" t="s">
        <v>20</v>
      </c>
      <c r="G696">
        <v>2400</v>
      </c>
      <c r="H696">
        <v>50</v>
      </c>
      <c r="I696" s="5">
        <f>D696/H696</f>
        <v>82.38</v>
      </c>
      <c r="J696" t="s">
        <v>21</v>
      </c>
      <c r="K696" t="s">
        <v>22</v>
      </c>
      <c r="L696">
        <v>1281330000</v>
      </c>
      <c r="M696">
        <v>1281589200</v>
      </c>
      <c r="N696" s="8">
        <f>L696/86400+DATE(1970,1,1)</f>
        <v>40399.208333333336</v>
      </c>
      <c r="O696" s="8">
        <f>M696/86400+DATE(1970,1,1)</f>
        <v>40402.208333333336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461</v>
      </c>
      <c r="B697" t="s">
        <v>970</v>
      </c>
      <c r="C697" s="3" t="s">
        <v>971</v>
      </c>
      <c r="D697">
        <v>139354</v>
      </c>
      <c r="E697" s="4">
        <f>(D697/G697)*100</f>
        <v>141.04655870445345</v>
      </c>
      <c r="F697" t="s">
        <v>20</v>
      </c>
      <c r="G697">
        <v>98800</v>
      </c>
      <c r="H697">
        <v>2080</v>
      </c>
      <c r="I697" s="5">
        <f>D697/H697</f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8">
        <f>L697/86400+DATE(1970,1,1)</f>
        <v>41757.208333333336</v>
      </c>
      <c r="O697" s="8">
        <f>M697/86400+DATE(1970,1,1)</f>
        <v>41777.208333333336</v>
      </c>
      <c r="P697" t="b">
        <v>0</v>
      </c>
      <c r="Q697" t="b">
        <v>0</v>
      </c>
      <c r="R697" t="s">
        <v>53</v>
      </c>
      <c r="S697" t="s">
        <v>2041</v>
      </c>
      <c r="T697" t="s">
        <v>2044</v>
      </c>
    </row>
    <row r="698" spans="1:20" ht="34" x14ac:dyDescent="0.2">
      <c r="A698">
        <v>463</v>
      </c>
      <c r="B698" t="s">
        <v>974</v>
      </c>
      <c r="C698" s="3" t="s">
        <v>975</v>
      </c>
      <c r="D698">
        <v>145265</v>
      </c>
      <c r="E698" s="4">
        <f>(D698/G698)*100</f>
        <v>108.16455696202532</v>
      </c>
      <c r="F698" t="s">
        <v>20</v>
      </c>
      <c r="G698">
        <v>134300</v>
      </c>
      <c r="H698">
        <v>2105</v>
      </c>
      <c r="I698" s="5">
        <f>D698/H698</f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8">
        <f>L698/86400+DATE(1970,1,1)</f>
        <v>41639.25</v>
      </c>
      <c r="O698" s="8">
        <f>M698/86400+DATE(1970,1,1)</f>
        <v>41643.25</v>
      </c>
      <c r="P698" t="b">
        <v>0</v>
      </c>
      <c r="Q698" t="b">
        <v>0</v>
      </c>
      <c r="R698" t="s">
        <v>71</v>
      </c>
      <c r="S698" t="s">
        <v>2041</v>
      </c>
      <c r="T698" t="s">
        <v>2049</v>
      </c>
    </row>
    <row r="699" spans="1:20" ht="17" x14ac:dyDescent="0.2">
      <c r="A699">
        <v>464</v>
      </c>
      <c r="B699" t="s">
        <v>976</v>
      </c>
      <c r="C699" s="3" t="s">
        <v>977</v>
      </c>
      <c r="D699">
        <v>95020</v>
      </c>
      <c r="E699" s="4">
        <f>(D699/G699)*100</f>
        <v>133.45505617977528</v>
      </c>
      <c r="F699" t="s">
        <v>20</v>
      </c>
      <c r="G699">
        <v>71200</v>
      </c>
      <c r="H699">
        <v>2436</v>
      </c>
      <c r="I699" s="5">
        <f>D699/H699</f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8">
        <f>L699/86400+DATE(1970,1,1)</f>
        <v>43142.25</v>
      </c>
      <c r="O699" s="8">
        <f>M699/86400+DATE(1970,1,1)</f>
        <v>43156.25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ht="17" x14ac:dyDescent="0.2">
      <c r="A700">
        <v>465</v>
      </c>
      <c r="B700" t="s">
        <v>978</v>
      </c>
      <c r="C700" s="3" t="s">
        <v>979</v>
      </c>
      <c r="D700">
        <v>8829</v>
      </c>
      <c r="E700" s="4">
        <f>(D700/G700)*100</f>
        <v>187.85106382978722</v>
      </c>
      <c r="F700" t="s">
        <v>20</v>
      </c>
      <c r="G700">
        <v>4700</v>
      </c>
      <c r="H700">
        <v>80</v>
      </c>
      <c r="I700" s="5">
        <f>D700/H700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8">
        <f>L700/86400+DATE(1970,1,1)</f>
        <v>43127.25</v>
      </c>
      <c r="O700" s="8">
        <f>M700/86400+DATE(1970,1,1)</f>
        <v>43136.25</v>
      </c>
      <c r="P700" t="b">
        <v>0</v>
      </c>
      <c r="Q700" t="b">
        <v>0</v>
      </c>
      <c r="R700" t="s">
        <v>206</v>
      </c>
      <c r="S700" t="s">
        <v>2047</v>
      </c>
      <c r="T700" t="s">
        <v>2059</v>
      </c>
    </row>
    <row r="701" spans="1:20" ht="17" x14ac:dyDescent="0.2">
      <c r="A701">
        <v>466</v>
      </c>
      <c r="B701" t="s">
        <v>980</v>
      </c>
      <c r="C701" s="3" t="s">
        <v>981</v>
      </c>
      <c r="D701">
        <v>3984</v>
      </c>
      <c r="E701" s="4">
        <f>(D701/G701)*100</f>
        <v>332</v>
      </c>
      <c r="F701" t="s">
        <v>20</v>
      </c>
      <c r="G701">
        <v>1200</v>
      </c>
      <c r="H701">
        <v>42</v>
      </c>
      <c r="I701" s="5">
        <f>D701/H701</f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8">
        <f>L701/86400+DATE(1970,1,1)</f>
        <v>41409.208333333336</v>
      </c>
      <c r="O701" s="8">
        <f>M701/86400+DATE(1970,1,1)</f>
        <v>41432.208333333336</v>
      </c>
      <c r="P701" t="b">
        <v>0</v>
      </c>
      <c r="Q701" t="b">
        <v>1</v>
      </c>
      <c r="R701" t="s">
        <v>65</v>
      </c>
      <c r="S701" t="s">
        <v>2037</v>
      </c>
      <c r="T701" t="s">
        <v>2046</v>
      </c>
    </row>
    <row r="702" spans="1:20" ht="34" x14ac:dyDescent="0.2">
      <c r="A702">
        <v>467</v>
      </c>
      <c r="B702" t="s">
        <v>982</v>
      </c>
      <c r="C702" s="3" t="s">
        <v>983</v>
      </c>
      <c r="D702">
        <v>8053</v>
      </c>
      <c r="E702" s="4">
        <f>(D702/G702)*100</f>
        <v>575.21428571428578</v>
      </c>
      <c r="F702" t="s">
        <v>20</v>
      </c>
      <c r="G702">
        <v>1400</v>
      </c>
      <c r="H702">
        <v>139</v>
      </c>
      <c r="I702" s="5">
        <f>D702/H702</f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8">
        <f>L702/86400+DATE(1970,1,1)</f>
        <v>42331.25</v>
      </c>
      <c r="O702" s="8">
        <f>M702/86400+DATE(1970,1,1)</f>
        <v>42338.25</v>
      </c>
      <c r="P702" t="b">
        <v>0</v>
      </c>
      <c r="Q702" t="b">
        <v>1</v>
      </c>
      <c r="R702" t="s">
        <v>28</v>
      </c>
      <c r="S702" t="s">
        <v>2037</v>
      </c>
      <c r="T702" t="s">
        <v>2038</v>
      </c>
    </row>
    <row r="703" spans="1:20" ht="17" x14ac:dyDescent="0.2">
      <c r="A703">
        <v>469</v>
      </c>
      <c r="B703" t="s">
        <v>986</v>
      </c>
      <c r="C703" s="3" t="s">
        <v>987</v>
      </c>
      <c r="D703">
        <v>10328</v>
      </c>
      <c r="E703" s="4">
        <f>(D703/G703)*100</f>
        <v>184.42857142857144</v>
      </c>
      <c r="F703" t="s">
        <v>20</v>
      </c>
      <c r="G703">
        <v>5600</v>
      </c>
      <c r="H703">
        <v>159</v>
      </c>
      <c r="I703" s="5">
        <f>D703/H703</f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8">
        <f>L703/86400+DATE(1970,1,1)</f>
        <v>42142.208333333328</v>
      </c>
      <c r="O703" s="8">
        <f>M703/86400+DATE(1970,1,1)</f>
        <v>42144.208333333328</v>
      </c>
      <c r="P703" t="b">
        <v>0</v>
      </c>
      <c r="Q703" t="b">
        <v>0</v>
      </c>
      <c r="R703" t="s">
        <v>53</v>
      </c>
      <c r="S703" t="s">
        <v>2041</v>
      </c>
      <c r="T703" t="s">
        <v>2044</v>
      </c>
    </row>
    <row r="704" spans="1:20" ht="17" x14ac:dyDescent="0.2">
      <c r="A704">
        <v>470</v>
      </c>
      <c r="B704" t="s">
        <v>988</v>
      </c>
      <c r="C704" s="3" t="s">
        <v>989</v>
      </c>
      <c r="D704">
        <v>10289</v>
      </c>
      <c r="E704" s="4">
        <f>(D704/G704)*100</f>
        <v>285.80555555555554</v>
      </c>
      <c r="F704" t="s">
        <v>20</v>
      </c>
      <c r="G704">
        <v>3600</v>
      </c>
      <c r="H704">
        <v>381</v>
      </c>
      <c r="I704" s="5">
        <f>D704/H704</f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8">
        <f>L704/86400+DATE(1970,1,1)</f>
        <v>42716.25</v>
      </c>
      <c r="O704" s="8">
        <f>M704/86400+DATE(1970,1,1)</f>
        <v>42723.25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471</v>
      </c>
      <c r="B705" t="s">
        <v>446</v>
      </c>
      <c r="C705" s="3" t="s">
        <v>990</v>
      </c>
      <c r="D705">
        <v>9889</v>
      </c>
      <c r="E705" s="4">
        <f>(D705/G705)*100</f>
        <v>319</v>
      </c>
      <c r="F705" t="s">
        <v>20</v>
      </c>
      <c r="G705">
        <v>3100</v>
      </c>
      <c r="H705">
        <v>194</v>
      </c>
      <c r="I705" s="5">
        <f>D705/H705</f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8">
        <f>L705/86400+DATE(1970,1,1)</f>
        <v>41031.208333333336</v>
      </c>
      <c r="O705" s="8">
        <f>M705/86400+DATE(1970,1,1)</f>
        <v>41031.208333333336</v>
      </c>
      <c r="P705" t="b">
        <v>0</v>
      </c>
      <c r="Q705" t="b">
        <v>1</v>
      </c>
      <c r="R705" t="s">
        <v>17</v>
      </c>
      <c r="S705" t="s">
        <v>2033</v>
      </c>
      <c r="T705" t="s">
        <v>2034</v>
      </c>
    </row>
    <row r="706" spans="1:20" ht="17" x14ac:dyDescent="0.2">
      <c r="A706">
        <v>473</v>
      </c>
      <c r="B706" t="s">
        <v>993</v>
      </c>
      <c r="C706" s="3" t="s">
        <v>994</v>
      </c>
      <c r="D706">
        <v>8907</v>
      </c>
      <c r="E706" s="4">
        <f>(D706/G706)*100</f>
        <v>178.14000000000001</v>
      </c>
      <c r="F706" t="s">
        <v>20</v>
      </c>
      <c r="G706">
        <v>5000</v>
      </c>
      <c r="H706">
        <v>106</v>
      </c>
      <c r="I706" s="5">
        <f>D706/H706</f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8">
        <f>L706/86400+DATE(1970,1,1)</f>
        <v>43277.208333333328</v>
      </c>
      <c r="O706" s="8">
        <f>M706/86400+DATE(1970,1,1)</f>
        <v>43278.208333333328</v>
      </c>
      <c r="P706" t="b">
        <v>0</v>
      </c>
      <c r="Q706" t="b">
        <v>0</v>
      </c>
      <c r="R706" t="s">
        <v>50</v>
      </c>
      <c r="S706" t="s">
        <v>2035</v>
      </c>
      <c r="T706" t="s">
        <v>2043</v>
      </c>
    </row>
    <row r="707" spans="1:20" ht="17" x14ac:dyDescent="0.2">
      <c r="A707">
        <v>474</v>
      </c>
      <c r="B707" t="s">
        <v>995</v>
      </c>
      <c r="C707" s="3" t="s">
        <v>996</v>
      </c>
      <c r="D707">
        <v>14606</v>
      </c>
      <c r="E707" s="4">
        <f>(D707/G707)*100</f>
        <v>365.15</v>
      </c>
      <c r="F707" t="s">
        <v>20</v>
      </c>
      <c r="G707">
        <v>4000</v>
      </c>
      <c r="H707">
        <v>142</v>
      </c>
      <c r="I707" s="5">
        <f>D707/H707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8">
        <f>L707/86400+DATE(1970,1,1)</f>
        <v>41989.25</v>
      </c>
      <c r="O707" s="8">
        <f>M707/86400+DATE(1970,1,1)</f>
        <v>41990.25</v>
      </c>
      <c r="P707" t="b">
        <v>0</v>
      </c>
      <c r="Q707" t="b">
        <v>0</v>
      </c>
      <c r="R707" t="s">
        <v>269</v>
      </c>
      <c r="S707" t="s">
        <v>2041</v>
      </c>
      <c r="T707" t="s">
        <v>2060</v>
      </c>
    </row>
    <row r="708" spans="1:20" ht="34" x14ac:dyDescent="0.2">
      <c r="A708">
        <v>475</v>
      </c>
      <c r="B708" t="s">
        <v>997</v>
      </c>
      <c r="C708" s="3" t="s">
        <v>998</v>
      </c>
      <c r="D708">
        <v>8432</v>
      </c>
      <c r="E708" s="4">
        <f>(D708/G708)*100</f>
        <v>113.94594594594594</v>
      </c>
      <c r="F708" t="s">
        <v>20</v>
      </c>
      <c r="G708">
        <v>7400</v>
      </c>
      <c r="H708">
        <v>211</v>
      </c>
      <c r="I708" s="5">
        <f>D708/H708</f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8">
        <f>L708/86400+DATE(1970,1,1)</f>
        <v>41450.208333333336</v>
      </c>
      <c r="O708" s="8">
        <f>M708/86400+DATE(1970,1,1)</f>
        <v>41454.208333333336</v>
      </c>
      <c r="P708" t="b">
        <v>0</v>
      </c>
      <c r="Q708" t="b">
        <v>1</v>
      </c>
      <c r="R708" t="s">
        <v>206</v>
      </c>
      <c r="S708" t="s">
        <v>2047</v>
      </c>
      <c r="T708" t="s">
        <v>2059</v>
      </c>
    </row>
    <row r="709" spans="1:20" ht="17" x14ac:dyDescent="0.2">
      <c r="A709">
        <v>478</v>
      </c>
      <c r="B709" t="s">
        <v>1003</v>
      </c>
      <c r="C709" s="3" t="s">
        <v>1004</v>
      </c>
      <c r="D709">
        <v>162603</v>
      </c>
      <c r="E709" s="4">
        <f>(D709/G709)*100</f>
        <v>236.34156976744185</v>
      </c>
      <c r="F709" t="s">
        <v>20</v>
      </c>
      <c r="G709">
        <v>68800</v>
      </c>
      <c r="H709">
        <v>2756</v>
      </c>
      <c r="I709" s="5">
        <f>D709/H709</f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8">
        <f>L709/86400+DATE(1970,1,1)</f>
        <v>42072.208333333328</v>
      </c>
      <c r="O709" s="8">
        <f>M709/86400+DATE(1970,1,1)</f>
        <v>42084.208333333328</v>
      </c>
      <c r="P709" t="b">
        <v>0</v>
      </c>
      <c r="Q709" t="b">
        <v>0</v>
      </c>
      <c r="R709" t="s">
        <v>65</v>
      </c>
      <c r="S709" t="s">
        <v>2037</v>
      </c>
      <c r="T709" t="s">
        <v>2046</v>
      </c>
    </row>
    <row r="710" spans="1:20" ht="17" x14ac:dyDescent="0.2">
      <c r="A710">
        <v>479</v>
      </c>
      <c r="B710" t="s">
        <v>1005</v>
      </c>
      <c r="C710" s="3" t="s">
        <v>1006</v>
      </c>
      <c r="D710">
        <v>12310</v>
      </c>
      <c r="E710" s="4">
        <f>(D710/G710)*100</f>
        <v>512.91666666666663</v>
      </c>
      <c r="F710" t="s">
        <v>20</v>
      </c>
      <c r="G710">
        <v>2400</v>
      </c>
      <c r="H710">
        <v>173</v>
      </c>
      <c r="I710" s="5">
        <f>D710/H710</f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8">
        <f>L710/86400+DATE(1970,1,1)</f>
        <v>42945.208333333328</v>
      </c>
      <c r="O710" s="8">
        <f>M710/86400+DATE(1970,1,1)</f>
        <v>42947.208333333328</v>
      </c>
      <c r="P710" t="b">
        <v>0</v>
      </c>
      <c r="Q710" t="b">
        <v>0</v>
      </c>
      <c r="R710" t="s">
        <v>17</v>
      </c>
      <c r="S710" t="s">
        <v>2033</v>
      </c>
      <c r="T710" t="s">
        <v>2034</v>
      </c>
    </row>
    <row r="711" spans="1:20" ht="17" x14ac:dyDescent="0.2">
      <c r="A711">
        <v>480</v>
      </c>
      <c r="B711" t="s">
        <v>1007</v>
      </c>
      <c r="C711" s="3" t="s">
        <v>1008</v>
      </c>
      <c r="D711">
        <v>8656</v>
      </c>
      <c r="E711" s="4">
        <f>(D711/G711)*100</f>
        <v>100.65116279069768</v>
      </c>
      <c r="F711" t="s">
        <v>20</v>
      </c>
      <c r="G711">
        <v>8600</v>
      </c>
      <c r="H711">
        <v>87</v>
      </c>
      <c r="I711" s="5">
        <f>D711/H711</f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8">
        <f>L711/86400+DATE(1970,1,1)</f>
        <v>40248.25</v>
      </c>
      <c r="O711" s="8">
        <f>M711/86400+DATE(1970,1,1)</f>
        <v>40257.208333333336</v>
      </c>
      <c r="P711" t="b">
        <v>0</v>
      </c>
      <c r="Q711" t="b">
        <v>1</v>
      </c>
      <c r="R711" t="s">
        <v>122</v>
      </c>
      <c r="S711" t="s">
        <v>2054</v>
      </c>
      <c r="T711" t="s">
        <v>2055</v>
      </c>
    </row>
    <row r="712" spans="1:20" ht="17" x14ac:dyDescent="0.2">
      <c r="A712">
        <v>484</v>
      </c>
      <c r="B712" t="s">
        <v>1015</v>
      </c>
      <c r="C712" s="3" t="s">
        <v>1016</v>
      </c>
      <c r="D712">
        <v>77021</v>
      </c>
      <c r="E712" s="4">
        <f>(D712/G712)*100</f>
        <v>260.20608108108109</v>
      </c>
      <c r="F712" t="s">
        <v>20</v>
      </c>
      <c r="G712">
        <v>29600</v>
      </c>
      <c r="H712">
        <v>1572</v>
      </c>
      <c r="I712" s="5">
        <f>D712/H712</f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8">
        <f>L712/86400+DATE(1970,1,1)</f>
        <v>41855.208333333336</v>
      </c>
      <c r="O712" s="8">
        <f>M712/86400+DATE(1970,1,1)</f>
        <v>41904.208333333336</v>
      </c>
      <c r="P712" t="b">
        <v>0</v>
      </c>
      <c r="Q712" t="b">
        <v>1</v>
      </c>
      <c r="R712" t="s">
        <v>17</v>
      </c>
      <c r="S712" t="s">
        <v>2033</v>
      </c>
      <c r="T712" t="s">
        <v>2034</v>
      </c>
    </row>
    <row r="713" spans="1:20" ht="17" x14ac:dyDescent="0.2">
      <c r="A713">
        <v>487</v>
      </c>
      <c r="B713" t="s">
        <v>1021</v>
      </c>
      <c r="C713" s="3" t="s">
        <v>1022</v>
      </c>
      <c r="D713">
        <v>197024</v>
      </c>
      <c r="E713" s="4">
        <f>(D713/G713)*100</f>
        <v>178.62556663644605</v>
      </c>
      <c r="F713" t="s">
        <v>20</v>
      </c>
      <c r="G713">
        <v>110300</v>
      </c>
      <c r="H713">
        <v>2346</v>
      </c>
      <c r="I713" s="5">
        <f>D713/H713</f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8">
        <f>L713/86400+DATE(1970,1,1)</f>
        <v>42845.208333333328</v>
      </c>
      <c r="O713" s="8">
        <f>M713/86400+DATE(1970,1,1)</f>
        <v>42878.208333333328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488</v>
      </c>
      <c r="B714" t="s">
        <v>1023</v>
      </c>
      <c r="C714" s="3" t="s">
        <v>1024</v>
      </c>
      <c r="D714">
        <v>11663</v>
      </c>
      <c r="E714" s="4">
        <f>(D714/G714)*100</f>
        <v>220.0566037735849</v>
      </c>
      <c r="F714" t="s">
        <v>20</v>
      </c>
      <c r="G714">
        <v>5300</v>
      </c>
      <c r="H714">
        <v>115</v>
      </c>
      <c r="I714" s="5">
        <f>D714/H714</f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8">
        <f>L714/86400+DATE(1970,1,1)</f>
        <v>42403.25</v>
      </c>
      <c r="O714" s="8">
        <f>M714/86400+DATE(1970,1,1)</f>
        <v>42420.25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489</v>
      </c>
      <c r="B715" t="s">
        <v>1025</v>
      </c>
      <c r="C715" s="3" t="s">
        <v>1026</v>
      </c>
      <c r="D715">
        <v>9339</v>
      </c>
      <c r="E715" s="4">
        <f>(D715/G715)*100</f>
        <v>101.5108695652174</v>
      </c>
      <c r="F715" t="s">
        <v>20</v>
      </c>
      <c r="G715">
        <v>9200</v>
      </c>
      <c r="H715">
        <v>85</v>
      </c>
      <c r="I715" s="5">
        <f>D715/H715</f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8">
        <f>L715/86400+DATE(1970,1,1)</f>
        <v>40406.208333333336</v>
      </c>
      <c r="O715" s="8">
        <f>M715/86400+DATE(1970,1,1)</f>
        <v>40411.208333333336</v>
      </c>
      <c r="P715" t="b">
        <v>0</v>
      </c>
      <c r="Q715" t="b">
        <v>0</v>
      </c>
      <c r="R715" t="s">
        <v>65</v>
      </c>
      <c r="S715" t="s">
        <v>2037</v>
      </c>
      <c r="T715" t="s">
        <v>2046</v>
      </c>
    </row>
    <row r="716" spans="1:20" ht="17" x14ac:dyDescent="0.2">
      <c r="A716">
        <v>490</v>
      </c>
      <c r="B716" t="s">
        <v>1027</v>
      </c>
      <c r="C716" s="3" t="s">
        <v>1028</v>
      </c>
      <c r="D716">
        <v>4596</v>
      </c>
      <c r="E716" s="4">
        <f>(D716/G716)*100</f>
        <v>191.5</v>
      </c>
      <c r="F716" t="s">
        <v>20</v>
      </c>
      <c r="G716">
        <v>2400</v>
      </c>
      <c r="H716">
        <v>144</v>
      </c>
      <c r="I716" s="5">
        <f>D716/H716</f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8">
        <f>L716/86400+DATE(1970,1,1)</f>
        <v>43786.25</v>
      </c>
      <c r="O716" s="8">
        <f>M716/86400+DATE(1970,1,1)</f>
        <v>43793.25</v>
      </c>
      <c r="P716" t="b">
        <v>0</v>
      </c>
      <c r="Q716" t="b">
        <v>0</v>
      </c>
      <c r="R716" t="s">
        <v>1029</v>
      </c>
      <c r="S716" t="s">
        <v>2064</v>
      </c>
      <c r="T716" t="s">
        <v>2065</v>
      </c>
    </row>
    <row r="717" spans="1:20" ht="34" x14ac:dyDescent="0.2">
      <c r="A717">
        <v>491</v>
      </c>
      <c r="B717" t="s">
        <v>1030</v>
      </c>
      <c r="C717" s="3" t="s">
        <v>1031</v>
      </c>
      <c r="D717">
        <v>173437</v>
      </c>
      <c r="E717" s="4">
        <f>(D717/G717)*100</f>
        <v>305.34683098591546</v>
      </c>
      <c r="F717" t="s">
        <v>20</v>
      </c>
      <c r="G717">
        <v>56800</v>
      </c>
      <c r="H717">
        <v>2443</v>
      </c>
      <c r="I717" s="5">
        <f>D717/H717</f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8">
        <f>L717/86400+DATE(1970,1,1)</f>
        <v>41456.208333333336</v>
      </c>
      <c r="O717" s="8">
        <f>M717/86400+DATE(1970,1,1)</f>
        <v>41482.208333333336</v>
      </c>
      <c r="P717" t="b">
        <v>0</v>
      </c>
      <c r="Q717" t="b">
        <v>1</v>
      </c>
      <c r="R717" t="s">
        <v>17</v>
      </c>
      <c r="S717" t="s">
        <v>2033</v>
      </c>
      <c r="T717" t="s">
        <v>2034</v>
      </c>
    </row>
    <row r="718" spans="1:20" ht="17" x14ac:dyDescent="0.2">
      <c r="A718">
        <v>493</v>
      </c>
      <c r="B718" t="s">
        <v>1034</v>
      </c>
      <c r="C718" s="3" t="s">
        <v>1035</v>
      </c>
      <c r="D718">
        <v>6514</v>
      </c>
      <c r="E718" s="4">
        <f>(D718/G718)*100</f>
        <v>723.77777777777771</v>
      </c>
      <c r="F718" t="s">
        <v>20</v>
      </c>
      <c r="G718">
        <v>900</v>
      </c>
      <c r="H718">
        <v>64</v>
      </c>
      <c r="I718" s="5">
        <f>D718/H718</f>
        <v>101.78125</v>
      </c>
      <c r="J718" t="s">
        <v>21</v>
      </c>
      <c r="K718" t="s">
        <v>22</v>
      </c>
      <c r="L718">
        <v>1561784400</v>
      </c>
      <c r="M718">
        <v>1562907600</v>
      </c>
      <c r="N718" s="8">
        <f>L718/86400+DATE(1970,1,1)</f>
        <v>43645.208333333328</v>
      </c>
      <c r="O718" s="8">
        <f>M718/86400+DATE(1970,1,1)</f>
        <v>43658.208333333328</v>
      </c>
      <c r="P718" t="b">
        <v>0</v>
      </c>
      <c r="Q718" t="b">
        <v>0</v>
      </c>
      <c r="R718" t="s">
        <v>122</v>
      </c>
      <c r="S718" t="s">
        <v>2054</v>
      </c>
      <c r="T718" t="s">
        <v>2055</v>
      </c>
    </row>
    <row r="719" spans="1:20" ht="17" x14ac:dyDescent="0.2">
      <c r="A719">
        <v>494</v>
      </c>
      <c r="B719" t="s">
        <v>1036</v>
      </c>
      <c r="C719" s="3" t="s">
        <v>1037</v>
      </c>
      <c r="D719">
        <v>13684</v>
      </c>
      <c r="E719" s="4">
        <f>(D719/G719)*100</f>
        <v>547.36</v>
      </c>
      <c r="F719" t="s">
        <v>20</v>
      </c>
      <c r="G719">
        <v>2500</v>
      </c>
      <c r="H719">
        <v>268</v>
      </c>
      <c r="I719" s="5">
        <f>D719/H719</f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8">
        <f>L719/86400+DATE(1970,1,1)</f>
        <v>40990.208333333336</v>
      </c>
      <c r="O719" s="8">
        <f>M719/86400+DATE(1970,1,1)</f>
        <v>40991.208333333336</v>
      </c>
      <c r="P719" t="b">
        <v>0</v>
      </c>
      <c r="Q719" t="b">
        <v>0</v>
      </c>
      <c r="R719" t="s">
        <v>65</v>
      </c>
      <c r="S719" t="s">
        <v>2037</v>
      </c>
      <c r="T719" t="s">
        <v>2046</v>
      </c>
    </row>
    <row r="720" spans="1:20" ht="17" x14ac:dyDescent="0.2">
      <c r="A720">
        <v>495</v>
      </c>
      <c r="B720" t="s">
        <v>1038</v>
      </c>
      <c r="C720" s="3" t="s">
        <v>1039</v>
      </c>
      <c r="D720">
        <v>13264</v>
      </c>
      <c r="E720" s="4">
        <f>(D720/G720)*100</f>
        <v>414.49999999999994</v>
      </c>
      <c r="F720" t="s">
        <v>20</v>
      </c>
      <c r="G720">
        <v>3200</v>
      </c>
      <c r="H720">
        <v>195</v>
      </c>
      <c r="I720" s="5">
        <f>D720/H720</f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8">
        <f>L720/86400+DATE(1970,1,1)</f>
        <v>41800.208333333336</v>
      </c>
      <c r="O720" s="8">
        <f>M720/86400+DATE(1970,1,1)</f>
        <v>41804.208333333336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ht="17" x14ac:dyDescent="0.2">
      <c r="A721">
        <v>502</v>
      </c>
      <c r="B721" t="s">
        <v>477</v>
      </c>
      <c r="C721" s="3" t="s">
        <v>1052</v>
      </c>
      <c r="D721">
        <v>6889</v>
      </c>
      <c r="E721" s="4">
        <f>(D721/G721)*100</f>
        <v>529.92307692307691</v>
      </c>
      <c r="F721" t="s">
        <v>20</v>
      </c>
      <c r="G721">
        <v>1300</v>
      </c>
      <c r="H721">
        <v>186</v>
      </c>
      <c r="I721" s="5">
        <f>D721/H721</f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8">
        <f>L721/86400+DATE(1970,1,1)</f>
        <v>41117.208333333336</v>
      </c>
      <c r="O721" s="8">
        <f>M721/86400+DATE(1970,1,1)</f>
        <v>41146.208333333336</v>
      </c>
      <c r="P721" t="b">
        <v>0</v>
      </c>
      <c r="Q721" t="b">
        <v>1</v>
      </c>
      <c r="R721" t="s">
        <v>89</v>
      </c>
      <c r="S721" t="s">
        <v>2050</v>
      </c>
      <c r="T721" t="s">
        <v>2051</v>
      </c>
    </row>
    <row r="722" spans="1:20" ht="34" x14ac:dyDescent="0.2">
      <c r="A722">
        <v>503</v>
      </c>
      <c r="B722" t="s">
        <v>1053</v>
      </c>
      <c r="C722" s="3" t="s">
        <v>1054</v>
      </c>
      <c r="D722">
        <v>45983</v>
      </c>
      <c r="E722" s="4">
        <f>(D722/G722)*100</f>
        <v>180.32549019607845</v>
      </c>
      <c r="F722" t="s">
        <v>20</v>
      </c>
      <c r="G722">
        <v>25500</v>
      </c>
      <c r="H722">
        <v>460</v>
      </c>
      <c r="I722" s="5">
        <f>D722/H722</f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8">
        <f>L722/86400+DATE(1970,1,1)</f>
        <v>42186.208333333328</v>
      </c>
      <c r="O722" s="8">
        <f>M722/86400+DATE(1970,1,1)</f>
        <v>42206.208333333328</v>
      </c>
      <c r="P722" t="b">
        <v>0</v>
      </c>
      <c r="Q722" t="b">
        <v>0</v>
      </c>
      <c r="R722" t="s">
        <v>53</v>
      </c>
      <c r="S722" t="s">
        <v>2041</v>
      </c>
      <c r="T722" t="s">
        <v>2044</v>
      </c>
    </row>
    <row r="723" spans="1:20" ht="17" x14ac:dyDescent="0.2">
      <c r="A723">
        <v>506</v>
      </c>
      <c r="B723" t="s">
        <v>1059</v>
      </c>
      <c r="C723" s="3" t="s">
        <v>1060</v>
      </c>
      <c r="D723">
        <v>166874</v>
      </c>
      <c r="E723" s="4">
        <f>(D723/G723)*100</f>
        <v>927.07777777777767</v>
      </c>
      <c r="F723" t="s">
        <v>20</v>
      </c>
      <c r="G723">
        <v>18000</v>
      </c>
      <c r="H723">
        <v>2528</v>
      </c>
      <c r="I723" s="5">
        <f>D723/H723</f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8">
        <f>L723/86400+DATE(1970,1,1)</f>
        <v>43062.25</v>
      </c>
      <c r="O723" s="8">
        <f>M723/86400+DATE(1970,1,1)</f>
        <v>43079.25</v>
      </c>
      <c r="P723" t="b">
        <v>0</v>
      </c>
      <c r="Q723" t="b">
        <v>1</v>
      </c>
      <c r="R723" t="s">
        <v>33</v>
      </c>
      <c r="S723" t="s">
        <v>2039</v>
      </c>
      <c r="T723" t="s">
        <v>2040</v>
      </c>
    </row>
    <row r="724" spans="1:20" ht="17" x14ac:dyDescent="0.2">
      <c r="A724">
        <v>508</v>
      </c>
      <c r="B724" t="s">
        <v>1063</v>
      </c>
      <c r="C724" s="3" t="s">
        <v>1064</v>
      </c>
      <c r="D724">
        <v>193820</v>
      </c>
      <c r="E724" s="4">
        <f>(D724/G724)*100</f>
        <v>112.22929936305732</v>
      </c>
      <c r="F724" t="s">
        <v>20</v>
      </c>
      <c r="G724">
        <v>172700</v>
      </c>
      <c r="H724">
        <v>3657</v>
      </c>
      <c r="I724" s="5">
        <f>D724/H724</f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8">
        <f>L724/86400+DATE(1970,1,1)</f>
        <v>43310.208333333328</v>
      </c>
      <c r="O724" s="8">
        <f>M724/86400+DATE(1970,1,1)</f>
        <v>43331.208333333328</v>
      </c>
      <c r="P724" t="b">
        <v>0</v>
      </c>
      <c r="Q724" t="b">
        <v>0</v>
      </c>
      <c r="R724" t="s">
        <v>33</v>
      </c>
      <c r="S724" t="s">
        <v>2039</v>
      </c>
      <c r="T724" t="s">
        <v>2040</v>
      </c>
    </row>
    <row r="725" spans="1:20" ht="17" x14ac:dyDescent="0.2">
      <c r="A725">
        <v>510</v>
      </c>
      <c r="B725" t="s">
        <v>1066</v>
      </c>
      <c r="C725" s="3" t="s">
        <v>1067</v>
      </c>
      <c r="D725">
        <v>9289</v>
      </c>
      <c r="E725" s="4">
        <f>(D725/G725)*100</f>
        <v>119.08974358974358</v>
      </c>
      <c r="F725" t="s">
        <v>20</v>
      </c>
      <c r="G725">
        <v>7800</v>
      </c>
      <c r="H725">
        <v>131</v>
      </c>
      <c r="I725" s="5">
        <f>D725/H725</f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8">
        <f>L725/86400+DATE(1970,1,1)</f>
        <v>43251.208333333328</v>
      </c>
      <c r="O725" s="8">
        <f>M725/86400+DATE(1970,1,1)</f>
        <v>43275.208333333328</v>
      </c>
      <c r="P725" t="b">
        <v>0</v>
      </c>
      <c r="Q725" t="b">
        <v>0</v>
      </c>
      <c r="R725" t="s">
        <v>53</v>
      </c>
      <c r="S725" t="s">
        <v>2041</v>
      </c>
      <c r="T725" t="s">
        <v>2044</v>
      </c>
    </row>
    <row r="726" spans="1:20" ht="17" x14ac:dyDescent="0.2">
      <c r="A726">
        <v>512</v>
      </c>
      <c r="B726" t="s">
        <v>1070</v>
      </c>
      <c r="C726" s="3" t="s">
        <v>1071</v>
      </c>
      <c r="D726">
        <v>12678</v>
      </c>
      <c r="E726" s="4">
        <f>(D726/G726)*100</f>
        <v>139.31868131868131</v>
      </c>
      <c r="F726" t="s">
        <v>20</v>
      </c>
      <c r="G726">
        <v>9100</v>
      </c>
      <c r="H726">
        <v>239</v>
      </c>
      <c r="I726" s="5">
        <f>D726/H726</f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8">
        <f>L726/86400+DATE(1970,1,1)</f>
        <v>41825.208333333336</v>
      </c>
      <c r="O726" s="8">
        <f>M726/86400+DATE(1970,1,1)</f>
        <v>41826.208333333336</v>
      </c>
      <c r="P726" t="b">
        <v>0</v>
      </c>
      <c r="Q726" t="b">
        <v>1</v>
      </c>
      <c r="R726" t="s">
        <v>89</v>
      </c>
      <c r="S726" t="s">
        <v>2050</v>
      </c>
      <c r="T726" t="s">
        <v>2051</v>
      </c>
    </row>
    <row r="727" spans="1:20" ht="17" x14ac:dyDescent="0.2">
      <c r="A727">
        <v>517</v>
      </c>
      <c r="B727" t="s">
        <v>1080</v>
      </c>
      <c r="C727" s="3" t="s">
        <v>1081</v>
      </c>
      <c r="D727">
        <v>6608</v>
      </c>
      <c r="E727" s="4">
        <f>(D727/G727)*100</f>
        <v>112.00000000000001</v>
      </c>
      <c r="F727" t="s">
        <v>20</v>
      </c>
      <c r="G727">
        <v>5900</v>
      </c>
      <c r="H727">
        <v>78</v>
      </c>
      <c r="I727" s="5">
        <f>D727/H727</f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8">
        <f>L727/86400+DATE(1970,1,1)</f>
        <v>42860.208333333328</v>
      </c>
      <c r="O727" s="8">
        <f>M727/86400+DATE(1970,1,1)</f>
        <v>42865.208333333328</v>
      </c>
      <c r="P727" t="b">
        <v>0</v>
      </c>
      <c r="Q727" t="b">
        <v>0</v>
      </c>
      <c r="R727" t="s">
        <v>17</v>
      </c>
      <c r="S727" t="s">
        <v>2033</v>
      </c>
      <c r="T727" t="s">
        <v>2034</v>
      </c>
    </row>
    <row r="728" spans="1:20" ht="17" x14ac:dyDescent="0.2">
      <c r="A728">
        <v>519</v>
      </c>
      <c r="B728" t="s">
        <v>1084</v>
      </c>
      <c r="C728" s="3" t="s">
        <v>1085</v>
      </c>
      <c r="D728">
        <v>180802</v>
      </c>
      <c r="E728" s="4">
        <f>(D728/G728)*100</f>
        <v>101.74563871693867</v>
      </c>
      <c r="F728" t="s">
        <v>20</v>
      </c>
      <c r="G728">
        <v>177700</v>
      </c>
      <c r="H728">
        <v>1773</v>
      </c>
      <c r="I728" s="5">
        <f>D728/H728</f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8">
        <f>L728/86400+DATE(1970,1,1)</f>
        <v>42012.25</v>
      </c>
      <c r="O728" s="8">
        <f>M728/86400+DATE(1970,1,1)</f>
        <v>42026.25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ht="17" x14ac:dyDescent="0.2">
      <c r="A729">
        <v>520</v>
      </c>
      <c r="B729" t="s">
        <v>1086</v>
      </c>
      <c r="C729" s="3" t="s">
        <v>1087</v>
      </c>
      <c r="D729">
        <v>3406</v>
      </c>
      <c r="E729" s="4">
        <f>(D729/G729)*100</f>
        <v>425.75</v>
      </c>
      <c r="F729" t="s">
        <v>20</v>
      </c>
      <c r="G729">
        <v>800</v>
      </c>
      <c r="H729">
        <v>32</v>
      </c>
      <c r="I729" s="5">
        <f>D729/H729</f>
        <v>106.4375</v>
      </c>
      <c r="J729" t="s">
        <v>21</v>
      </c>
      <c r="K729" t="s">
        <v>22</v>
      </c>
      <c r="L729">
        <v>1555650000</v>
      </c>
      <c r="M729">
        <v>1555909200</v>
      </c>
      <c r="N729" s="8">
        <f>L729/86400+DATE(1970,1,1)</f>
        <v>43574.208333333328</v>
      </c>
      <c r="O729" s="8">
        <f>M729/86400+DATE(1970,1,1)</f>
        <v>43577.208333333328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ht="17" x14ac:dyDescent="0.2">
      <c r="A730">
        <v>521</v>
      </c>
      <c r="B730" t="s">
        <v>1088</v>
      </c>
      <c r="C730" s="3" t="s">
        <v>141</v>
      </c>
      <c r="D730">
        <v>11061</v>
      </c>
      <c r="E730" s="4">
        <f>(D730/G730)*100</f>
        <v>145.53947368421052</v>
      </c>
      <c r="F730" t="s">
        <v>20</v>
      </c>
      <c r="G730">
        <v>7600</v>
      </c>
      <c r="H730">
        <v>369</v>
      </c>
      <c r="I730" s="5">
        <f>D730/H730</f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8">
        <f>L730/86400+DATE(1970,1,1)</f>
        <v>42605.208333333328</v>
      </c>
      <c r="O730" s="8">
        <f>M730/86400+DATE(1970,1,1)</f>
        <v>42611.208333333328</v>
      </c>
      <c r="P730" t="b">
        <v>0</v>
      </c>
      <c r="Q730" t="b">
        <v>1</v>
      </c>
      <c r="R730" t="s">
        <v>53</v>
      </c>
      <c r="S730" t="s">
        <v>2041</v>
      </c>
      <c r="T730" t="s">
        <v>2044</v>
      </c>
    </row>
    <row r="731" spans="1:20" ht="17" x14ac:dyDescent="0.2">
      <c r="A731">
        <v>523</v>
      </c>
      <c r="B731" t="s">
        <v>1091</v>
      </c>
      <c r="C731" s="3" t="s">
        <v>1092</v>
      </c>
      <c r="D731">
        <v>6303</v>
      </c>
      <c r="E731" s="4">
        <f>(D731/G731)*100</f>
        <v>700.33333333333326</v>
      </c>
      <c r="F731" t="s">
        <v>20</v>
      </c>
      <c r="G731">
        <v>900</v>
      </c>
      <c r="H731">
        <v>89</v>
      </c>
      <c r="I731" s="5">
        <f>D731/H731</f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8">
        <f>L731/86400+DATE(1970,1,1)</f>
        <v>40241.25</v>
      </c>
      <c r="O731" s="8">
        <f>M731/86400+DATE(1970,1,1)</f>
        <v>40246.25</v>
      </c>
      <c r="P731" t="b">
        <v>0</v>
      </c>
      <c r="Q731" t="b">
        <v>0</v>
      </c>
      <c r="R731" t="s">
        <v>100</v>
      </c>
      <c r="S731" t="s">
        <v>2041</v>
      </c>
      <c r="T731" t="s">
        <v>2052</v>
      </c>
    </row>
    <row r="732" spans="1:20" ht="34" x14ac:dyDescent="0.2">
      <c r="A732">
        <v>526</v>
      </c>
      <c r="B732" t="s">
        <v>1097</v>
      </c>
      <c r="C732" s="3" t="s">
        <v>1098</v>
      </c>
      <c r="D732">
        <v>12944</v>
      </c>
      <c r="E732" s="4">
        <f>(D732/G732)*100</f>
        <v>155.95180722891567</v>
      </c>
      <c r="F732" t="s">
        <v>20</v>
      </c>
      <c r="G732">
        <v>8300</v>
      </c>
      <c r="H732">
        <v>147</v>
      </c>
      <c r="I732" s="5">
        <f>D732/H732</f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8">
        <f>L732/86400+DATE(1970,1,1)</f>
        <v>42364.25</v>
      </c>
      <c r="O732" s="8">
        <f>M732/86400+DATE(1970,1,1)</f>
        <v>42401.25</v>
      </c>
      <c r="P732" t="b">
        <v>0</v>
      </c>
      <c r="Q732" t="b">
        <v>1</v>
      </c>
      <c r="R732" t="s">
        <v>33</v>
      </c>
      <c r="S732" t="s">
        <v>2039</v>
      </c>
      <c r="T732" t="s">
        <v>2040</v>
      </c>
    </row>
    <row r="733" spans="1:20" ht="17" x14ac:dyDescent="0.2">
      <c r="A733">
        <v>532</v>
      </c>
      <c r="B733" t="s">
        <v>1109</v>
      </c>
      <c r="C733" s="3" t="s">
        <v>1110</v>
      </c>
      <c r="D733">
        <v>8046</v>
      </c>
      <c r="E733" s="4">
        <f>(D733/G733)*100</f>
        <v>502.87499999999994</v>
      </c>
      <c r="F733" t="s">
        <v>20</v>
      </c>
      <c r="G733">
        <v>1600</v>
      </c>
      <c r="H733">
        <v>126</v>
      </c>
      <c r="I733" s="5">
        <f>D733/H733</f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8">
        <f>L733/86400+DATE(1970,1,1)</f>
        <v>43125.25</v>
      </c>
      <c r="O733" s="8">
        <f>M733/86400+DATE(1970,1,1)</f>
        <v>43126.25</v>
      </c>
      <c r="P733" t="b">
        <v>0</v>
      </c>
      <c r="Q733" t="b">
        <v>0</v>
      </c>
      <c r="R733" t="s">
        <v>33</v>
      </c>
      <c r="S733" t="s">
        <v>2039</v>
      </c>
      <c r="T733" t="s">
        <v>2040</v>
      </c>
    </row>
    <row r="734" spans="1:20" ht="17" x14ac:dyDescent="0.2">
      <c r="A734">
        <v>533</v>
      </c>
      <c r="B734" t="s">
        <v>1111</v>
      </c>
      <c r="C734" s="3" t="s">
        <v>1112</v>
      </c>
      <c r="D734">
        <v>184086</v>
      </c>
      <c r="E734" s="4">
        <f>(D734/G734)*100</f>
        <v>159.24394463667818</v>
      </c>
      <c r="F734" t="s">
        <v>20</v>
      </c>
      <c r="G734">
        <v>115600</v>
      </c>
      <c r="H734">
        <v>2218</v>
      </c>
      <c r="I734" s="5">
        <f>D734/H734</f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8">
        <f>L734/86400+DATE(1970,1,1)</f>
        <v>41479.208333333336</v>
      </c>
      <c r="O734" s="8">
        <f>M734/86400+DATE(1970,1,1)</f>
        <v>41515.208333333336</v>
      </c>
      <c r="P734" t="b">
        <v>0</v>
      </c>
      <c r="Q734" t="b">
        <v>0</v>
      </c>
      <c r="R734" t="s">
        <v>60</v>
      </c>
      <c r="S734" t="s">
        <v>2035</v>
      </c>
      <c r="T734" t="s">
        <v>2045</v>
      </c>
    </row>
    <row r="735" spans="1:20" ht="17" x14ac:dyDescent="0.2">
      <c r="A735">
        <v>535</v>
      </c>
      <c r="B735" t="s">
        <v>1115</v>
      </c>
      <c r="C735" s="3" t="s">
        <v>1116</v>
      </c>
      <c r="D735">
        <v>12533</v>
      </c>
      <c r="E735" s="4">
        <f>(D735/G735)*100</f>
        <v>482.03846153846149</v>
      </c>
      <c r="F735" t="s">
        <v>20</v>
      </c>
      <c r="G735">
        <v>2600</v>
      </c>
      <c r="H735">
        <v>202</v>
      </c>
      <c r="I735" s="5">
        <f>D735/H735</f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8">
        <f>L735/86400+DATE(1970,1,1)</f>
        <v>43259.208333333328</v>
      </c>
      <c r="O735" s="8">
        <f>M735/86400+DATE(1970,1,1)</f>
        <v>43261.208333333328</v>
      </c>
      <c r="P735" t="b">
        <v>0</v>
      </c>
      <c r="Q735" t="b">
        <v>1</v>
      </c>
      <c r="R735" t="s">
        <v>33</v>
      </c>
      <c r="S735" t="s">
        <v>2039</v>
      </c>
      <c r="T735" t="s">
        <v>2040</v>
      </c>
    </row>
    <row r="736" spans="1:20" ht="17" x14ac:dyDescent="0.2">
      <c r="A736">
        <v>536</v>
      </c>
      <c r="B736" t="s">
        <v>1117</v>
      </c>
      <c r="C736" s="3" t="s">
        <v>1118</v>
      </c>
      <c r="D736">
        <v>14697</v>
      </c>
      <c r="E736" s="4">
        <f>(D736/G736)*100</f>
        <v>149.96938775510205</v>
      </c>
      <c r="F736" t="s">
        <v>20</v>
      </c>
      <c r="G736">
        <v>9800</v>
      </c>
      <c r="H736">
        <v>140</v>
      </c>
      <c r="I736" s="5">
        <f>D736/H736</f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8">
        <f>L736/86400+DATE(1970,1,1)</f>
        <v>40414.208333333336</v>
      </c>
      <c r="O736" s="8">
        <f>M736/86400+DATE(1970,1,1)</f>
        <v>40440.208333333336</v>
      </c>
      <c r="P736" t="b">
        <v>0</v>
      </c>
      <c r="Q736" t="b">
        <v>0</v>
      </c>
      <c r="R736" t="s">
        <v>119</v>
      </c>
      <c r="S736" t="s">
        <v>2047</v>
      </c>
      <c r="T736" t="s">
        <v>2053</v>
      </c>
    </row>
    <row r="737" spans="1:20" ht="17" x14ac:dyDescent="0.2">
      <c r="A737">
        <v>537</v>
      </c>
      <c r="B737" t="s">
        <v>1119</v>
      </c>
      <c r="C737" s="3" t="s">
        <v>1120</v>
      </c>
      <c r="D737">
        <v>98935</v>
      </c>
      <c r="E737" s="4">
        <f>(D737/G737)*100</f>
        <v>117.22156398104266</v>
      </c>
      <c r="F737" t="s">
        <v>20</v>
      </c>
      <c r="G737">
        <v>84400</v>
      </c>
      <c r="H737">
        <v>1052</v>
      </c>
      <c r="I737" s="5">
        <f>D737/H737</f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8">
        <f>L737/86400+DATE(1970,1,1)</f>
        <v>43342.208333333328</v>
      </c>
      <c r="O737" s="8">
        <f>M737/86400+DATE(1970,1,1)</f>
        <v>43365.208333333328</v>
      </c>
      <c r="P737" t="b">
        <v>1</v>
      </c>
      <c r="Q737" t="b">
        <v>1</v>
      </c>
      <c r="R737" t="s">
        <v>42</v>
      </c>
      <c r="S737" t="s">
        <v>2041</v>
      </c>
      <c r="T737" t="s">
        <v>2042</v>
      </c>
    </row>
    <row r="738" spans="1:20" ht="17" x14ac:dyDescent="0.2">
      <c r="A738">
        <v>540</v>
      </c>
      <c r="B738" t="s">
        <v>1125</v>
      </c>
      <c r="C738" s="3" t="s">
        <v>1126</v>
      </c>
      <c r="D738">
        <v>14097</v>
      </c>
      <c r="E738" s="4">
        <f>(D738/G738)*100</f>
        <v>265.98113207547169</v>
      </c>
      <c r="F738" t="s">
        <v>20</v>
      </c>
      <c r="G738">
        <v>5300</v>
      </c>
      <c r="H738">
        <v>247</v>
      </c>
      <c r="I738" s="5">
        <f>D738/H738</f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8">
        <f>L738/86400+DATE(1970,1,1)</f>
        <v>43225.208333333328</v>
      </c>
      <c r="O738" s="8">
        <f>M738/86400+DATE(1970,1,1)</f>
        <v>43247.208333333328</v>
      </c>
      <c r="P738" t="b">
        <v>0</v>
      </c>
      <c r="Q738" t="b">
        <v>0</v>
      </c>
      <c r="R738" t="s">
        <v>122</v>
      </c>
      <c r="S738" t="s">
        <v>2054</v>
      </c>
      <c r="T738" t="s">
        <v>2055</v>
      </c>
    </row>
    <row r="739" spans="1:20" ht="34" x14ac:dyDescent="0.2">
      <c r="A739">
        <v>544</v>
      </c>
      <c r="B739" t="s">
        <v>1133</v>
      </c>
      <c r="C739" s="3" t="s">
        <v>1134</v>
      </c>
      <c r="D739">
        <v>7742</v>
      </c>
      <c r="E739" s="4">
        <f>(D739/G739)*100</f>
        <v>276.5</v>
      </c>
      <c r="F739" t="s">
        <v>20</v>
      </c>
      <c r="G739">
        <v>2800</v>
      </c>
      <c r="H739">
        <v>84</v>
      </c>
      <c r="I739" s="5">
        <f>D739/H739</f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8">
        <f>L739/86400+DATE(1970,1,1)</f>
        <v>42377.25</v>
      </c>
      <c r="O739" s="8">
        <f>M739/86400+DATE(1970,1,1)</f>
        <v>42390.25</v>
      </c>
      <c r="P739" t="b">
        <v>0</v>
      </c>
      <c r="Q739" t="b">
        <v>0</v>
      </c>
      <c r="R739" t="s">
        <v>23</v>
      </c>
      <c r="S739" t="s">
        <v>2035</v>
      </c>
      <c r="T739" t="s">
        <v>2036</v>
      </c>
    </row>
    <row r="740" spans="1:20" ht="17" x14ac:dyDescent="0.2">
      <c r="A740">
        <v>546</v>
      </c>
      <c r="B740" t="s">
        <v>1137</v>
      </c>
      <c r="C740" s="3" t="s">
        <v>1138</v>
      </c>
      <c r="D740">
        <v>6870</v>
      </c>
      <c r="E740" s="4">
        <f>(D740/G740)*100</f>
        <v>163.57142857142856</v>
      </c>
      <c r="F740" t="s">
        <v>20</v>
      </c>
      <c r="G740">
        <v>4200</v>
      </c>
      <c r="H740">
        <v>88</v>
      </c>
      <c r="I740" s="5">
        <f>D740/H740</f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8">
        <f>L740/86400+DATE(1970,1,1)</f>
        <v>43360.208333333328</v>
      </c>
      <c r="O740" s="8">
        <f>M740/86400+DATE(1970,1,1)</f>
        <v>43363.208333333328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547</v>
      </c>
      <c r="B741" t="s">
        <v>1139</v>
      </c>
      <c r="C741" s="3" t="s">
        <v>1140</v>
      </c>
      <c r="D741">
        <v>12597</v>
      </c>
      <c r="E741" s="4">
        <f>(D741/G741)*100</f>
        <v>969</v>
      </c>
      <c r="F741" t="s">
        <v>20</v>
      </c>
      <c r="G741">
        <v>1300</v>
      </c>
      <c r="H741">
        <v>156</v>
      </c>
      <c r="I741" s="5">
        <f>D741/H741</f>
        <v>80.75</v>
      </c>
      <c r="J741" t="s">
        <v>21</v>
      </c>
      <c r="K741" t="s">
        <v>22</v>
      </c>
      <c r="L741">
        <v>1422165600</v>
      </c>
      <c r="M741">
        <v>1423202400</v>
      </c>
      <c r="N741" s="8">
        <f>L741/86400+DATE(1970,1,1)</f>
        <v>42029.25</v>
      </c>
      <c r="O741" s="8">
        <f>M741/86400+DATE(1970,1,1)</f>
        <v>42041.25</v>
      </c>
      <c r="P741" t="b">
        <v>0</v>
      </c>
      <c r="Q741" t="b">
        <v>0</v>
      </c>
      <c r="R741" t="s">
        <v>53</v>
      </c>
      <c r="S741" t="s">
        <v>2041</v>
      </c>
      <c r="T741" t="s">
        <v>2044</v>
      </c>
    </row>
    <row r="742" spans="1:20" ht="17" x14ac:dyDescent="0.2">
      <c r="A742">
        <v>548</v>
      </c>
      <c r="B742" t="s">
        <v>1141</v>
      </c>
      <c r="C742" s="3" t="s">
        <v>1142</v>
      </c>
      <c r="D742">
        <v>179074</v>
      </c>
      <c r="E742" s="4">
        <f>(D742/G742)*100</f>
        <v>270.91376701966715</v>
      </c>
      <c r="F742" t="s">
        <v>20</v>
      </c>
      <c r="G742">
        <v>66100</v>
      </c>
      <c r="H742">
        <v>2985</v>
      </c>
      <c r="I742" s="5">
        <f>D742/H742</f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8">
        <f>L742/86400+DATE(1970,1,1)</f>
        <v>42461.208333333328</v>
      </c>
      <c r="O742" s="8">
        <f>M742/86400+DATE(1970,1,1)</f>
        <v>42474.208333333328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34" x14ac:dyDescent="0.2">
      <c r="A743">
        <v>549</v>
      </c>
      <c r="B743" t="s">
        <v>1143</v>
      </c>
      <c r="C743" s="3" t="s">
        <v>1144</v>
      </c>
      <c r="D743">
        <v>83843</v>
      </c>
      <c r="E743" s="4">
        <f>(D743/G743)*100</f>
        <v>284.21355932203392</v>
      </c>
      <c r="F743" t="s">
        <v>20</v>
      </c>
      <c r="G743">
        <v>29500</v>
      </c>
      <c r="H743">
        <v>762</v>
      </c>
      <c r="I743" s="5">
        <f>D743/H743</f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8">
        <f>L743/86400+DATE(1970,1,1)</f>
        <v>41422.208333333336</v>
      </c>
      <c r="O743" s="8">
        <f>M743/86400+DATE(1970,1,1)</f>
        <v>41431.208333333336</v>
      </c>
      <c r="P743" t="b">
        <v>0</v>
      </c>
      <c r="Q743" t="b">
        <v>0</v>
      </c>
      <c r="R743" t="s">
        <v>65</v>
      </c>
      <c r="S743" t="s">
        <v>2037</v>
      </c>
      <c r="T743" t="s">
        <v>2046</v>
      </c>
    </row>
    <row r="744" spans="1:20" ht="34" x14ac:dyDescent="0.2">
      <c r="A744">
        <v>554</v>
      </c>
      <c r="B744" t="s">
        <v>1153</v>
      </c>
      <c r="C744" s="3" t="s">
        <v>1154</v>
      </c>
      <c r="D744">
        <v>14408</v>
      </c>
      <c r="E744" s="4">
        <f>(D744/G744)*100</f>
        <v>151.66315789473683</v>
      </c>
      <c r="F744" t="s">
        <v>20</v>
      </c>
      <c r="G744">
        <v>9500</v>
      </c>
      <c r="H744">
        <v>554</v>
      </c>
      <c r="I744" s="5">
        <f>D744/H744</f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8">
        <f>L744/86400+DATE(1970,1,1)</f>
        <v>42723.25</v>
      </c>
      <c r="O744" s="8">
        <f>M744/86400+DATE(1970,1,1)</f>
        <v>42729.25</v>
      </c>
      <c r="P744" t="b">
        <v>0</v>
      </c>
      <c r="Q744" t="b">
        <v>0</v>
      </c>
      <c r="R744" t="s">
        <v>60</v>
      </c>
      <c r="S744" t="s">
        <v>2035</v>
      </c>
      <c r="T744" t="s">
        <v>2045</v>
      </c>
    </row>
    <row r="745" spans="1:20" ht="17" x14ac:dyDescent="0.2">
      <c r="A745">
        <v>555</v>
      </c>
      <c r="B745" t="s">
        <v>1155</v>
      </c>
      <c r="C745" s="3" t="s">
        <v>1156</v>
      </c>
      <c r="D745">
        <v>14089</v>
      </c>
      <c r="E745" s="4">
        <f>(D745/G745)*100</f>
        <v>223.63492063492063</v>
      </c>
      <c r="F745" t="s">
        <v>20</v>
      </c>
      <c r="G745">
        <v>6300</v>
      </c>
      <c r="H745">
        <v>135</v>
      </c>
      <c r="I745" s="5">
        <f>D745/H745</f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8">
        <f>L745/86400+DATE(1970,1,1)</f>
        <v>41731.208333333336</v>
      </c>
      <c r="O745" s="8">
        <f>M745/86400+DATE(1970,1,1)</f>
        <v>41762.208333333336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ht="17" x14ac:dyDescent="0.2">
      <c r="A746">
        <v>556</v>
      </c>
      <c r="B746" t="s">
        <v>442</v>
      </c>
      <c r="C746" s="3" t="s">
        <v>1157</v>
      </c>
      <c r="D746">
        <v>12467</v>
      </c>
      <c r="E746" s="4">
        <f>(D746/G746)*100</f>
        <v>239.75</v>
      </c>
      <c r="F746" t="s">
        <v>20</v>
      </c>
      <c r="G746">
        <v>5200</v>
      </c>
      <c r="H746">
        <v>122</v>
      </c>
      <c r="I746" s="5">
        <f>D746/H746</f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8">
        <f>L746/86400+DATE(1970,1,1)</f>
        <v>40792.208333333336</v>
      </c>
      <c r="O746" s="8">
        <f>M746/86400+DATE(1970,1,1)</f>
        <v>40799.208333333336</v>
      </c>
      <c r="P746" t="b">
        <v>0</v>
      </c>
      <c r="Q746" t="b">
        <v>1</v>
      </c>
      <c r="R746" t="s">
        <v>206</v>
      </c>
      <c r="S746" t="s">
        <v>2047</v>
      </c>
      <c r="T746" t="s">
        <v>2059</v>
      </c>
    </row>
    <row r="747" spans="1:20" ht="17" x14ac:dyDescent="0.2">
      <c r="A747">
        <v>557</v>
      </c>
      <c r="B747" t="s">
        <v>1158</v>
      </c>
      <c r="C747" s="3" t="s">
        <v>1159</v>
      </c>
      <c r="D747">
        <v>11960</v>
      </c>
      <c r="E747" s="4">
        <f>(D747/G747)*100</f>
        <v>199.33333333333334</v>
      </c>
      <c r="F747" t="s">
        <v>20</v>
      </c>
      <c r="G747">
        <v>6000</v>
      </c>
      <c r="H747">
        <v>221</v>
      </c>
      <c r="I747" s="5">
        <f>D747/H747</f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8">
        <f>L747/86400+DATE(1970,1,1)</f>
        <v>42279.208333333328</v>
      </c>
      <c r="O747" s="8">
        <f>M747/86400+DATE(1970,1,1)</f>
        <v>42282.208333333328</v>
      </c>
      <c r="P747" t="b">
        <v>0</v>
      </c>
      <c r="Q747" t="b">
        <v>1</v>
      </c>
      <c r="R747" t="s">
        <v>474</v>
      </c>
      <c r="S747" t="s">
        <v>2041</v>
      </c>
      <c r="T747" t="s">
        <v>2063</v>
      </c>
    </row>
    <row r="748" spans="1:20" ht="17" x14ac:dyDescent="0.2">
      <c r="A748">
        <v>558</v>
      </c>
      <c r="B748" t="s">
        <v>1160</v>
      </c>
      <c r="C748" s="3" t="s">
        <v>1161</v>
      </c>
      <c r="D748">
        <v>7966</v>
      </c>
      <c r="E748" s="4">
        <f>(D748/G748)*100</f>
        <v>137.34482758620689</v>
      </c>
      <c r="F748" t="s">
        <v>20</v>
      </c>
      <c r="G748">
        <v>5800</v>
      </c>
      <c r="H748">
        <v>126</v>
      </c>
      <c r="I748" s="5">
        <f>D748/H748</f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8">
        <f>L748/86400+DATE(1970,1,1)</f>
        <v>42424.25</v>
      </c>
      <c r="O748" s="8">
        <f>M748/86400+DATE(1970,1,1)</f>
        <v>42467.208333333328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ht="17" x14ac:dyDescent="0.2">
      <c r="A749">
        <v>559</v>
      </c>
      <c r="B749" t="s">
        <v>1162</v>
      </c>
      <c r="C749" s="3" t="s">
        <v>1163</v>
      </c>
      <c r="D749">
        <v>106321</v>
      </c>
      <c r="E749" s="4">
        <f>(D749/G749)*100</f>
        <v>100.9696106362773</v>
      </c>
      <c r="F749" t="s">
        <v>20</v>
      </c>
      <c r="G749">
        <v>105300</v>
      </c>
      <c r="H749">
        <v>1022</v>
      </c>
      <c r="I749" s="5">
        <f>D749/H749</f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8">
        <f>L749/86400+DATE(1970,1,1)</f>
        <v>42584.208333333328</v>
      </c>
      <c r="O749" s="8">
        <f>M749/86400+DATE(1970,1,1)</f>
        <v>42591.208333333328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560</v>
      </c>
      <c r="B750" t="s">
        <v>1164</v>
      </c>
      <c r="C750" s="3" t="s">
        <v>1165</v>
      </c>
      <c r="D750">
        <v>158832</v>
      </c>
      <c r="E750" s="4">
        <f>(D750/G750)*100</f>
        <v>794.16</v>
      </c>
      <c r="F750" t="s">
        <v>20</v>
      </c>
      <c r="G750">
        <v>20000</v>
      </c>
      <c r="H750">
        <v>3177</v>
      </c>
      <c r="I750" s="5">
        <f>D750/H750</f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8">
        <f>L750/86400+DATE(1970,1,1)</f>
        <v>40865.25</v>
      </c>
      <c r="O750" s="8">
        <f>M750/86400+DATE(1970,1,1)</f>
        <v>40905.25</v>
      </c>
      <c r="P750" t="b">
        <v>0</v>
      </c>
      <c r="Q750" t="b">
        <v>0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561</v>
      </c>
      <c r="B751" t="s">
        <v>1166</v>
      </c>
      <c r="C751" s="3" t="s">
        <v>1167</v>
      </c>
      <c r="D751">
        <v>11091</v>
      </c>
      <c r="E751" s="4">
        <f>(D751/G751)*100</f>
        <v>369.7</v>
      </c>
      <c r="F751" t="s">
        <v>20</v>
      </c>
      <c r="G751">
        <v>3000</v>
      </c>
      <c r="H751">
        <v>198</v>
      </c>
      <c r="I751" s="5">
        <f>D751/H751</f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8">
        <f>L751/86400+DATE(1970,1,1)</f>
        <v>40833.208333333336</v>
      </c>
      <c r="O751" s="8">
        <f>M751/86400+DATE(1970,1,1)</f>
        <v>40835.208333333336</v>
      </c>
      <c r="P751" t="b">
        <v>0</v>
      </c>
      <c r="Q751" t="b">
        <v>0</v>
      </c>
      <c r="R751" t="s">
        <v>33</v>
      </c>
      <c r="S751" t="s">
        <v>2039</v>
      </c>
      <c r="T751" t="s">
        <v>2040</v>
      </c>
    </row>
    <row r="752" spans="1:20" ht="17" x14ac:dyDescent="0.2">
      <c r="A752">
        <v>563</v>
      </c>
      <c r="B752" t="s">
        <v>1170</v>
      </c>
      <c r="C752" s="3" t="s">
        <v>1171</v>
      </c>
      <c r="D752">
        <v>5107</v>
      </c>
      <c r="E752" s="4">
        <f>(D752/G752)*100</f>
        <v>138.02702702702703</v>
      </c>
      <c r="F752" t="s">
        <v>20</v>
      </c>
      <c r="G752">
        <v>3700</v>
      </c>
      <c r="H752">
        <v>85</v>
      </c>
      <c r="I752" s="5">
        <f>D752/H752</f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8">
        <f>L752/86400+DATE(1970,1,1)</f>
        <v>43417.25</v>
      </c>
      <c r="O752" s="8">
        <f>M752/86400+DATE(1970,1,1)</f>
        <v>43437.25</v>
      </c>
      <c r="P752" t="b">
        <v>0</v>
      </c>
      <c r="Q752" t="b">
        <v>0</v>
      </c>
      <c r="R752" t="s">
        <v>42</v>
      </c>
      <c r="S752" t="s">
        <v>2041</v>
      </c>
      <c r="T752" t="s">
        <v>2042</v>
      </c>
    </row>
    <row r="753" spans="1:20" ht="17" x14ac:dyDescent="0.2">
      <c r="A753">
        <v>565</v>
      </c>
      <c r="B753" t="s">
        <v>1174</v>
      </c>
      <c r="C753" s="3" t="s">
        <v>1175</v>
      </c>
      <c r="D753">
        <v>194166</v>
      </c>
      <c r="E753" s="4">
        <f>(D753/G753)*100</f>
        <v>204.60063224446787</v>
      </c>
      <c r="F753" t="s">
        <v>20</v>
      </c>
      <c r="G753">
        <v>94900</v>
      </c>
      <c r="H753">
        <v>3596</v>
      </c>
      <c r="I753" s="5">
        <f>D753/H753</f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8">
        <f>L753/86400+DATE(1970,1,1)</f>
        <v>40862.25</v>
      </c>
      <c r="O753" s="8">
        <f>M753/86400+DATE(1970,1,1)</f>
        <v>40882.25</v>
      </c>
      <c r="P753" t="b">
        <v>0</v>
      </c>
      <c r="Q753" t="b">
        <v>0</v>
      </c>
      <c r="R753" t="s">
        <v>33</v>
      </c>
      <c r="S753" t="s">
        <v>2039</v>
      </c>
      <c r="T753" t="s">
        <v>2040</v>
      </c>
    </row>
    <row r="754" spans="1:20" ht="34" x14ac:dyDescent="0.2">
      <c r="A754">
        <v>567</v>
      </c>
      <c r="B754" t="s">
        <v>1178</v>
      </c>
      <c r="C754" s="3" t="s">
        <v>1179</v>
      </c>
      <c r="D754">
        <v>14865</v>
      </c>
      <c r="E754" s="4">
        <f>(D754/G754)*100</f>
        <v>218.60294117647058</v>
      </c>
      <c r="F754" t="s">
        <v>20</v>
      </c>
      <c r="G754">
        <v>6800</v>
      </c>
      <c r="H754">
        <v>244</v>
      </c>
      <c r="I754" s="5">
        <f>D754/H754</f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8">
        <f>L754/86400+DATE(1970,1,1)</f>
        <v>41830.208333333336</v>
      </c>
      <c r="O754" s="8">
        <f>M754/86400+DATE(1970,1,1)</f>
        <v>41832.208333333336</v>
      </c>
      <c r="P754" t="b">
        <v>0</v>
      </c>
      <c r="Q754" t="b">
        <v>0</v>
      </c>
      <c r="R754" t="s">
        <v>23</v>
      </c>
      <c r="S754" t="s">
        <v>2035</v>
      </c>
      <c r="T754" t="s">
        <v>2036</v>
      </c>
    </row>
    <row r="755" spans="1:20" ht="17" x14ac:dyDescent="0.2">
      <c r="A755">
        <v>568</v>
      </c>
      <c r="B755" t="s">
        <v>1180</v>
      </c>
      <c r="C755" s="3" t="s">
        <v>1181</v>
      </c>
      <c r="D755">
        <v>134688</v>
      </c>
      <c r="E755" s="4">
        <f>(D755/G755)*100</f>
        <v>186.03314917127071</v>
      </c>
      <c r="F755" t="s">
        <v>20</v>
      </c>
      <c r="G755">
        <v>72400</v>
      </c>
      <c r="H755">
        <v>5180</v>
      </c>
      <c r="I755" s="5">
        <f>D755/H755</f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8">
        <f>L755/86400+DATE(1970,1,1)</f>
        <v>40374.208333333336</v>
      </c>
      <c r="O755" s="8">
        <f>M755/86400+DATE(1970,1,1)</f>
        <v>40419.208333333336</v>
      </c>
      <c r="P755" t="b">
        <v>0</v>
      </c>
      <c r="Q755" t="b">
        <v>0</v>
      </c>
      <c r="R755" t="s">
        <v>33</v>
      </c>
      <c r="S755" t="s">
        <v>2039</v>
      </c>
      <c r="T755" t="s">
        <v>2040</v>
      </c>
    </row>
    <row r="756" spans="1:20" ht="17" x14ac:dyDescent="0.2">
      <c r="A756">
        <v>569</v>
      </c>
      <c r="B756" t="s">
        <v>1182</v>
      </c>
      <c r="C756" s="3" t="s">
        <v>1183</v>
      </c>
      <c r="D756">
        <v>47705</v>
      </c>
      <c r="E756" s="4">
        <f>(D756/G756)*100</f>
        <v>237.33830845771143</v>
      </c>
      <c r="F756" t="s">
        <v>20</v>
      </c>
      <c r="G756">
        <v>20100</v>
      </c>
      <c r="H756">
        <v>589</v>
      </c>
      <c r="I756" s="5">
        <f>D756/H756</f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8">
        <f>L756/86400+DATE(1970,1,1)</f>
        <v>40554.25</v>
      </c>
      <c r="O756" s="8">
        <f>M756/86400+DATE(1970,1,1)</f>
        <v>40566.25</v>
      </c>
      <c r="P756" t="b">
        <v>0</v>
      </c>
      <c r="Q756" t="b">
        <v>0</v>
      </c>
      <c r="R756" t="s">
        <v>71</v>
      </c>
      <c r="S756" t="s">
        <v>2041</v>
      </c>
      <c r="T756" t="s">
        <v>2049</v>
      </c>
    </row>
    <row r="757" spans="1:20" ht="17" x14ac:dyDescent="0.2">
      <c r="A757">
        <v>570</v>
      </c>
      <c r="B757" t="s">
        <v>1184</v>
      </c>
      <c r="C757" s="3" t="s">
        <v>1185</v>
      </c>
      <c r="D757">
        <v>95364</v>
      </c>
      <c r="E757" s="4">
        <f>(D757/G757)*100</f>
        <v>305.65384615384613</v>
      </c>
      <c r="F757" t="s">
        <v>20</v>
      </c>
      <c r="G757">
        <v>31200</v>
      </c>
      <c r="H757">
        <v>2725</v>
      </c>
      <c r="I757" s="5">
        <f>D757/H757</f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8">
        <f>L757/86400+DATE(1970,1,1)</f>
        <v>41993.25</v>
      </c>
      <c r="O757" s="8">
        <f>M757/86400+DATE(1970,1,1)</f>
        <v>41999.25</v>
      </c>
      <c r="P757" t="b">
        <v>0</v>
      </c>
      <c r="Q757" t="b">
        <v>1</v>
      </c>
      <c r="R757" t="s">
        <v>23</v>
      </c>
      <c r="S757" t="s">
        <v>2035</v>
      </c>
      <c r="T757" t="s">
        <v>2036</v>
      </c>
    </row>
    <row r="758" spans="1:20" ht="17" x14ac:dyDescent="0.2">
      <c r="A758">
        <v>573</v>
      </c>
      <c r="B758" t="s">
        <v>1190</v>
      </c>
      <c r="C758" s="3" t="s">
        <v>1191</v>
      </c>
      <c r="D758">
        <v>7496</v>
      </c>
      <c r="E758" s="4">
        <f>(D758/G758)*100</f>
        <v>111.88059701492537</v>
      </c>
      <c r="F758" t="s">
        <v>20</v>
      </c>
      <c r="G758">
        <v>6700</v>
      </c>
      <c r="H758">
        <v>300</v>
      </c>
      <c r="I758" s="5">
        <f>D758/H758</f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8">
        <f>L758/86400+DATE(1970,1,1)</f>
        <v>41761.208333333336</v>
      </c>
      <c r="O758" s="8">
        <f>M758/86400+DATE(1970,1,1)</f>
        <v>41763.208333333336</v>
      </c>
      <c r="P758" t="b">
        <v>0</v>
      </c>
      <c r="Q758" t="b">
        <v>0</v>
      </c>
      <c r="R758" t="s">
        <v>1029</v>
      </c>
      <c r="S758" t="s">
        <v>2064</v>
      </c>
      <c r="T758" t="s">
        <v>2065</v>
      </c>
    </row>
    <row r="759" spans="1:20" ht="17" x14ac:dyDescent="0.2">
      <c r="A759">
        <v>574</v>
      </c>
      <c r="B759" t="s">
        <v>1192</v>
      </c>
      <c r="C759" s="3" t="s">
        <v>1193</v>
      </c>
      <c r="D759">
        <v>9967</v>
      </c>
      <c r="E759" s="4">
        <f>(D759/G759)*100</f>
        <v>369.14814814814815</v>
      </c>
      <c r="F759" t="s">
        <v>20</v>
      </c>
      <c r="G759">
        <v>2700</v>
      </c>
      <c r="H759">
        <v>144</v>
      </c>
      <c r="I759" s="5">
        <f>D759/H759</f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8">
        <f>L759/86400+DATE(1970,1,1)</f>
        <v>43806.25</v>
      </c>
      <c r="O759" s="8">
        <f>M759/86400+DATE(1970,1,1)</f>
        <v>43816.25</v>
      </c>
      <c r="P759" t="b">
        <v>0</v>
      </c>
      <c r="Q759" t="b">
        <v>1</v>
      </c>
      <c r="R759" t="s">
        <v>17</v>
      </c>
      <c r="S759" t="s">
        <v>2033</v>
      </c>
      <c r="T759" t="s">
        <v>2034</v>
      </c>
    </row>
    <row r="760" spans="1:20" ht="17" x14ac:dyDescent="0.2">
      <c r="A760">
        <v>579</v>
      </c>
      <c r="B760" t="s">
        <v>1202</v>
      </c>
      <c r="C760" s="3" t="s">
        <v>1203</v>
      </c>
      <c r="D760">
        <v>6269</v>
      </c>
      <c r="E760" s="4">
        <f>(D760/G760)*100</f>
        <v>101.11290322580646</v>
      </c>
      <c r="F760" t="s">
        <v>20</v>
      </c>
      <c r="G760">
        <v>6200</v>
      </c>
      <c r="H760">
        <v>87</v>
      </c>
      <c r="I760" s="5">
        <f>D760/H760</f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8">
        <f>L760/86400+DATE(1970,1,1)</f>
        <v>40762.208333333336</v>
      </c>
      <c r="O760" s="8">
        <f>M760/86400+DATE(1970,1,1)</f>
        <v>40774.208333333336</v>
      </c>
      <c r="P760" t="b">
        <v>0</v>
      </c>
      <c r="Q760" t="b">
        <v>0</v>
      </c>
      <c r="R760" t="s">
        <v>159</v>
      </c>
      <c r="S760" t="s">
        <v>2035</v>
      </c>
      <c r="T760" t="s">
        <v>2058</v>
      </c>
    </row>
    <row r="761" spans="1:20" ht="17" x14ac:dyDescent="0.2">
      <c r="A761">
        <v>580</v>
      </c>
      <c r="B761" t="s">
        <v>556</v>
      </c>
      <c r="C761" s="3" t="s">
        <v>1204</v>
      </c>
      <c r="D761">
        <v>149578</v>
      </c>
      <c r="E761" s="4">
        <f>(D761/G761)*100</f>
        <v>341.5022831050228</v>
      </c>
      <c r="F761" t="s">
        <v>20</v>
      </c>
      <c r="G761">
        <v>43800</v>
      </c>
      <c r="H761">
        <v>3116</v>
      </c>
      <c r="I761" s="5">
        <f>D761/H761</f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8">
        <f>L761/86400+DATE(1970,1,1)</f>
        <v>41696.25</v>
      </c>
      <c r="O761" s="8">
        <f>M761/86400+DATE(1970,1,1)</f>
        <v>41704.25</v>
      </c>
      <c r="P761" t="b">
        <v>0</v>
      </c>
      <c r="Q761" t="b">
        <v>0</v>
      </c>
      <c r="R761" t="s">
        <v>33</v>
      </c>
      <c r="S761" t="s">
        <v>2039</v>
      </c>
      <c r="T761" t="s">
        <v>2040</v>
      </c>
    </row>
    <row r="762" spans="1:20" ht="34" x14ac:dyDescent="0.2">
      <c r="A762">
        <v>583</v>
      </c>
      <c r="B762" t="s">
        <v>1209</v>
      </c>
      <c r="C762" s="3" t="s">
        <v>1210</v>
      </c>
      <c r="D762">
        <v>60934</v>
      </c>
      <c r="E762" s="4">
        <f>(D762/G762)*100</f>
        <v>322.40211640211641</v>
      </c>
      <c r="F762" t="s">
        <v>20</v>
      </c>
      <c r="G762">
        <v>18900</v>
      </c>
      <c r="H762">
        <v>909</v>
      </c>
      <c r="I762" s="5">
        <f>D762/H762</f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8">
        <f>L762/86400+DATE(1970,1,1)</f>
        <v>40959.25</v>
      </c>
      <c r="O762" s="8">
        <f>M762/86400+DATE(1970,1,1)</f>
        <v>40976.25</v>
      </c>
      <c r="P762" t="b">
        <v>0</v>
      </c>
      <c r="Q762" t="b">
        <v>0</v>
      </c>
      <c r="R762" t="s">
        <v>42</v>
      </c>
      <c r="S762" t="s">
        <v>2041</v>
      </c>
      <c r="T762" t="s">
        <v>2042</v>
      </c>
    </row>
    <row r="763" spans="1:20" ht="34" x14ac:dyDescent="0.2">
      <c r="A763">
        <v>584</v>
      </c>
      <c r="B763" t="s">
        <v>45</v>
      </c>
      <c r="C763" s="3" t="s">
        <v>1211</v>
      </c>
      <c r="D763">
        <v>103255</v>
      </c>
      <c r="E763" s="4">
        <f>(D763/G763)*100</f>
        <v>119.50810185185186</v>
      </c>
      <c r="F763" t="s">
        <v>20</v>
      </c>
      <c r="G763">
        <v>86400</v>
      </c>
      <c r="H763">
        <v>1613</v>
      </c>
      <c r="I763" s="5">
        <f>D763/H763</f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8">
        <f>L763/86400+DATE(1970,1,1)</f>
        <v>41024.208333333336</v>
      </c>
      <c r="O763" s="8">
        <f>M763/86400+DATE(1970,1,1)</f>
        <v>41038.208333333336</v>
      </c>
      <c r="P763" t="b">
        <v>0</v>
      </c>
      <c r="Q763" t="b">
        <v>0</v>
      </c>
      <c r="R763" t="s">
        <v>28</v>
      </c>
      <c r="S763" t="s">
        <v>2037</v>
      </c>
      <c r="T763" t="s">
        <v>2038</v>
      </c>
    </row>
    <row r="764" spans="1:20" ht="17" x14ac:dyDescent="0.2">
      <c r="A764">
        <v>585</v>
      </c>
      <c r="B764" t="s">
        <v>1212</v>
      </c>
      <c r="C764" s="3" t="s">
        <v>1213</v>
      </c>
      <c r="D764">
        <v>13065</v>
      </c>
      <c r="E764" s="4">
        <f>(D764/G764)*100</f>
        <v>146.79775280898878</v>
      </c>
      <c r="F764" t="s">
        <v>20</v>
      </c>
      <c r="G764">
        <v>8900</v>
      </c>
      <c r="H764">
        <v>136</v>
      </c>
      <c r="I764" s="5">
        <f>D764/H764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8">
        <f>L764/86400+DATE(1970,1,1)</f>
        <v>40255.208333333336</v>
      </c>
      <c r="O764" s="8">
        <f>M764/86400+DATE(1970,1,1)</f>
        <v>40265.208333333336</v>
      </c>
      <c r="P764" t="b">
        <v>0</v>
      </c>
      <c r="Q764" t="b">
        <v>0</v>
      </c>
      <c r="R764" t="s">
        <v>206</v>
      </c>
      <c r="S764" t="s">
        <v>2047</v>
      </c>
      <c r="T764" t="s">
        <v>2059</v>
      </c>
    </row>
    <row r="765" spans="1:20" ht="17" x14ac:dyDescent="0.2">
      <c r="A765">
        <v>586</v>
      </c>
      <c r="B765" t="s">
        <v>1214</v>
      </c>
      <c r="C765" s="3" t="s">
        <v>1215</v>
      </c>
      <c r="D765">
        <v>6654</v>
      </c>
      <c r="E765" s="4">
        <f>(D765/G765)*100</f>
        <v>950.57142857142856</v>
      </c>
      <c r="F765" t="s">
        <v>20</v>
      </c>
      <c r="G765">
        <v>700</v>
      </c>
      <c r="H765">
        <v>130</v>
      </c>
      <c r="I765" s="5">
        <f>D765/H765</f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8">
        <f>L765/86400+DATE(1970,1,1)</f>
        <v>40499.25</v>
      </c>
      <c r="O765" s="8">
        <f>M765/86400+DATE(1970,1,1)</f>
        <v>40518.25</v>
      </c>
      <c r="P765" t="b">
        <v>0</v>
      </c>
      <c r="Q765" t="b">
        <v>0</v>
      </c>
      <c r="R765" t="s">
        <v>23</v>
      </c>
      <c r="S765" t="s">
        <v>2035</v>
      </c>
      <c r="T765" t="s">
        <v>2036</v>
      </c>
    </row>
    <row r="766" spans="1:20" ht="17" x14ac:dyDescent="0.2">
      <c r="A766">
        <v>591</v>
      </c>
      <c r="B766" t="s">
        <v>1224</v>
      </c>
      <c r="C766" s="3" t="s">
        <v>1225</v>
      </c>
      <c r="D766">
        <v>6226</v>
      </c>
      <c r="E766" s="4">
        <f>(D766/G766)*100</f>
        <v>1037.6666666666667</v>
      </c>
      <c r="F766" t="s">
        <v>20</v>
      </c>
      <c r="G766">
        <v>600</v>
      </c>
      <c r="H766">
        <v>102</v>
      </c>
      <c r="I766" s="5">
        <f>D766/H766</f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8">
        <f>L766/86400+DATE(1970,1,1)</f>
        <v>40373.208333333336</v>
      </c>
      <c r="O766" s="8">
        <f>M766/86400+DATE(1970,1,1)</f>
        <v>40383.208333333336</v>
      </c>
      <c r="P766" t="b">
        <v>0</v>
      </c>
      <c r="Q766" t="b">
        <v>0</v>
      </c>
      <c r="R766" t="s">
        <v>89</v>
      </c>
      <c r="S766" t="s">
        <v>2050</v>
      </c>
      <c r="T766" t="s">
        <v>2051</v>
      </c>
    </row>
    <row r="767" spans="1:20" ht="17" x14ac:dyDescent="0.2">
      <c r="A767">
        <v>593</v>
      </c>
      <c r="B767" t="s">
        <v>1228</v>
      </c>
      <c r="C767" s="3" t="s">
        <v>1229</v>
      </c>
      <c r="D767">
        <v>188288</v>
      </c>
      <c r="E767" s="4">
        <f>(D767/G767)*100</f>
        <v>154.84210526315789</v>
      </c>
      <c r="F767" t="s">
        <v>20</v>
      </c>
      <c r="G767">
        <v>121600</v>
      </c>
      <c r="H767">
        <v>4006</v>
      </c>
      <c r="I767" s="5">
        <f>D767/H767</f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8">
        <f>L767/86400+DATE(1970,1,1)</f>
        <v>41724.208333333336</v>
      </c>
      <c r="O767" s="8">
        <f>M767/86400+DATE(1970,1,1)</f>
        <v>41737.208333333336</v>
      </c>
      <c r="P767" t="b">
        <v>0</v>
      </c>
      <c r="Q767" t="b">
        <v>0</v>
      </c>
      <c r="R767" t="s">
        <v>71</v>
      </c>
      <c r="S767" t="s">
        <v>2041</v>
      </c>
      <c r="T767" t="s">
        <v>2049</v>
      </c>
    </row>
    <row r="768" spans="1:20" ht="34" x14ac:dyDescent="0.2">
      <c r="A768">
        <v>595</v>
      </c>
      <c r="B768" t="s">
        <v>1232</v>
      </c>
      <c r="C768" s="3" t="s">
        <v>1233</v>
      </c>
      <c r="D768">
        <v>146595</v>
      </c>
      <c r="E768" s="4">
        <f>(D768/G768)*100</f>
        <v>208.52773826458036</v>
      </c>
      <c r="F768" t="s">
        <v>20</v>
      </c>
      <c r="G768">
        <v>70300</v>
      </c>
      <c r="H768">
        <v>1629</v>
      </c>
      <c r="I768" s="5">
        <f>D768/H768</f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8">
        <f>L768/86400+DATE(1970,1,1)</f>
        <v>40253.208333333336</v>
      </c>
      <c r="O768" s="8">
        <f>M768/86400+DATE(1970,1,1)</f>
        <v>40274.208333333336</v>
      </c>
      <c r="P768" t="b">
        <v>0</v>
      </c>
      <c r="Q768" t="b">
        <v>1</v>
      </c>
      <c r="R768" t="s">
        <v>33</v>
      </c>
      <c r="S768" t="s">
        <v>2039</v>
      </c>
      <c r="T768" t="s">
        <v>2040</v>
      </c>
    </row>
    <row r="769" spans="1:20" ht="17" x14ac:dyDescent="0.2">
      <c r="A769">
        <v>597</v>
      </c>
      <c r="B769" t="s">
        <v>1236</v>
      </c>
      <c r="C769" s="3" t="s">
        <v>1237</v>
      </c>
      <c r="D769">
        <v>148779</v>
      </c>
      <c r="E769" s="4">
        <f>(D769/G769)*100</f>
        <v>201.59756097560978</v>
      </c>
      <c r="F769" t="s">
        <v>20</v>
      </c>
      <c r="G769">
        <v>73800</v>
      </c>
      <c r="H769">
        <v>2188</v>
      </c>
      <c r="I769" s="5">
        <f>D769/H769</f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8">
        <f>L769/86400+DATE(1970,1,1)</f>
        <v>43786.25</v>
      </c>
      <c r="O769" s="8">
        <f>M769/86400+DATE(1970,1,1)</f>
        <v>43804.25</v>
      </c>
      <c r="P769" t="b">
        <v>0</v>
      </c>
      <c r="Q769" t="b">
        <v>0</v>
      </c>
      <c r="R769" t="s">
        <v>33</v>
      </c>
      <c r="S769" t="s">
        <v>2039</v>
      </c>
      <c r="T769" t="s">
        <v>2040</v>
      </c>
    </row>
    <row r="770" spans="1:20" ht="17" x14ac:dyDescent="0.2">
      <c r="A770">
        <v>598</v>
      </c>
      <c r="B770" t="s">
        <v>1238</v>
      </c>
      <c r="C770" s="3" t="s">
        <v>1239</v>
      </c>
      <c r="D770">
        <v>175868</v>
      </c>
      <c r="E770" s="4">
        <f>(D770/G770)*100</f>
        <v>162.09032258064516</v>
      </c>
      <c r="F770" t="s">
        <v>20</v>
      </c>
      <c r="G770">
        <v>108500</v>
      </c>
      <c r="H770">
        <v>2409</v>
      </c>
      <c r="I770" s="5">
        <f>D770/H770</f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8">
        <f>L770/86400+DATE(1970,1,1)</f>
        <v>40344.208333333336</v>
      </c>
      <c r="O770" s="8">
        <f>M770/86400+DATE(1970,1,1)</f>
        <v>40373.208333333336</v>
      </c>
      <c r="P770" t="b">
        <v>0</v>
      </c>
      <c r="Q770" t="b">
        <v>0</v>
      </c>
      <c r="R770" t="s">
        <v>23</v>
      </c>
      <c r="S770" t="s">
        <v>2035</v>
      </c>
      <c r="T770" t="s">
        <v>2036</v>
      </c>
    </row>
    <row r="771" spans="1:20" ht="17" x14ac:dyDescent="0.2">
      <c r="A771">
        <v>601</v>
      </c>
      <c r="B771" t="s">
        <v>1244</v>
      </c>
      <c r="C771" s="3" t="s">
        <v>1245</v>
      </c>
      <c r="D771">
        <v>13018</v>
      </c>
      <c r="E771" s="4">
        <f>(D771/G771)*100</f>
        <v>206.63492063492063</v>
      </c>
      <c r="F771" t="s">
        <v>20</v>
      </c>
      <c r="G771">
        <v>6300</v>
      </c>
      <c r="H771">
        <v>194</v>
      </c>
      <c r="I771" s="5">
        <f>D771/H771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8">
        <f>L771/86400+DATE(1970,1,1)</f>
        <v>41789.208333333336</v>
      </c>
      <c r="O771" s="8">
        <f>M771/86400+DATE(1970,1,1)</f>
        <v>41806.208333333336</v>
      </c>
      <c r="P771" t="b">
        <v>1</v>
      </c>
      <c r="Q771" t="b">
        <v>0</v>
      </c>
      <c r="R771" t="s">
        <v>65</v>
      </c>
      <c r="S771" t="s">
        <v>2037</v>
      </c>
      <c r="T771" t="s">
        <v>2046</v>
      </c>
    </row>
    <row r="772" spans="1:20" ht="34" x14ac:dyDescent="0.2">
      <c r="A772">
        <v>602</v>
      </c>
      <c r="B772" t="s">
        <v>1246</v>
      </c>
      <c r="C772" s="3" t="s">
        <v>1247</v>
      </c>
      <c r="D772">
        <v>91176</v>
      </c>
      <c r="E772" s="4">
        <f>(D772/G772)*100</f>
        <v>128.23628691983123</v>
      </c>
      <c r="F772" t="s">
        <v>20</v>
      </c>
      <c r="G772">
        <v>71100</v>
      </c>
      <c r="H772">
        <v>1140</v>
      </c>
      <c r="I772" s="5">
        <f>D772/H772</f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8">
        <f>L772/86400+DATE(1970,1,1)</f>
        <v>42160.208333333328</v>
      </c>
      <c r="O772" s="8">
        <f>M772/86400+DATE(1970,1,1)</f>
        <v>42171.208333333328</v>
      </c>
      <c r="P772" t="b">
        <v>0</v>
      </c>
      <c r="Q772" t="b">
        <v>0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603</v>
      </c>
      <c r="B773" t="s">
        <v>1248</v>
      </c>
      <c r="C773" s="3" t="s">
        <v>1249</v>
      </c>
      <c r="D773">
        <v>6342</v>
      </c>
      <c r="E773" s="4">
        <f>(D773/G773)*100</f>
        <v>119.66037735849055</v>
      </c>
      <c r="F773" t="s">
        <v>20</v>
      </c>
      <c r="G773">
        <v>5300</v>
      </c>
      <c r="H773">
        <v>102</v>
      </c>
      <c r="I773" s="5">
        <f>D773/H773</f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8">
        <f>L773/86400+DATE(1970,1,1)</f>
        <v>43573.208333333328</v>
      </c>
      <c r="O773" s="8">
        <f>M773/86400+DATE(1970,1,1)</f>
        <v>43600.208333333328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604</v>
      </c>
      <c r="B774" t="s">
        <v>1250</v>
      </c>
      <c r="C774" s="3" t="s">
        <v>1251</v>
      </c>
      <c r="D774">
        <v>151438</v>
      </c>
      <c r="E774" s="4">
        <f>(D774/G774)*100</f>
        <v>170.73055242390078</v>
      </c>
      <c r="F774" t="s">
        <v>20</v>
      </c>
      <c r="G774">
        <v>88700</v>
      </c>
      <c r="H774">
        <v>2857</v>
      </c>
      <c r="I774" s="5">
        <f>D774/H774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8">
        <f>L774/86400+DATE(1970,1,1)</f>
        <v>40565.25</v>
      </c>
      <c r="O774" s="8">
        <f>M774/86400+DATE(1970,1,1)</f>
        <v>40586.25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ht="17" x14ac:dyDescent="0.2">
      <c r="A775">
        <v>605</v>
      </c>
      <c r="B775" t="s">
        <v>1252</v>
      </c>
      <c r="C775" s="3" t="s">
        <v>1253</v>
      </c>
      <c r="D775">
        <v>6178</v>
      </c>
      <c r="E775" s="4">
        <f>(D775/G775)*100</f>
        <v>187.21212121212122</v>
      </c>
      <c r="F775" t="s">
        <v>20</v>
      </c>
      <c r="G775">
        <v>3300</v>
      </c>
      <c r="H775">
        <v>107</v>
      </c>
      <c r="I775" s="5">
        <f>D775/H775</f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8">
        <f>L775/86400+DATE(1970,1,1)</f>
        <v>42280.208333333328</v>
      </c>
      <c r="O775" s="8">
        <f>M775/86400+DATE(1970,1,1)</f>
        <v>42321.25</v>
      </c>
      <c r="P775" t="b">
        <v>0</v>
      </c>
      <c r="Q775" t="b">
        <v>0</v>
      </c>
      <c r="R775" t="s">
        <v>68</v>
      </c>
      <c r="S775" t="s">
        <v>2047</v>
      </c>
      <c r="T775" t="s">
        <v>2048</v>
      </c>
    </row>
    <row r="776" spans="1:20" ht="17" x14ac:dyDescent="0.2">
      <c r="A776">
        <v>606</v>
      </c>
      <c r="B776" t="s">
        <v>1254</v>
      </c>
      <c r="C776" s="3" t="s">
        <v>1255</v>
      </c>
      <c r="D776">
        <v>6405</v>
      </c>
      <c r="E776" s="4">
        <f>(D776/G776)*100</f>
        <v>188.38235294117646</v>
      </c>
      <c r="F776" t="s">
        <v>20</v>
      </c>
      <c r="G776">
        <v>3400</v>
      </c>
      <c r="H776">
        <v>160</v>
      </c>
      <c r="I776" s="5">
        <f>D776/H776</f>
        <v>40.03125</v>
      </c>
      <c r="J776" t="s">
        <v>40</v>
      </c>
      <c r="K776" t="s">
        <v>41</v>
      </c>
      <c r="L776">
        <v>1457330400</v>
      </c>
      <c r="M776">
        <v>1458277200</v>
      </c>
      <c r="N776" s="8">
        <f>L776/86400+DATE(1970,1,1)</f>
        <v>42436.25</v>
      </c>
      <c r="O776" s="8">
        <f>M776/86400+DATE(1970,1,1)</f>
        <v>42447.208333333328</v>
      </c>
      <c r="P776" t="b">
        <v>0</v>
      </c>
      <c r="Q776" t="b">
        <v>0</v>
      </c>
      <c r="R776" t="s">
        <v>23</v>
      </c>
      <c r="S776" t="s">
        <v>2035</v>
      </c>
      <c r="T776" t="s">
        <v>2036</v>
      </c>
    </row>
    <row r="777" spans="1:20" ht="17" x14ac:dyDescent="0.2">
      <c r="A777">
        <v>607</v>
      </c>
      <c r="B777" t="s">
        <v>1256</v>
      </c>
      <c r="C777" s="3" t="s">
        <v>1257</v>
      </c>
      <c r="D777">
        <v>180667</v>
      </c>
      <c r="E777" s="4">
        <f>(D777/G777)*100</f>
        <v>131.29869186046511</v>
      </c>
      <c r="F777" t="s">
        <v>20</v>
      </c>
      <c r="G777">
        <v>137600</v>
      </c>
      <c r="H777">
        <v>2230</v>
      </c>
      <c r="I777" s="5">
        <f>D777/H777</f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8">
        <f>L777/86400+DATE(1970,1,1)</f>
        <v>41721.208333333336</v>
      </c>
      <c r="O777" s="8">
        <f>M777/86400+DATE(1970,1,1)</f>
        <v>41723.208333333336</v>
      </c>
      <c r="P777" t="b">
        <v>0</v>
      </c>
      <c r="Q777" t="b">
        <v>0</v>
      </c>
      <c r="R777" t="s">
        <v>17</v>
      </c>
      <c r="S777" t="s">
        <v>2033</v>
      </c>
      <c r="T777" t="s">
        <v>2034</v>
      </c>
    </row>
    <row r="778" spans="1:20" ht="17" x14ac:dyDescent="0.2">
      <c r="A778">
        <v>608</v>
      </c>
      <c r="B778" t="s">
        <v>1258</v>
      </c>
      <c r="C778" s="3" t="s">
        <v>1259</v>
      </c>
      <c r="D778">
        <v>11075</v>
      </c>
      <c r="E778" s="4">
        <f>(D778/G778)*100</f>
        <v>283.97435897435901</v>
      </c>
      <c r="F778" t="s">
        <v>20</v>
      </c>
      <c r="G778">
        <v>3900</v>
      </c>
      <c r="H778">
        <v>316</v>
      </c>
      <c r="I778" s="5">
        <f>D778/H778</f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8">
        <f>L778/86400+DATE(1970,1,1)</f>
        <v>43530.25</v>
      </c>
      <c r="O778" s="8">
        <f>M778/86400+DATE(1970,1,1)</f>
        <v>43534.25</v>
      </c>
      <c r="P778" t="b">
        <v>0</v>
      </c>
      <c r="Q778" t="b">
        <v>1</v>
      </c>
      <c r="R778" t="s">
        <v>159</v>
      </c>
      <c r="S778" t="s">
        <v>2035</v>
      </c>
      <c r="T778" t="s">
        <v>2058</v>
      </c>
    </row>
    <row r="779" spans="1:20" ht="17" x14ac:dyDescent="0.2">
      <c r="A779">
        <v>609</v>
      </c>
      <c r="B779" t="s">
        <v>1260</v>
      </c>
      <c r="C779" s="3" t="s">
        <v>1261</v>
      </c>
      <c r="D779">
        <v>12042</v>
      </c>
      <c r="E779" s="4">
        <f>(D779/G779)*100</f>
        <v>120.41999999999999</v>
      </c>
      <c r="F779" t="s">
        <v>20</v>
      </c>
      <c r="G779">
        <v>10000</v>
      </c>
      <c r="H779">
        <v>117</v>
      </c>
      <c r="I779" s="5">
        <f>D779/H779</f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8">
        <f>L779/86400+DATE(1970,1,1)</f>
        <v>43481.25</v>
      </c>
      <c r="O779" s="8">
        <f>M779/86400+DATE(1970,1,1)</f>
        <v>43498.25</v>
      </c>
      <c r="P779" t="b">
        <v>0</v>
      </c>
      <c r="Q779" t="b">
        <v>0</v>
      </c>
      <c r="R779" t="s">
        <v>474</v>
      </c>
      <c r="S779" t="s">
        <v>2041</v>
      </c>
      <c r="T779" t="s">
        <v>2063</v>
      </c>
    </row>
    <row r="780" spans="1:20" ht="34" x14ac:dyDescent="0.2">
      <c r="A780">
        <v>610</v>
      </c>
      <c r="B780" t="s">
        <v>1262</v>
      </c>
      <c r="C780" s="3" t="s">
        <v>1263</v>
      </c>
      <c r="D780">
        <v>179356</v>
      </c>
      <c r="E780" s="4">
        <f>(D780/G780)*100</f>
        <v>419.0560747663551</v>
      </c>
      <c r="F780" t="s">
        <v>20</v>
      </c>
      <c r="G780">
        <v>42800</v>
      </c>
      <c r="H780">
        <v>6406</v>
      </c>
      <c r="I780" s="5">
        <f>D780/H780</f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8">
        <f>L780/86400+DATE(1970,1,1)</f>
        <v>41259.25</v>
      </c>
      <c r="O780" s="8">
        <f>M780/86400+DATE(1970,1,1)</f>
        <v>41273.25</v>
      </c>
      <c r="P780" t="b">
        <v>0</v>
      </c>
      <c r="Q780" t="b">
        <v>0</v>
      </c>
      <c r="R780" t="s">
        <v>33</v>
      </c>
      <c r="S780" t="s">
        <v>2039</v>
      </c>
      <c r="T780" t="s">
        <v>2040</v>
      </c>
    </row>
    <row r="781" spans="1:20" ht="17" x14ac:dyDescent="0.2">
      <c r="A781">
        <v>612</v>
      </c>
      <c r="B781" t="s">
        <v>1266</v>
      </c>
      <c r="C781" s="3" t="s">
        <v>1267</v>
      </c>
      <c r="D781">
        <v>8645</v>
      </c>
      <c r="E781" s="4">
        <f>(D781/G781)*100</f>
        <v>139.43548387096774</v>
      </c>
      <c r="F781" t="s">
        <v>20</v>
      </c>
      <c r="G781">
        <v>6200</v>
      </c>
      <c r="H781">
        <v>192</v>
      </c>
      <c r="I781" s="5">
        <f>D781/H781</f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8">
        <f>L781/86400+DATE(1970,1,1)</f>
        <v>40474.208333333336</v>
      </c>
      <c r="O781" s="8">
        <f>M781/86400+DATE(1970,1,1)</f>
        <v>40497.25</v>
      </c>
      <c r="P781" t="b">
        <v>0</v>
      </c>
      <c r="Q781" t="b">
        <v>0</v>
      </c>
      <c r="R781" t="s">
        <v>50</v>
      </c>
      <c r="S781" t="s">
        <v>2035</v>
      </c>
      <c r="T781" t="s">
        <v>2043</v>
      </c>
    </row>
    <row r="782" spans="1:20" ht="34" x14ac:dyDescent="0.2">
      <c r="A782">
        <v>613</v>
      </c>
      <c r="B782" t="s">
        <v>1268</v>
      </c>
      <c r="C782" s="3" t="s">
        <v>1269</v>
      </c>
      <c r="D782">
        <v>1914</v>
      </c>
      <c r="E782" s="4">
        <f>(D782/G782)*100</f>
        <v>174</v>
      </c>
      <c r="F782" t="s">
        <v>20</v>
      </c>
      <c r="G782">
        <v>1100</v>
      </c>
      <c r="H782">
        <v>26</v>
      </c>
      <c r="I782" s="5">
        <f>D782/H782</f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8">
        <f>L782/86400+DATE(1970,1,1)</f>
        <v>42973.208333333328</v>
      </c>
      <c r="O782" s="8">
        <f>M782/86400+DATE(1970,1,1)</f>
        <v>42982.208333333328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34" x14ac:dyDescent="0.2">
      <c r="A783">
        <v>614</v>
      </c>
      <c r="B783" t="s">
        <v>1270</v>
      </c>
      <c r="C783" s="3" t="s">
        <v>1271</v>
      </c>
      <c r="D783">
        <v>41205</v>
      </c>
      <c r="E783" s="4">
        <f>(D783/G783)*100</f>
        <v>155.49056603773585</v>
      </c>
      <c r="F783" t="s">
        <v>20</v>
      </c>
      <c r="G783">
        <v>26500</v>
      </c>
      <c r="H783">
        <v>723</v>
      </c>
      <c r="I783" s="5">
        <f>D783/H783</f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8">
        <f>L783/86400+DATE(1970,1,1)</f>
        <v>42746.25</v>
      </c>
      <c r="O783" s="8">
        <f>M783/86400+DATE(1970,1,1)</f>
        <v>42764.25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615</v>
      </c>
      <c r="B784" t="s">
        <v>1272</v>
      </c>
      <c r="C784" s="3" t="s">
        <v>1273</v>
      </c>
      <c r="D784">
        <v>14488</v>
      </c>
      <c r="E784" s="4">
        <f>(D784/G784)*100</f>
        <v>170.44705882352943</v>
      </c>
      <c r="F784" t="s">
        <v>20</v>
      </c>
      <c r="G784">
        <v>8500</v>
      </c>
      <c r="H784">
        <v>170</v>
      </c>
      <c r="I784" s="5">
        <f>D784/H784</f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8">
        <f>L784/86400+DATE(1970,1,1)</f>
        <v>42489.208333333328</v>
      </c>
      <c r="O784" s="8">
        <f>M784/86400+DATE(1970,1,1)</f>
        <v>42499.208333333328</v>
      </c>
      <c r="P784" t="b">
        <v>0</v>
      </c>
      <c r="Q784" t="b">
        <v>0</v>
      </c>
      <c r="R784" t="s">
        <v>33</v>
      </c>
      <c r="S784" t="s">
        <v>2039</v>
      </c>
      <c r="T784" t="s">
        <v>2040</v>
      </c>
    </row>
    <row r="785" spans="1:20" ht="17" x14ac:dyDescent="0.2">
      <c r="A785">
        <v>616</v>
      </c>
      <c r="B785" t="s">
        <v>1274</v>
      </c>
      <c r="C785" s="3" t="s">
        <v>1275</v>
      </c>
      <c r="D785">
        <v>12129</v>
      </c>
      <c r="E785" s="4">
        <f>(D785/G785)*100</f>
        <v>189.515625</v>
      </c>
      <c r="F785" t="s">
        <v>20</v>
      </c>
      <c r="G785">
        <v>6400</v>
      </c>
      <c r="H785">
        <v>238</v>
      </c>
      <c r="I785" s="5">
        <f>D785/H785</f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8">
        <f>L785/86400+DATE(1970,1,1)</f>
        <v>41537.208333333336</v>
      </c>
      <c r="O785" s="8">
        <f>M785/86400+DATE(1970,1,1)</f>
        <v>41538.208333333336</v>
      </c>
      <c r="P785" t="b">
        <v>0</v>
      </c>
      <c r="Q785" t="b">
        <v>1</v>
      </c>
      <c r="R785" t="s">
        <v>60</v>
      </c>
      <c r="S785" t="s">
        <v>2035</v>
      </c>
      <c r="T785" t="s">
        <v>2045</v>
      </c>
    </row>
    <row r="786" spans="1:20" ht="17" x14ac:dyDescent="0.2">
      <c r="A786">
        <v>617</v>
      </c>
      <c r="B786" t="s">
        <v>1276</v>
      </c>
      <c r="C786" s="3" t="s">
        <v>1277</v>
      </c>
      <c r="D786">
        <v>3496</v>
      </c>
      <c r="E786" s="4">
        <f>(D786/G786)*100</f>
        <v>249.71428571428572</v>
      </c>
      <c r="F786" t="s">
        <v>20</v>
      </c>
      <c r="G786">
        <v>1400</v>
      </c>
      <c r="H786">
        <v>55</v>
      </c>
      <c r="I786" s="5">
        <f>D786/H786</f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8">
        <f>L786/86400+DATE(1970,1,1)</f>
        <v>41794.208333333336</v>
      </c>
      <c r="O786" s="8">
        <f>M786/86400+DATE(1970,1,1)</f>
        <v>41804.208333333336</v>
      </c>
      <c r="P786" t="b">
        <v>0</v>
      </c>
      <c r="Q786" t="b">
        <v>0</v>
      </c>
      <c r="R786" t="s">
        <v>33</v>
      </c>
      <c r="S786" t="s">
        <v>2039</v>
      </c>
      <c r="T786" t="s">
        <v>2040</v>
      </c>
    </row>
    <row r="787" spans="1:20" ht="17" x14ac:dyDescent="0.2">
      <c r="A787">
        <v>620</v>
      </c>
      <c r="B787" t="s">
        <v>1282</v>
      </c>
      <c r="C787" s="3" t="s">
        <v>1283</v>
      </c>
      <c r="D787">
        <v>11525</v>
      </c>
      <c r="E787" s="4">
        <f>(D787/G787)*100</f>
        <v>268.02325581395348</v>
      </c>
      <c r="F787" t="s">
        <v>20</v>
      </c>
      <c r="G787">
        <v>4300</v>
      </c>
      <c r="H787">
        <v>128</v>
      </c>
      <c r="I787" s="5">
        <f>D787/H787</f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8">
        <f>L787/86400+DATE(1970,1,1)</f>
        <v>42559.208333333328</v>
      </c>
      <c r="O787" s="8">
        <f>M787/86400+DATE(1970,1,1)</f>
        <v>42563.208333333328</v>
      </c>
      <c r="P787" t="b">
        <v>0</v>
      </c>
      <c r="Q787" t="b">
        <v>0</v>
      </c>
      <c r="R787" t="s">
        <v>122</v>
      </c>
      <c r="S787" t="s">
        <v>2054</v>
      </c>
      <c r="T787" t="s">
        <v>2055</v>
      </c>
    </row>
    <row r="788" spans="1:20" ht="17" x14ac:dyDescent="0.2">
      <c r="A788">
        <v>621</v>
      </c>
      <c r="B788" t="s">
        <v>1284</v>
      </c>
      <c r="C788" s="3" t="s">
        <v>1285</v>
      </c>
      <c r="D788">
        <v>158669</v>
      </c>
      <c r="E788" s="4">
        <f>(D788/G788)*100</f>
        <v>619.80078125</v>
      </c>
      <c r="F788" t="s">
        <v>20</v>
      </c>
      <c r="G788">
        <v>25600</v>
      </c>
      <c r="H788">
        <v>2144</v>
      </c>
      <c r="I788" s="5">
        <f>D788/H788</f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8">
        <f>L788/86400+DATE(1970,1,1)</f>
        <v>42626.208333333328</v>
      </c>
      <c r="O788" s="8">
        <f>M788/86400+DATE(1970,1,1)</f>
        <v>42631.208333333328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ht="17" x14ac:dyDescent="0.2">
      <c r="A789">
        <v>623</v>
      </c>
      <c r="B789" t="s">
        <v>1288</v>
      </c>
      <c r="C789" s="3" t="s">
        <v>1289</v>
      </c>
      <c r="D789">
        <v>150806</v>
      </c>
      <c r="E789" s="4">
        <f>(D789/G789)*100</f>
        <v>159.92152704135739</v>
      </c>
      <c r="F789" t="s">
        <v>20</v>
      </c>
      <c r="G789">
        <v>94300</v>
      </c>
      <c r="H789">
        <v>2693</v>
      </c>
      <c r="I789" s="5">
        <f>D789/H789</f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8">
        <f>L789/86400+DATE(1970,1,1)</f>
        <v>42201.208333333328</v>
      </c>
      <c r="O789" s="8">
        <f>M789/86400+DATE(1970,1,1)</f>
        <v>42206.208333333328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17" x14ac:dyDescent="0.2">
      <c r="A790">
        <v>624</v>
      </c>
      <c r="B790" t="s">
        <v>1290</v>
      </c>
      <c r="C790" s="3" t="s">
        <v>1291</v>
      </c>
      <c r="D790">
        <v>14249</v>
      </c>
      <c r="E790" s="4">
        <f>(D790/G790)*100</f>
        <v>279.39215686274508</v>
      </c>
      <c r="F790" t="s">
        <v>20</v>
      </c>
      <c r="G790">
        <v>5100</v>
      </c>
      <c r="H790">
        <v>432</v>
      </c>
      <c r="I790" s="5">
        <f>D790/H790</f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8">
        <f>L790/86400+DATE(1970,1,1)</f>
        <v>42029.25</v>
      </c>
      <c r="O790" s="8">
        <f>M790/86400+DATE(1970,1,1)</f>
        <v>42035.25</v>
      </c>
      <c r="P790" t="b">
        <v>0</v>
      </c>
      <c r="Q790" t="b">
        <v>0</v>
      </c>
      <c r="R790" t="s">
        <v>122</v>
      </c>
      <c r="S790" t="s">
        <v>2054</v>
      </c>
      <c r="T790" t="s">
        <v>2055</v>
      </c>
    </row>
    <row r="791" spans="1:20" ht="34" x14ac:dyDescent="0.2">
      <c r="A791">
        <v>626</v>
      </c>
      <c r="B791" t="s">
        <v>1294</v>
      </c>
      <c r="C791" s="3" t="s">
        <v>1295</v>
      </c>
      <c r="D791">
        <v>13205</v>
      </c>
      <c r="E791" s="4">
        <f>(D791/G791)*100</f>
        <v>206.32812500000003</v>
      </c>
      <c r="F791" t="s">
        <v>20</v>
      </c>
      <c r="G791">
        <v>6400</v>
      </c>
      <c r="H791">
        <v>189</v>
      </c>
      <c r="I791" s="5">
        <f>D791/H791</f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8">
        <f>L791/86400+DATE(1970,1,1)</f>
        <v>40449.208333333336</v>
      </c>
      <c r="O791" s="8">
        <f>M791/86400+DATE(1970,1,1)</f>
        <v>40458.208333333336</v>
      </c>
      <c r="P791" t="b">
        <v>0</v>
      </c>
      <c r="Q791" t="b">
        <v>1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627</v>
      </c>
      <c r="B792" t="s">
        <v>1296</v>
      </c>
      <c r="C792" s="3" t="s">
        <v>1297</v>
      </c>
      <c r="D792">
        <v>11108</v>
      </c>
      <c r="E792" s="4">
        <f>(D792/G792)*100</f>
        <v>694.25</v>
      </c>
      <c r="F792" t="s">
        <v>20</v>
      </c>
      <c r="G792">
        <v>1600</v>
      </c>
      <c r="H792">
        <v>154</v>
      </c>
      <c r="I792" s="5">
        <f>D792/H792</f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8">
        <f>L792/86400+DATE(1970,1,1)</f>
        <v>40345.208333333336</v>
      </c>
      <c r="O792" s="8">
        <f>M792/86400+DATE(1970,1,1)</f>
        <v>40369.208333333336</v>
      </c>
      <c r="P792" t="b">
        <v>1</v>
      </c>
      <c r="Q792" t="b">
        <v>0</v>
      </c>
      <c r="R792" t="s">
        <v>17</v>
      </c>
      <c r="S792" t="s">
        <v>2033</v>
      </c>
      <c r="T792" t="s">
        <v>2034</v>
      </c>
    </row>
    <row r="793" spans="1:20" ht="17" x14ac:dyDescent="0.2">
      <c r="A793">
        <v>628</v>
      </c>
      <c r="B793" t="s">
        <v>1298</v>
      </c>
      <c r="C793" s="3" t="s">
        <v>1299</v>
      </c>
      <c r="D793">
        <v>2884</v>
      </c>
      <c r="E793" s="4">
        <f>(D793/G793)*100</f>
        <v>151.78947368421052</v>
      </c>
      <c r="F793" t="s">
        <v>20</v>
      </c>
      <c r="G793">
        <v>1900</v>
      </c>
      <c r="H793">
        <v>96</v>
      </c>
      <c r="I793" s="5">
        <f>D793/H793</f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8">
        <f>L793/86400+DATE(1970,1,1)</f>
        <v>40455.208333333336</v>
      </c>
      <c r="O793" s="8">
        <f>M793/86400+DATE(1970,1,1)</f>
        <v>40458.208333333336</v>
      </c>
      <c r="P793" t="b">
        <v>0</v>
      </c>
      <c r="Q793" t="b">
        <v>0</v>
      </c>
      <c r="R793" t="s">
        <v>60</v>
      </c>
      <c r="S793" t="s">
        <v>2035</v>
      </c>
      <c r="T793" t="s">
        <v>2045</v>
      </c>
    </row>
    <row r="794" spans="1:20" ht="17" x14ac:dyDescent="0.2">
      <c r="A794">
        <v>631</v>
      </c>
      <c r="B794" t="s">
        <v>1304</v>
      </c>
      <c r="C794" s="3" t="s">
        <v>1305</v>
      </c>
      <c r="D794">
        <v>183756</v>
      </c>
      <c r="E794" s="4">
        <f>(D794/G794)*100</f>
        <v>310.39864864864865</v>
      </c>
      <c r="F794" t="s">
        <v>20</v>
      </c>
      <c r="G794">
        <v>59200</v>
      </c>
      <c r="H794">
        <v>3063</v>
      </c>
      <c r="I794" s="5">
        <f>D794/H794</f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8">
        <f>L794/86400+DATE(1970,1,1)</f>
        <v>43550.208333333328</v>
      </c>
      <c r="O794" s="8">
        <f>M794/86400+DATE(1970,1,1)</f>
        <v>43554.208333333328</v>
      </c>
      <c r="P794" t="b">
        <v>0</v>
      </c>
      <c r="Q794" t="b">
        <v>0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635</v>
      </c>
      <c r="B795" t="s">
        <v>1312</v>
      </c>
      <c r="C795" s="3" t="s">
        <v>1313</v>
      </c>
      <c r="D795">
        <v>158590</v>
      </c>
      <c r="E795" s="4">
        <f>(D795/G795)*100</f>
        <v>114.09352517985612</v>
      </c>
      <c r="F795" t="s">
        <v>20</v>
      </c>
      <c r="G795">
        <v>139000</v>
      </c>
      <c r="H795">
        <v>2266</v>
      </c>
      <c r="I795" s="5">
        <f>D795/H795</f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8">
        <f>L795/86400+DATE(1970,1,1)</f>
        <v>41314.25</v>
      </c>
      <c r="O795" s="8">
        <f>M795/86400+DATE(1970,1,1)</f>
        <v>41346.208333333336</v>
      </c>
      <c r="P795" t="b">
        <v>0</v>
      </c>
      <c r="Q795" t="b">
        <v>0</v>
      </c>
      <c r="R795" t="s">
        <v>269</v>
      </c>
      <c r="S795" t="s">
        <v>2041</v>
      </c>
      <c r="T795" t="s">
        <v>2060</v>
      </c>
    </row>
    <row r="796" spans="1:20" ht="34" x14ac:dyDescent="0.2">
      <c r="A796">
        <v>641</v>
      </c>
      <c r="B796" t="s">
        <v>1324</v>
      </c>
      <c r="C796" s="3" t="s">
        <v>1325</v>
      </c>
      <c r="D796">
        <v>11277</v>
      </c>
      <c r="E796" s="4">
        <f>(D796/G796)*100</f>
        <v>119.96808510638297</v>
      </c>
      <c r="F796" t="s">
        <v>20</v>
      </c>
      <c r="G796">
        <v>9400</v>
      </c>
      <c r="H796">
        <v>194</v>
      </c>
      <c r="I796" s="5">
        <f>D796/H796</f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8">
        <f>L796/86400+DATE(1970,1,1)</f>
        <v>42786.25</v>
      </c>
      <c r="O796" s="8">
        <f>M796/86400+DATE(1970,1,1)</f>
        <v>42814.208333333328</v>
      </c>
      <c r="P796" t="b">
        <v>0</v>
      </c>
      <c r="Q796" t="b">
        <v>0</v>
      </c>
      <c r="R796" t="s">
        <v>33</v>
      </c>
      <c r="S796" t="s">
        <v>2039</v>
      </c>
      <c r="T796" t="s">
        <v>2040</v>
      </c>
    </row>
    <row r="797" spans="1:20" ht="17" x14ac:dyDescent="0.2">
      <c r="A797">
        <v>642</v>
      </c>
      <c r="B797" t="s">
        <v>1326</v>
      </c>
      <c r="C797" s="3" t="s">
        <v>1327</v>
      </c>
      <c r="D797">
        <v>13382</v>
      </c>
      <c r="E797" s="4">
        <f>(D797/G797)*100</f>
        <v>145.45652173913044</v>
      </c>
      <c r="F797" t="s">
        <v>20</v>
      </c>
      <c r="G797">
        <v>9200</v>
      </c>
      <c r="H797">
        <v>129</v>
      </c>
      <c r="I797" s="5">
        <f>D797/H797</f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8">
        <f>L797/86400+DATE(1970,1,1)</f>
        <v>43451.25</v>
      </c>
      <c r="O797" s="8">
        <f>M797/86400+DATE(1970,1,1)</f>
        <v>43460.25</v>
      </c>
      <c r="P797" t="b">
        <v>0</v>
      </c>
      <c r="Q797" t="b">
        <v>0</v>
      </c>
      <c r="R797" t="s">
        <v>65</v>
      </c>
      <c r="S797" t="s">
        <v>2037</v>
      </c>
      <c r="T797" t="s">
        <v>2046</v>
      </c>
    </row>
    <row r="798" spans="1:20" ht="17" x14ac:dyDescent="0.2">
      <c r="A798">
        <v>643</v>
      </c>
      <c r="B798" t="s">
        <v>1328</v>
      </c>
      <c r="C798" s="3" t="s">
        <v>1329</v>
      </c>
      <c r="D798">
        <v>32986</v>
      </c>
      <c r="E798" s="4">
        <f>(D798/G798)*100</f>
        <v>221.38255033557047</v>
      </c>
      <c r="F798" t="s">
        <v>20</v>
      </c>
      <c r="G798">
        <v>14900</v>
      </c>
      <c r="H798">
        <v>375</v>
      </c>
      <c r="I798" s="5">
        <f>D798/H798</f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8">
        <f>L798/86400+DATE(1970,1,1)</f>
        <v>42795.25</v>
      </c>
      <c r="O798" s="8">
        <f>M798/86400+DATE(1970,1,1)</f>
        <v>42813.208333333328</v>
      </c>
      <c r="P798" t="b">
        <v>0</v>
      </c>
      <c r="Q798" t="b">
        <v>0</v>
      </c>
      <c r="R798" t="s">
        <v>33</v>
      </c>
      <c r="S798" t="s">
        <v>2039</v>
      </c>
      <c r="T798" t="s">
        <v>2040</v>
      </c>
    </row>
    <row r="799" spans="1:20" ht="17" x14ac:dyDescent="0.2">
      <c r="A799">
        <v>652</v>
      </c>
      <c r="B799" t="s">
        <v>1346</v>
      </c>
      <c r="C799" s="3" t="s">
        <v>1347</v>
      </c>
      <c r="D799">
        <v>12684</v>
      </c>
      <c r="E799" s="4">
        <f>(D799/G799)*100</f>
        <v>126.84</v>
      </c>
      <c r="F799" t="s">
        <v>20</v>
      </c>
      <c r="G799">
        <v>10000</v>
      </c>
      <c r="H799">
        <v>409</v>
      </c>
      <c r="I799" s="5">
        <f>D799/H799</f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8">
        <f>L799/86400+DATE(1970,1,1)</f>
        <v>42587.208333333328</v>
      </c>
      <c r="O799" s="8">
        <f>M799/86400+DATE(1970,1,1)</f>
        <v>42630.208333333328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653</v>
      </c>
      <c r="B800" t="s">
        <v>1348</v>
      </c>
      <c r="C800" s="3" t="s">
        <v>1349</v>
      </c>
      <c r="D800">
        <v>14033</v>
      </c>
      <c r="E800" s="4">
        <f>(D800/G800)*100</f>
        <v>2338.833333333333</v>
      </c>
      <c r="F800" t="s">
        <v>20</v>
      </c>
      <c r="G800">
        <v>600</v>
      </c>
      <c r="H800">
        <v>234</v>
      </c>
      <c r="I800" s="5">
        <f>D800/H800</f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8">
        <f>L800/86400+DATE(1970,1,1)</f>
        <v>42468.208333333328</v>
      </c>
      <c r="O800" s="8">
        <f>M800/86400+DATE(1970,1,1)</f>
        <v>42470.208333333328</v>
      </c>
      <c r="P800" t="b">
        <v>0</v>
      </c>
      <c r="Q800" t="b">
        <v>0</v>
      </c>
      <c r="R800" t="s">
        <v>28</v>
      </c>
      <c r="S800" t="s">
        <v>2037</v>
      </c>
      <c r="T800" t="s">
        <v>2038</v>
      </c>
    </row>
    <row r="801" spans="1:20" ht="17" x14ac:dyDescent="0.2">
      <c r="A801">
        <v>654</v>
      </c>
      <c r="B801" t="s">
        <v>1350</v>
      </c>
      <c r="C801" s="3" t="s">
        <v>1351</v>
      </c>
      <c r="D801">
        <v>177936</v>
      </c>
      <c r="E801" s="4">
        <f>(D801/G801)*100</f>
        <v>508.38857142857148</v>
      </c>
      <c r="F801" t="s">
        <v>20</v>
      </c>
      <c r="G801">
        <v>35000</v>
      </c>
      <c r="H801">
        <v>3016</v>
      </c>
      <c r="I801" s="5">
        <f>D801/H801</f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8">
        <f>L801/86400+DATE(1970,1,1)</f>
        <v>42240.208333333328</v>
      </c>
      <c r="O801" s="8">
        <f>M801/86400+DATE(1970,1,1)</f>
        <v>42245.208333333328</v>
      </c>
      <c r="P801" t="b">
        <v>0</v>
      </c>
      <c r="Q801" t="b">
        <v>0</v>
      </c>
      <c r="R801" t="s">
        <v>148</v>
      </c>
      <c r="S801" t="s">
        <v>2035</v>
      </c>
      <c r="T801" t="s">
        <v>2057</v>
      </c>
    </row>
    <row r="802" spans="1:20" ht="17" x14ac:dyDescent="0.2">
      <c r="A802">
        <v>655</v>
      </c>
      <c r="B802" t="s">
        <v>1352</v>
      </c>
      <c r="C802" s="3" t="s">
        <v>1353</v>
      </c>
      <c r="D802">
        <v>13212</v>
      </c>
      <c r="E802" s="4">
        <f>(D802/G802)*100</f>
        <v>191.47826086956522</v>
      </c>
      <c r="F802" t="s">
        <v>20</v>
      </c>
      <c r="G802">
        <v>6900</v>
      </c>
      <c r="H802">
        <v>264</v>
      </c>
      <c r="I802" s="5">
        <f>D802/H802</f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8">
        <f>L802/86400+DATE(1970,1,1)</f>
        <v>42796.25</v>
      </c>
      <c r="O802" s="8">
        <f>M802/86400+DATE(1970,1,1)</f>
        <v>42809.208333333328</v>
      </c>
      <c r="P802" t="b">
        <v>1</v>
      </c>
      <c r="Q802" t="b">
        <v>0</v>
      </c>
      <c r="R802" t="s">
        <v>122</v>
      </c>
      <c r="S802" t="s">
        <v>2054</v>
      </c>
      <c r="T802" t="s">
        <v>2055</v>
      </c>
    </row>
    <row r="803" spans="1:20" ht="17" x14ac:dyDescent="0.2">
      <c r="A803">
        <v>665</v>
      </c>
      <c r="B803" t="s">
        <v>1371</v>
      </c>
      <c r="C803" s="3" t="s">
        <v>1372</v>
      </c>
      <c r="D803">
        <v>12219</v>
      </c>
      <c r="E803" s="4">
        <f>(D803/G803)*100</f>
        <v>239.58823529411765</v>
      </c>
      <c r="F803" t="s">
        <v>20</v>
      </c>
      <c r="G803">
        <v>5100</v>
      </c>
      <c r="H803">
        <v>272</v>
      </c>
      <c r="I803" s="5">
        <f>D803/H803</f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8">
        <f>L803/86400+DATE(1970,1,1)</f>
        <v>40733.208333333336</v>
      </c>
      <c r="O803" s="8">
        <f>M803/86400+DATE(1970,1,1)</f>
        <v>40747.208333333336</v>
      </c>
      <c r="P803" t="b">
        <v>0</v>
      </c>
      <c r="Q803" t="b">
        <v>1</v>
      </c>
      <c r="R803" t="s">
        <v>42</v>
      </c>
      <c r="S803" t="s">
        <v>2041</v>
      </c>
      <c r="T803" t="s">
        <v>2042</v>
      </c>
    </row>
    <row r="804" spans="1:20" ht="34" x14ac:dyDescent="0.2">
      <c r="A804">
        <v>667</v>
      </c>
      <c r="B804" t="s">
        <v>1375</v>
      </c>
      <c r="C804" s="3" t="s">
        <v>1376</v>
      </c>
      <c r="D804">
        <v>12155</v>
      </c>
      <c r="E804" s="4">
        <f>(D804/G804)*100</f>
        <v>176.15942028985506</v>
      </c>
      <c r="F804" t="s">
        <v>20</v>
      </c>
      <c r="G804">
        <v>6900</v>
      </c>
      <c r="H804">
        <v>419</v>
      </c>
      <c r="I804" s="5">
        <f>D804/H804</f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8">
        <f>L804/86400+DATE(1970,1,1)</f>
        <v>41892.208333333336</v>
      </c>
      <c r="O804" s="8">
        <f>M804/86400+DATE(1970,1,1)</f>
        <v>41901.208333333336</v>
      </c>
      <c r="P804" t="b">
        <v>0</v>
      </c>
      <c r="Q804" t="b">
        <v>0</v>
      </c>
      <c r="R804" t="s">
        <v>1029</v>
      </c>
      <c r="S804" t="s">
        <v>2064</v>
      </c>
      <c r="T804" t="s">
        <v>2065</v>
      </c>
    </row>
    <row r="805" spans="1:20" ht="17" x14ac:dyDescent="0.2">
      <c r="A805">
        <v>669</v>
      </c>
      <c r="B805" t="s">
        <v>1379</v>
      </c>
      <c r="C805" s="3" t="s">
        <v>1380</v>
      </c>
      <c r="D805">
        <v>175020</v>
      </c>
      <c r="E805" s="4">
        <f>(D805/G805)*100</f>
        <v>358.64754098360658</v>
      </c>
      <c r="F805" t="s">
        <v>20</v>
      </c>
      <c r="G805">
        <v>48800</v>
      </c>
      <c r="H805">
        <v>1621</v>
      </c>
      <c r="I805" s="5">
        <f>D805/H805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8">
        <f>L805/86400+DATE(1970,1,1)</f>
        <v>42912.208333333328</v>
      </c>
      <c r="O805" s="8">
        <f>M805/86400+DATE(1970,1,1)</f>
        <v>42921.208333333328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4" x14ac:dyDescent="0.2">
      <c r="A806">
        <v>670</v>
      </c>
      <c r="B806" t="s">
        <v>1334</v>
      </c>
      <c r="C806" s="3" t="s">
        <v>1381</v>
      </c>
      <c r="D806">
        <v>75955</v>
      </c>
      <c r="E806" s="4">
        <f>(D806/G806)*100</f>
        <v>468.85802469135803</v>
      </c>
      <c r="F806" t="s">
        <v>20</v>
      </c>
      <c r="G806">
        <v>16200</v>
      </c>
      <c r="H806">
        <v>1101</v>
      </c>
      <c r="I806" s="5">
        <f>D806/H806</f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8">
        <f>L806/86400+DATE(1970,1,1)</f>
        <v>42425.25</v>
      </c>
      <c r="O806" s="8">
        <f>M806/86400+DATE(1970,1,1)</f>
        <v>42437.25</v>
      </c>
      <c r="P806" t="b">
        <v>0</v>
      </c>
      <c r="Q806" t="b">
        <v>0</v>
      </c>
      <c r="R806" t="s">
        <v>60</v>
      </c>
      <c r="S806" t="s">
        <v>2035</v>
      </c>
      <c r="T806" t="s">
        <v>2045</v>
      </c>
    </row>
    <row r="807" spans="1:20" ht="34" x14ac:dyDescent="0.2">
      <c r="A807">
        <v>671</v>
      </c>
      <c r="B807" t="s">
        <v>1382</v>
      </c>
      <c r="C807" s="3" t="s">
        <v>1383</v>
      </c>
      <c r="D807">
        <v>119127</v>
      </c>
      <c r="E807" s="4">
        <f>(D807/G807)*100</f>
        <v>122.05635245901641</v>
      </c>
      <c r="F807" t="s">
        <v>20</v>
      </c>
      <c r="G807">
        <v>97600</v>
      </c>
      <c r="H807">
        <v>1073</v>
      </c>
      <c r="I807" s="5">
        <f>D807/H807</f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8">
        <f>L807/86400+DATE(1970,1,1)</f>
        <v>40390.208333333336</v>
      </c>
      <c r="O807" s="8">
        <f>M807/86400+DATE(1970,1,1)</f>
        <v>40394.208333333336</v>
      </c>
      <c r="P807" t="b">
        <v>0</v>
      </c>
      <c r="Q807" t="b">
        <v>1</v>
      </c>
      <c r="R807" t="s">
        <v>33</v>
      </c>
      <c r="S807" t="s">
        <v>2039</v>
      </c>
      <c r="T807" t="s">
        <v>2040</v>
      </c>
    </row>
    <row r="808" spans="1:20" ht="17" x14ac:dyDescent="0.2">
      <c r="A808">
        <v>675</v>
      </c>
      <c r="B808" t="s">
        <v>1390</v>
      </c>
      <c r="C808" s="3" t="s">
        <v>1391</v>
      </c>
      <c r="D808">
        <v>11929</v>
      </c>
      <c r="E808" s="4">
        <f>(D808/G808)*100</f>
        <v>122.97938144329896</v>
      </c>
      <c r="F808" t="s">
        <v>20</v>
      </c>
      <c r="G808">
        <v>9700</v>
      </c>
      <c r="H808">
        <v>331</v>
      </c>
      <c r="I808" s="5">
        <f>D808/H808</f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8">
        <f>L808/86400+DATE(1970,1,1)</f>
        <v>43719.208333333328</v>
      </c>
      <c r="O808" s="8">
        <f>M808/86400+DATE(1970,1,1)</f>
        <v>43726.208333333328</v>
      </c>
      <c r="P808" t="b">
        <v>0</v>
      </c>
      <c r="Q808" t="b">
        <v>0</v>
      </c>
      <c r="R808" t="s">
        <v>1029</v>
      </c>
      <c r="S808" t="s">
        <v>2064</v>
      </c>
      <c r="T808" t="s">
        <v>2065</v>
      </c>
    </row>
    <row r="809" spans="1:20" ht="17" x14ac:dyDescent="0.2">
      <c r="A809">
        <v>676</v>
      </c>
      <c r="B809" t="s">
        <v>1392</v>
      </c>
      <c r="C809" s="3" t="s">
        <v>1393</v>
      </c>
      <c r="D809">
        <v>118214</v>
      </c>
      <c r="E809" s="4">
        <f>(D809/G809)*100</f>
        <v>189.74959871589084</v>
      </c>
      <c r="F809" t="s">
        <v>20</v>
      </c>
      <c r="G809">
        <v>62300</v>
      </c>
      <c r="H809">
        <v>1170</v>
      </c>
      <c r="I809" s="5">
        <f>D809/H809</f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8">
        <f>L809/86400+DATE(1970,1,1)</f>
        <v>41178.208333333336</v>
      </c>
      <c r="O809" s="8">
        <f>M809/86400+DATE(1970,1,1)</f>
        <v>41187.208333333336</v>
      </c>
      <c r="P809" t="b">
        <v>0</v>
      </c>
      <c r="Q809" t="b">
        <v>0</v>
      </c>
      <c r="R809" t="s">
        <v>122</v>
      </c>
      <c r="S809" t="s">
        <v>2054</v>
      </c>
      <c r="T809" t="s">
        <v>2055</v>
      </c>
    </row>
    <row r="810" spans="1:20" ht="17" x14ac:dyDescent="0.2">
      <c r="A810">
        <v>679</v>
      </c>
      <c r="B810" t="s">
        <v>668</v>
      </c>
      <c r="C810" s="3" t="s">
        <v>1398</v>
      </c>
      <c r="D810">
        <v>14511</v>
      </c>
      <c r="E810" s="4">
        <f>(D810/G810)*100</f>
        <v>1036.5</v>
      </c>
      <c r="F810" t="s">
        <v>20</v>
      </c>
      <c r="G810">
        <v>1400</v>
      </c>
      <c r="H810">
        <v>363</v>
      </c>
      <c r="I810" s="5">
        <f>D810/H810</f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8">
        <f>L810/86400+DATE(1970,1,1)</f>
        <v>43756.208333333328</v>
      </c>
      <c r="O810" s="8">
        <f>M810/86400+DATE(1970,1,1)</f>
        <v>43761.208333333328</v>
      </c>
      <c r="P810" t="b">
        <v>0</v>
      </c>
      <c r="Q810" t="b">
        <v>1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682</v>
      </c>
      <c r="B811" t="s">
        <v>1403</v>
      </c>
      <c r="C811" s="3" t="s">
        <v>1404</v>
      </c>
      <c r="D811">
        <v>8109</v>
      </c>
      <c r="E811" s="4">
        <f>(D811/G811)*100</f>
        <v>150.16666666666666</v>
      </c>
      <c r="F811" t="s">
        <v>20</v>
      </c>
      <c r="G811">
        <v>5400</v>
      </c>
      <c r="H811">
        <v>103</v>
      </c>
      <c r="I811" s="5">
        <f>D811/H811</f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8">
        <f>L811/86400+DATE(1970,1,1)</f>
        <v>41619.25</v>
      </c>
      <c r="O811" s="8">
        <f>M811/86400+DATE(1970,1,1)</f>
        <v>41628.25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ht="17" x14ac:dyDescent="0.2">
      <c r="A812">
        <v>683</v>
      </c>
      <c r="B812" t="s">
        <v>1405</v>
      </c>
      <c r="C812" s="3" t="s">
        <v>1406</v>
      </c>
      <c r="D812">
        <v>8244</v>
      </c>
      <c r="E812" s="4">
        <f>(D812/G812)*100</f>
        <v>358.43478260869563</v>
      </c>
      <c r="F812" t="s">
        <v>20</v>
      </c>
      <c r="G812">
        <v>2300</v>
      </c>
      <c r="H812">
        <v>147</v>
      </c>
      <c r="I812" s="5">
        <f>D812/H812</f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8">
        <f>L812/86400+DATE(1970,1,1)</f>
        <v>43359.208333333328</v>
      </c>
      <c r="O812" s="8">
        <f>M812/86400+DATE(1970,1,1)</f>
        <v>43361.208333333328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684</v>
      </c>
      <c r="B813" t="s">
        <v>1407</v>
      </c>
      <c r="C813" s="3" t="s">
        <v>1408</v>
      </c>
      <c r="D813">
        <v>7600</v>
      </c>
      <c r="E813" s="4">
        <f>(D813/G813)*100</f>
        <v>542.85714285714289</v>
      </c>
      <c r="F813" t="s">
        <v>20</v>
      </c>
      <c r="G813">
        <v>1400</v>
      </c>
      <c r="H813">
        <v>110</v>
      </c>
      <c r="I813" s="5">
        <f>D813/H813</f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8">
        <f>L813/86400+DATE(1970,1,1)</f>
        <v>40358.208333333336</v>
      </c>
      <c r="O813" s="8">
        <f>M813/86400+DATE(1970,1,1)</f>
        <v>40378.208333333336</v>
      </c>
      <c r="P813" t="b">
        <v>0</v>
      </c>
      <c r="Q813" t="b">
        <v>0</v>
      </c>
      <c r="R813" t="s">
        <v>68</v>
      </c>
      <c r="S813" t="s">
        <v>2047</v>
      </c>
      <c r="T813" t="s">
        <v>2048</v>
      </c>
    </row>
    <row r="814" spans="1:20" ht="17" x14ac:dyDescent="0.2">
      <c r="A814">
        <v>686</v>
      </c>
      <c r="B814" t="s">
        <v>1411</v>
      </c>
      <c r="C814" s="3" t="s">
        <v>1412</v>
      </c>
      <c r="D814">
        <v>14381</v>
      </c>
      <c r="E814" s="4">
        <f>(D814/G814)*100</f>
        <v>191.74666666666667</v>
      </c>
      <c r="F814" t="s">
        <v>20</v>
      </c>
      <c r="G814">
        <v>7500</v>
      </c>
      <c r="H814">
        <v>134</v>
      </c>
      <c r="I814" s="5">
        <f>D814/H814</f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8">
        <f>L814/86400+DATE(1970,1,1)</f>
        <v>43186.208333333328</v>
      </c>
      <c r="O814" s="8">
        <f>M814/86400+DATE(1970,1,1)</f>
        <v>43197.208333333328</v>
      </c>
      <c r="P814" t="b">
        <v>0</v>
      </c>
      <c r="Q814" t="b">
        <v>0</v>
      </c>
      <c r="R814" t="s">
        <v>65</v>
      </c>
      <c r="S814" t="s">
        <v>2037</v>
      </c>
      <c r="T814" t="s">
        <v>2046</v>
      </c>
    </row>
    <row r="815" spans="1:20" ht="17" x14ac:dyDescent="0.2">
      <c r="A815">
        <v>687</v>
      </c>
      <c r="B815" t="s">
        <v>1413</v>
      </c>
      <c r="C815" s="3" t="s">
        <v>1414</v>
      </c>
      <c r="D815">
        <v>13980</v>
      </c>
      <c r="E815" s="4">
        <f>(D815/G815)*100</f>
        <v>932</v>
      </c>
      <c r="F815" t="s">
        <v>20</v>
      </c>
      <c r="G815">
        <v>1500</v>
      </c>
      <c r="H815">
        <v>269</v>
      </c>
      <c r="I815" s="5">
        <f>D815/H815</f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8">
        <f>L815/86400+DATE(1970,1,1)</f>
        <v>42806.25</v>
      </c>
      <c r="O815" s="8">
        <f>M815/86400+DATE(1970,1,1)</f>
        <v>42809.208333333328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ht="17" x14ac:dyDescent="0.2">
      <c r="A816">
        <v>688</v>
      </c>
      <c r="B816" t="s">
        <v>1415</v>
      </c>
      <c r="C816" s="3" t="s">
        <v>1416</v>
      </c>
      <c r="D816">
        <v>12449</v>
      </c>
      <c r="E816" s="4">
        <f>(D816/G816)*100</f>
        <v>429.27586206896552</v>
      </c>
      <c r="F816" t="s">
        <v>20</v>
      </c>
      <c r="G816">
        <v>2900</v>
      </c>
      <c r="H816">
        <v>175</v>
      </c>
      <c r="I816" s="5">
        <f>D816/H816</f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8">
        <f>L816/86400+DATE(1970,1,1)</f>
        <v>43475.25</v>
      </c>
      <c r="O816" s="8">
        <f>M816/86400+DATE(1970,1,1)</f>
        <v>43491.25</v>
      </c>
      <c r="P816" t="b">
        <v>0</v>
      </c>
      <c r="Q816" t="b">
        <v>1</v>
      </c>
      <c r="R816" t="s">
        <v>269</v>
      </c>
      <c r="S816" t="s">
        <v>2041</v>
      </c>
      <c r="T816" t="s">
        <v>2060</v>
      </c>
    </row>
    <row r="817" spans="1:20" ht="17" x14ac:dyDescent="0.2">
      <c r="A817">
        <v>689</v>
      </c>
      <c r="B817" t="s">
        <v>1417</v>
      </c>
      <c r="C817" s="3" t="s">
        <v>1418</v>
      </c>
      <c r="D817">
        <v>7348</v>
      </c>
      <c r="E817" s="4">
        <f>(D817/G817)*100</f>
        <v>100.65753424657535</v>
      </c>
      <c r="F817" t="s">
        <v>20</v>
      </c>
      <c r="G817">
        <v>7300</v>
      </c>
      <c r="H817">
        <v>69</v>
      </c>
      <c r="I817" s="5">
        <f>D817/H817</f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8">
        <f>L817/86400+DATE(1970,1,1)</f>
        <v>41576.208333333336</v>
      </c>
      <c r="O817" s="8">
        <f>M817/86400+DATE(1970,1,1)</f>
        <v>41588.25</v>
      </c>
      <c r="P817" t="b">
        <v>0</v>
      </c>
      <c r="Q817" t="b">
        <v>0</v>
      </c>
      <c r="R817" t="s">
        <v>28</v>
      </c>
      <c r="S817" t="s">
        <v>2037</v>
      </c>
      <c r="T817" t="s">
        <v>2038</v>
      </c>
    </row>
    <row r="818" spans="1:20" ht="17" x14ac:dyDescent="0.2">
      <c r="A818">
        <v>690</v>
      </c>
      <c r="B818" t="s">
        <v>1419</v>
      </c>
      <c r="C818" s="3" t="s">
        <v>1420</v>
      </c>
      <c r="D818">
        <v>8158</v>
      </c>
      <c r="E818" s="4">
        <f>(D818/G818)*100</f>
        <v>226.61111111111109</v>
      </c>
      <c r="F818" t="s">
        <v>20</v>
      </c>
      <c r="G818">
        <v>3600</v>
      </c>
      <c r="H818">
        <v>190</v>
      </c>
      <c r="I818" s="5">
        <f>D818/H818</f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8">
        <f>L818/86400+DATE(1970,1,1)</f>
        <v>40874.25</v>
      </c>
      <c r="O818" s="8">
        <f>M818/86400+DATE(1970,1,1)</f>
        <v>40880.25</v>
      </c>
      <c r="P818" t="b">
        <v>0</v>
      </c>
      <c r="Q818" t="b">
        <v>1</v>
      </c>
      <c r="R818" t="s">
        <v>42</v>
      </c>
      <c r="S818" t="s">
        <v>2041</v>
      </c>
      <c r="T818" t="s">
        <v>2042</v>
      </c>
    </row>
    <row r="819" spans="1:20" ht="17" x14ac:dyDescent="0.2">
      <c r="A819">
        <v>691</v>
      </c>
      <c r="B819" t="s">
        <v>1421</v>
      </c>
      <c r="C819" s="3" t="s">
        <v>1422</v>
      </c>
      <c r="D819">
        <v>7119</v>
      </c>
      <c r="E819" s="4">
        <f>(D819/G819)*100</f>
        <v>142.38</v>
      </c>
      <c r="F819" t="s">
        <v>20</v>
      </c>
      <c r="G819">
        <v>5000</v>
      </c>
      <c r="H819">
        <v>237</v>
      </c>
      <c r="I819" s="5">
        <f>D819/H819</f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8">
        <f>L819/86400+DATE(1970,1,1)</f>
        <v>41185.208333333336</v>
      </c>
      <c r="O819" s="8">
        <f>M819/86400+DATE(1970,1,1)</f>
        <v>41202.208333333336</v>
      </c>
      <c r="P819" t="b">
        <v>1</v>
      </c>
      <c r="Q819" t="b">
        <v>1</v>
      </c>
      <c r="R819" t="s">
        <v>42</v>
      </c>
      <c r="S819" t="s">
        <v>2041</v>
      </c>
      <c r="T819" t="s">
        <v>2042</v>
      </c>
    </row>
    <row r="820" spans="1:20" ht="17" x14ac:dyDescent="0.2">
      <c r="A820">
        <v>695</v>
      </c>
      <c r="B820" t="s">
        <v>1429</v>
      </c>
      <c r="C820" s="3" t="s">
        <v>1430</v>
      </c>
      <c r="D820">
        <v>12322</v>
      </c>
      <c r="E820" s="4">
        <f>(D820/G820)*100</f>
        <v>133.93478260869566</v>
      </c>
      <c r="F820" t="s">
        <v>20</v>
      </c>
      <c r="G820">
        <v>9200</v>
      </c>
      <c r="H820">
        <v>196</v>
      </c>
      <c r="I820" s="5">
        <f>D820/H820</f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8">
        <f>L820/86400+DATE(1970,1,1)</f>
        <v>42322.25</v>
      </c>
      <c r="O820" s="8">
        <f>M820/86400+DATE(1970,1,1)</f>
        <v>42338.25</v>
      </c>
      <c r="P820" t="b">
        <v>1</v>
      </c>
      <c r="Q820" t="b">
        <v>0</v>
      </c>
      <c r="R820" t="s">
        <v>23</v>
      </c>
      <c r="S820" t="s">
        <v>2035</v>
      </c>
      <c r="T820" t="s">
        <v>2036</v>
      </c>
    </row>
    <row r="821" spans="1:20" ht="34" x14ac:dyDescent="0.2">
      <c r="A821">
        <v>697</v>
      </c>
      <c r="B821" t="s">
        <v>1433</v>
      </c>
      <c r="C821" s="3" t="s">
        <v>1434</v>
      </c>
      <c r="D821">
        <v>196960</v>
      </c>
      <c r="E821" s="4">
        <f>(D821/G821)*100</f>
        <v>152.80062063615205</v>
      </c>
      <c r="F821" t="s">
        <v>20</v>
      </c>
      <c r="G821">
        <v>128900</v>
      </c>
      <c r="H821">
        <v>7295</v>
      </c>
      <c r="I821" s="5">
        <f>D821/H821</f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8">
        <f>L821/86400+DATE(1970,1,1)</f>
        <v>43190.208333333328</v>
      </c>
      <c r="O821" s="8">
        <f>M821/86400+DATE(1970,1,1)</f>
        <v>43192.208333333328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2043</v>
      </c>
    </row>
    <row r="822" spans="1:20" ht="17" x14ac:dyDescent="0.2">
      <c r="A822">
        <v>698</v>
      </c>
      <c r="B822" t="s">
        <v>1435</v>
      </c>
      <c r="C822" s="3" t="s">
        <v>1436</v>
      </c>
      <c r="D822">
        <v>188057</v>
      </c>
      <c r="E822" s="4">
        <f>(D822/G822)*100</f>
        <v>446.69121140142522</v>
      </c>
      <c r="F822" t="s">
        <v>20</v>
      </c>
      <c r="G822">
        <v>42100</v>
      </c>
      <c r="H822">
        <v>2893</v>
      </c>
      <c r="I822" s="5">
        <f>D822/H822</f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8">
        <f>L822/86400+DATE(1970,1,1)</f>
        <v>40871.25</v>
      </c>
      <c r="O822" s="8">
        <f>M822/86400+DATE(1970,1,1)</f>
        <v>40885.25</v>
      </c>
      <c r="P822" t="b">
        <v>0</v>
      </c>
      <c r="Q822" t="b">
        <v>0</v>
      </c>
      <c r="R822" t="s">
        <v>65</v>
      </c>
      <c r="S822" t="s">
        <v>2037</v>
      </c>
      <c r="T822" t="s">
        <v>2046</v>
      </c>
    </row>
    <row r="823" spans="1:20" ht="34" x14ac:dyDescent="0.2">
      <c r="A823">
        <v>701</v>
      </c>
      <c r="B823" t="s">
        <v>1440</v>
      </c>
      <c r="C823" s="3" t="s">
        <v>1441</v>
      </c>
      <c r="D823">
        <v>91014</v>
      </c>
      <c r="E823" s="4">
        <f>(D823/G823)*100</f>
        <v>175.02692307692308</v>
      </c>
      <c r="F823" t="s">
        <v>20</v>
      </c>
      <c r="G823">
        <v>52000</v>
      </c>
      <c r="H823">
        <v>820</v>
      </c>
      <c r="I823" s="5">
        <f>D823/H823</f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8">
        <f>L823/86400+DATE(1970,1,1)</f>
        <v>40629.208333333336</v>
      </c>
      <c r="O823" s="8">
        <f>M823/86400+DATE(1970,1,1)</f>
        <v>40636.208333333336</v>
      </c>
      <c r="P823" t="b">
        <v>1</v>
      </c>
      <c r="Q823" t="b">
        <v>0</v>
      </c>
      <c r="R823" t="s">
        <v>33</v>
      </c>
      <c r="S823" t="s">
        <v>2039</v>
      </c>
      <c r="T823" t="s">
        <v>2040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197728</v>
      </c>
      <c r="E824" s="4">
        <f>(D824/G824)*100</f>
        <v>311.87381703470032</v>
      </c>
      <c r="F824" t="s">
        <v>20</v>
      </c>
      <c r="G824">
        <v>63400</v>
      </c>
      <c r="H824">
        <v>2038</v>
      </c>
      <c r="I824" s="5">
        <f>D824/H824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8">
        <f>L824/86400+DATE(1970,1,1)</f>
        <v>41020.208333333336</v>
      </c>
      <c r="O824" s="8">
        <f>M824/86400+DATE(1970,1,1)</f>
        <v>41037.208333333336</v>
      </c>
      <c r="P824" t="b">
        <v>1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4" x14ac:dyDescent="0.2">
      <c r="A825">
        <v>704</v>
      </c>
      <c r="B825" t="s">
        <v>1446</v>
      </c>
      <c r="C825" s="3" t="s">
        <v>1447</v>
      </c>
      <c r="D825">
        <v>10682</v>
      </c>
      <c r="E825" s="4">
        <f>(D825/G825)*100</f>
        <v>122.78160919540231</v>
      </c>
      <c r="F825" t="s">
        <v>20</v>
      </c>
      <c r="G825">
        <v>8700</v>
      </c>
      <c r="H825">
        <v>116</v>
      </c>
      <c r="I825" s="5">
        <f>D825/H825</f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8">
        <f>L825/86400+DATE(1970,1,1)</f>
        <v>42555.208333333328</v>
      </c>
      <c r="O825" s="8">
        <f>M825/86400+DATE(1970,1,1)</f>
        <v>42570.208333333328</v>
      </c>
      <c r="P825" t="b">
        <v>0</v>
      </c>
      <c r="Q825" t="b">
        <v>0</v>
      </c>
      <c r="R825" t="s">
        <v>71</v>
      </c>
      <c r="S825" t="s">
        <v>2041</v>
      </c>
      <c r="T825" t="s">
        <v>2049</v>
      </c>
    </row>
    <row r="826" spans="1:20" ht="34" x14ac:dyDescent="0.2">
      <c r="A826">
        <v>706</v>
      </c>
      <c r="B826" t="s">
        <v>1450</v>
      </c>
      <c r="C826" s="3" t="s">
        <v>1451</v>
      </c>
      <c r="D826">
        <v>138586</v>
      </c>
      <c r="E826" s="4">
        <f>(D826/G826)*100</f>
        <v>127.84686346863469</v>
      </c>
      <c r="F826" t="s">
        <v>20</v>
      </c>
      <c r="G826">
        <v>108400</v>
      </c>
      <c r="H826">
        <v>1345</v>
      </c>
      <c r="I826" s="5">
        <f>D826/H826</f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8">
        <f>L826/86400+DATE(1970,1,1)</f>
        <v>43471.25</v>
      </c>
      <c r="O826" s="8">
        <f>M826/86400+DATE(1970,1,1)</f>
        <v>43479.25</v>
      </c>
      <c r="P826" t="b">
        <v>0</v>
      </c>
      <c r="Q826" t="b">
        <v>1</v>
      </c>
      <c r="R826" t="s">
        <v>28</v>
      </c>
      <c r="S826" t="s">
        <v>2037</v>
      </c>
      <c r="T826" t="s">
        <v>2038</v>
      </c>
    </row>
    <row r="827" spans="1:20" ht="34" x14ac:dyDescent="0.2">
      <c r="A827">
        <v>707</v>
      </c>
      <c r="B827" t="s">
        <v>1452</v>
      </c>
      <c r="C827" s="3" t="s">
        <v>1453</v>
      </c>
      <c r="D827">
        <v>11579</v>
      </c>
      <c r="E827" s="4">
        <f>(D827/G827)*100</f>
        <v>158.61643835616439</v>
      </c>
      <c r="F827" t="s">
        <v>20</v>
      </c>
      <c r="G827">
        <v>7300</v>
      </c>
      <c r="H827">
        <v>168</v>
      </c>
      <c r="I827" s="5">
        <f>D827/H827</f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8">
        <f>L827/86400+DATE(1970,1,1)</f>
        <v>43442.25</v>
      </c>
      <c r="O827" s="8">
        <f>M827/86400+DATE(1970,1,1)</f>
        <v>43478.25</v>
      </c>
      <c r="P827" t="b">
        <v>0</v>
      </c>
      <c r="Q827" t="b">
        <v>0</v>
      </c>
      <c r="R827" t="s">
        <v>53</v>
      </c>
      <c r="S827" t="s">
        <v>2041</v>
      </c>
      <c r="T827" t="s">
        <v>2044</v>
      </c>
    </row>
    <row r="828" spans="1:20" ht="17" x14ac:dyDescent="0.2">
      <c r="A828">
        <v>708</v>
      </c>
      <c r="B828" t="s">
        <v>1454</v>
      </c>
      <c r="C828" s="3" t="s">
        <v>1455</v>
      </c>
      <c r="D828">
        <v>12020</v>
      </c>
      <c r="E828" s="4">
        <f>(D828/G828)*100</f>
        <v>707.05882352941171</v>
      </c>
      <c r="F828" t="s">
        <v>20</v>
      </c>
      <c r="G828">
        <v>1700</v>
      </c>
      <c r="H828">
        <v>137</v>
      </c>
      <c r="I828" s="5">
        <f>D828/H828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8">
        <f>L828/86400+DATE(1970,1,1)</f>
        <v>42877.208333333328</v>
      </c>
      <c r="O828" s="8">
        <f>M828/86400+DATE(1970,1,1)</f>
        <v>42887.208333333328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ht="17" x14ac:dyDescent="0.2">
      <c r="A829">
        <v>709</v>
      </c>
      <c r="B829" t="s">
        <v>1456</v>
      </c>
      <c r="C829" s="3" t="s">
        <v>1457</v>
      </c>
      <c r="D829">
        <v>13954</v>
      </c>
      <c r="E829" s="4">
        <f>(D829/G829)*100</f>
        <v>142.38775510204081</v>
      </c>
      <c r="F829" t="s">
        <v>20</v>
      </c>
      <c r="G829">
        <v>9800</v>
      </c>
      <c r="H829">
        <v>186</v>
      </c>
      <c r="I829" s="5">
        <f>D829/H829</f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8">
        <f>L829/86400+DATE(1970,1,1)</f>
        <v>41018.208333333336</v>
      </c>
      <c r="O829" s="8">
        <f>M829/86400+DATE(1970,1,1)</f>
        <v>41025.208333333336</v>
      </c>
      <c r="P829" t="b">
        <v>0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34" x14ac:dyDescent="0.2">
      <c r="A830">
        <v>710</v>
      </c>
      <c r="B830" t="s">
        <v>1458</v>
      </c>
      <c r="C830" s="3" t="s">
        <v>1459</v>
      </c>
      <c r="D830">
        <v>6358</v>
      </c>
      <c r="E830" s="4">
        <f>(D830/G830)*100</f>
        <v>147.86046511627907</v>
      </c>
      <c r="F830" t="s">
        <v>20</v>
      </c>
      <c r="G830">
        <v>4300</v>
      </c>
      <c r="H830">
        <v>125</v>
      </c>
      <c r="I830" s="5">
        <f>D830/H830</f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8">
        <f>L830/86400+DATE(1970,1,1)</f>
        <v>43295.208333333328</v>
      </c>
      <c r="O830" s="8">
        <f>M830/86400+DATE(1970,1,1)</f>
        <v>43302.208333333328</v>
      </c>
      <c r="P830" t="b">
        <v>0</v>
      </c>
      <c r="Q830" t="b">
        <v>1</v>
      </c>
      <c r="R830" t="s">
        <v>33</v>
      </c>
      <c r="S830" t="s">
        <v>2039</v>
      </c>
      <c r="T830" t="s">
        <v>2040</v>
      </c>
    </row>
    <row r="831" spans="1:20" ht="34" x14ac:dyDescent="0.2">
      <c r="A831">
        <v>712</v>
      </c>
      <c r="B831" t="s">
        <v>1462</v>
      </c>
      <c r="C831" s="3" t="s">
        <v>1463</v>
      </c>
      <c r="D831">
        <v>14725</v>
      </c>
      <c r="E831" s="4">
        <f>(D831/G831)*100</f>
        <v>1840.625</v>
      </c>
      <c r="F831" t="s">
        <v>20</v>
      </c>
      <c r="G831">
        <v>800</v>
      </c>
      <c r="H831">
        <v>202</v>
      </c>
      <c r="I831" s="5">
        <f>D831/H831</f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8">
        <f>L831/86400+DATE(1970,1,1)</f>
        <v>42559.208333333328</v>
      </c>
      <c r="O831" s="8">
        <f>M831/86400+DATE(1970,1,1)</f>
        <v>42600.208333333328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713</v>
      </c>
      <c r="B832" t="s">
        <v>1464</v>
      </c>
      <c r="C832" s="3" t="s">
        <v>1465</v>
      </c>
      <c r="D832">
        <v>11174</v>
      </c>
      <c r="E832" s="4">
        <f>(D832/G832)*100</f>
        <v>161.94202898550725</v>
      </c>
      <c r="F832" t="s">
        <v>20</v>
      </c>
      <c r="G832">
        <v>6900</v>
      </c>
      <c r="H832">
        <v>103</v>
      </c>
      <c r="I832" s="5">
        <f>D832/H832</f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8">
        <f>L832/86400+DATE(1970,1,1)</f>
        <v>42604.208333333328</v>
      </c>
      <c r="O832" s="8">
        <f>M832/86400+DATE(1970,1,1)</f>
        <v>42616.208333333328</v>
      </c>
      <c r="P832" t="b">
        <v>0</v>
      </c>
      <c r="Q832" t="b">
        <v>0</v>
      </c>
      <c r="R832" t="s">
        <v>133</v>
      </c>
      <c r="S832" t="s">
        <v>2047</v>
      </c>
      <c r="T832" t="s">
        <v>2056</v>
      </c>
    </row>
    <row r="833" spans="1:20" ht="17" x14ac:dyDescent="0.2">
      <c r="A833">
        <v>714</v>
      </c>
      <c r="B833" t="s">
        <v>1466</v>
      </c>
      <c r="C833" s="3" t="s">
        <v>1467</v>
      </c>
      <c r="D833">
        <v>182036</v>
      </c>
      <c r="E833" s="4">
        <f>(D833/G833)*100</f>
        <v>472.82077922077923</v>
      </c>
      <c r="F833" t="s">
        <v>20</v>
      </c>
      <c r="G833">
        <v>38500</v>
      </c>
      <c r="H833">
        <v>1785</v>
      </c>
      <c r="I833" s="5">
        <f>D833/H833</f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8">
        <f>L833/86400+DATE(1970,1,1)</f>
        <v>41870.208333333336</v>
      </c>
      <c r="O833" s="8">
        <f>M833/86400+DATE(1970,1,1)</f>
        <v>41871.208333333336</v>
      </c>
      <c r="P833" t="b">
        <v>0</v>
      </c>
      <c r="Q833" t="b">
        <v>0</v>
      </c>
      <c r="R833" t="s">
        <v>23</v>
      </c>
      <c r="S833" t="s">
        <v>2035</v>
      </c>
      <c r="T833" t="s">
        <v>2036</v>
      </c>
    </row>
    <row r="834" spans="1:20" ht="17" x14ac:dyDescent="0.2">
      <c r="A834">
        <v>716</v>
      </c>
      <c r="B834" t="s">
        <v>1470</v>
      </c>
      <c r="C834" s="3" t="s">
        <v>1471</v>
      </c>
      <c r="D834">
        <v>10353</v>
      </c>
      <c r="E834" s="4">
        <f>(D834/G834)*100</f>
        <v>517.65</v>
      </c>
      <c r="F834" t="s">
        <v>20</v>
      </c>
      <c r="G834">
        <v>2000</v>
      </c>
      <c r="H834">
        <v>157</v>
      </c>
      <c r="I834" s="5">
        <f>D834/H834</f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8">
        <f>L834/86400+DATE(1970,1,1)</f>
        <v>41465.208333333336</v>
      </c>
      <c r="O834" s="8">
        <f>M834/86400+DATE(1970,1,1)</f>
        <v>41493.208333333336</v>
      </c>
      <c r="P834" t="b">
        <v>0</v>
      </c>
      <c r="Q834" t="b">
        <v>1</v>
      </c>
      <c r="R834" t="s">
        <v>33</v>
      </c>
      <c r="S834" t="s">
        <v>2039</v>
      </c>
      <c r="T834" t="s">
        <v>2040</v>
      </c>
    </row>
    <row r="835" spans="1:20" ht="34" x14ac:dyDescent="0.2">
      <c r="A835">
        <v>717</v>
      </c>
      <c r="B835" t="s">
        <v>1472</v>
      </c>
      <c r="C835" s="3" t="s">
        <v>1473</v>
      </c>
      <c r="D835">
        <v>13868</v>
      </c>
      <c r="E835" s="4">
        <f>(D835/G835)*100</f>
        <v>247.64285714285714</v>
      </c>
      <c r="F835" t="s">
        <v>20</v>
      </c>
      <c r="G835">
        <v>5600</v>
      </c>
      <c r="H835">
        <v>555</v>
      </c>
      <c r="I835" s="5">
        <f>D835/H835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8">
        <f>L835/86400+DATE(1970,1,1)</f>
        <v>40777.208333333336</v>
      </c>
      <c r="O835" s="8">
        <f>M835/86400+DATE(1970,1,1)</f>
        <v>40798.208333333336</v>
      </c>
      <c r="P835" t="b">
        <v>0</v>
      </c>
      <c r="Q835" t="b">
        <v>0</v>
      </c>
      <c r="R835" t="s">
        <v>42</v>
      </c>
      <c r="S835" t="s">
        <v>2041</v>
      </c>
      <c r="T835" t="s">
        <v>2042</v>
      </c>
    </row>
    <row r="836" spans="1:20" ht="17" x14ac:dyDescent="0.2">
      <c r="A836">
        <v>718</v>
      </c>
      <c r="B836" t="s">
        <v>1474</v>
      </c>
      <c r="C836" s="3" t="s">
        <v>1475</v>
      </c>
      <c r="D836">
        <v>8317</v>
      </c>
      <c r="E836" s="4">
        <f>(D836/G836)*100</f>
        <v>100.20481927710843</v>
      </c>
      <c r="F836" t="s">
        <v>20</v>
      </c>
      <c r="G836">
        <v>8300</v>
      </c>
      <c r="H836">
        <v>297</v>
      </c>
      <c r="I836" s="5">
        <f>D836/H836</f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8">
        <f>L836/86400+DATE(1970,1,1)</f>
        <v>41442.208333333336</v>
      </c>
      <c r="O836" s="8">
        <f>M836/86400+DATE(1970,1,1)</f>
        <v>41468.208333333336</v>
      </c>
      <c r="P836" t="b">
        <v>0</v>
      </c>
      <c r="Q836" t="b">
        <v>0</v>
      </c>
      <c r="R836" t="s">
        <v>65</v>
      </c>
      <c r="S836" t="s">
        <v>2037</v>
      </c>
      <c r="T836" t="s">
        <v>2046</v>
      </c>
    </row>
    <row r="837" spans="1:20" ht="17" x14ac:dyDescent="0.2">
      <c r="A837">
        <v>719</v>
      </c>
      <c r="B837" t="s">
        <v>1476</v>
      </c>
      <c r="C837" s="3" t="s">
        <v>1477</v>
      </c>
      <c r="D837">
        <v>10557</v>
      </c>
      <c r="E837" s="4">
        <f>(D837/G837)*100</f>
        <v>153</v>
      </c>
      <c r="F837" t="s">
        <v>20</v>
      </c>
      <c r="G837">
        <v>6900</v>
      </c>
      <c r="H837">
        <v>123</v>
      </c>
      <c r="I837" s="5">
        <f>D837/H837</f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8">
        <f>L837/86400+DATE(1970,1,1)</f>
        <v>41058.208333333336</v>
      </c>
      <c r="O837" s="8">
        <f>M837/86400+DATE(1970,1,1)</f>
        <v>41069.208333333336</v>
      </c>
      <c r="P837" t="b">
        <v>0</v>
      </c>
      <c r="Q837" t="b">
        <v>0</v>
      </c>
      <c r="R837" t="s">
        <v>119</v>
      </c>
      <c r="S837" t="s">
        <v>2047</v>
      </c>
      <c r="T837" t="s">
        <v>2053</v>
      </c>
    </row>
    <row r="838" spans="1:20" ht="17" x14ac:dyDescent="0.2">
      <c r="A838">
        <v>722</v>
      </c>
      <c r="B838" t="s">
        <v>1482</v>
      </c>
      <c r="C838" s="3" t="s">
        <v>1483</v>
      </c>
      <c r="D838">
        <v>75906</v>
      </c>
      <c r="E838" s="4">
        <f>(D838/G838)*100</f>
        <v>156.50721649484535</v>
      </c>
      <c r="F838" t="s">
        <v>20</v>
      </c>
      <c r="G838">
        <v>48500</v>
      </c>
      <c r="H838">
        <v>3036</v>
      </c>
      <c r="I838" s="5">
        <f>D838/H838</f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8">
        <f>L838/86400+DATE(1970,1,1)</f>
        <v>43045.25</v>
      </c>
      <c r="O838" s="8">
        <f>M838/86400+DATE(1970,1,1)</f>
        <v>43072.25</v>
      </c>
      <c r="P838" t="b">
        <v>0</v>
      </c>
      <c r="Q838" t="b">
        <v>0</v>
      </c>
      <c r="R838" t="s">
        <v>42</v>
      </c>
      <c r="S838" t="s">
        <v>2041</v>
      </c>
      <c r="T838" t="s">
        <v>2042</v>
      </c>
    </row>
    <row r="839" spans="1:20" ht="17" x14ac:dyDescent="0.2">
      <c r="A839">
        <v>723</v>
      </c>
      <c r="B839" t="s">
        <v>1484</v>
      </c>
      <c r="C839" s="3" t="s">
        <v>1485</v>
      </c>
      <c r="D839">
        <v>13250</v>
      </c>
      <c r="E839" s="4">
        <f>(D839/G839)*100</f>
        <v>270.40816326530609</v>
      </c>
      <c r="F839" t="s">
        <v>20</v>
      </c>
      <c r="G839">
        <v>4900</v>
      </c>
      <c r="H839">
        <v>144</v>
      </c>
      <c r="I839" s="5">
        <f>D839/H839</f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8">
        <f>L839/86400+DATE(1970,1,1)</f>
        <v>42431.25</v>
      </c>
      <c r="O839" s="8">
        <f>M839/86400+DATE(1970,1,1)</f>
        <v>42452.208333333328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4" x14ac:dyDescent="0.2">
      <c r="A840">
        <v>724</v>
      </c>
      <c r="B840" t="s">
        <v>1486</v>
      </c>
      <c r="C840" s="3" t="s">
        <v>1487</v>
      </c>
      <c r="D840">
        <v>11261</v>
      </c>
      <c r="E840" s="4">
        <f>(D840/G840)*100</f>
        <v>134.05952380952382</v>
      </c>
      <c r="F840" t="s">
        <v>20</v>
      </c>
      <c r="G840">
        <v>8400</v>
      </c>
      <c r="H840">
        <v>121</v>
      </c>
      <c r="I840" s="5">
        <f>D840/H840</f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8">
        <f>L840/86400+DATE(1970,1,1)</f>
        <v>41934.208333333336</v>
      </c>
      <c r="O840" s="8">
        <f>M840/86400+DATE(1970,1,1)</f>
        <v>41936.208333333336</v>
      </c>
      <c r="P840" t="b">
        <v>0</v>
      </c>
      <c r="Q840" t="b">
        <v>1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727</v>
      </c>
      <c r="B841" t="s">
        <v>1492</v>
      </c>
      <c r="C841" s="3" t="s">
        <v>1493</v>
      </c>
      <c r="D841">
        <v>14685</v>
      </c>
      <c r="E841" s="4">
        <f>(D841/G841)*100</f>
        <v>165</v>
      </c>
      <c r="F841" t="s">
        <v>20</v>
      </c>
      <c r="G841">
        <v>8900</v>
      </c>
      <c r="H841">
        <v>181</v>
      </c>
      <c r="I841" s="5">
        <f>D841/H841</f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8">
        <f>L841/86400+DATE(1970,1,1)</f>
        <v>43485.25</v>
      </c>
      <c r="O841" s="8">
        <f>M841/86400+DATE(1970,1,1)</f>
        <v>43543.208333333328</v>
      </c>
      <c r="P841" t="b">
        <v>0</v>
      </c>
      <c r="Q841" t="b">
        <v>0</v>
      </c>
      <c r="R841" t="s">
        <v>28</v>
      </c>
      <c r="S841" t="s">
        <v>2037</v>
      </c>
      <c r="T841" t="s">
        <v>2038</v>
      </c>
    </row>
    <row r="842" spans="1:20" ht="34" x14ac:dyDescent="0.2">
      <c r="A842">
        <v>729</v>
      </c>
      <c r="B842" t="s">
        <v>1496</v>
      </c>
      <c r="C842" s="3" t="s">
        <v>1497</v>
      </c>
      <c r="D842">
        <v>10397</v>
      </c>
      <c r="E842" s="4">
        <f>(D842/G842)*100</f>
        <v>185.66071428571428</v>
      </c>
      <c r="F842" t="s">
        <v>20</v>
      </c>
      <c r="G842">
        <v>5600</v>
      </c>
      <c r="H842">
        <v>122</v>
      </c>
      <c r="I842" s="5">
        <f>D842/H842</f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8">
        <f>L842/86400+DATE(1970,1,1)</f>
        <v>41309.25</v>
      </c>
      <c r="O842" s="8">
        <f>M842/86400+DATE(1970,1,1)</f>
        <v>41311.25</v>
      </c>
      <c r="P842" t="b">
        <v>0</v>
      </c>
      <c r="Q842" t="b">
        <v>0</v>
      </c>
      <c r="R842" t="s">
        <v>53</v>
      </c>
      <c r="S842" t="s">
        <v>2041</v>
      </c>
      <c r="T842" t="s">
        <v>2044</v>
      </c>
    </row>
    <row r="843" spans="1:20" ht="17" x14ac:dyDescent="0.2">
      <c r="A843">
        <v>730</v>
      </c>
      <c r="B843" t="s">
        <v>1498</v>
      </c>
      <c r="C843" s="3" t="s">
        <v>1499</v>
      </c>
      <c r="D843">
        <v>118847</v>
      </c>
      <c r="E843" s="4">
        <f>(D843/G843)*100</f>
        <v>412.6631944444444</v>
      </c>
      <c r="F843" t="s">
        <v>20</v>
      </c>
      <c r="G843">
        <v>28800</v>
      </c>
      <c r="H843">
        <v>1071</v>
      </c>
      <c r="I843" s="5">
        <f>D843/H843</f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8">
        <f>L843/86400+DATE(1970,1,1)</f>
        <v>42147.208333333328</v>
      </c>
      <c r="O843" s="8">
        <f>M843/86400+DATE(1970,1,1)</f>
        <v>42153.208333333328</v>
      </c>
      <c r="P843" t="b">
        <v>0</v>
      </c>
      <c r="Q843" t="b">
        <v>0</v>
      </c>
      <c r="R843" t="s">
        <v>65</v>
      </c>
      <c r="S843" t="s">
        <v>2037</v>
      </c>
      <c r="T843" t="s">
        <v>2046</v>
      </c>
    </row>
    <row r="844" spans="1:20" ht="17" x14ac:dyDescent="0.2">
      <c r="A844">
        <v>733</v>
      </c>
      <c r="B844" t="s">
        <v>1504</v>
      </c>
      <c r="C844" s="3" t="s">
        <v>1505</v>
      </c>
      <c r="D844">
        <v>83267</v>
      </c>
      <c r="E844" s="4">
        <f>(D844/G844)*100</f>
        <v>527.00632911392404</v>
      </c>
      <c r="F844" t="s">
        <v>20</v>
      </c>
      <c r="G844">
        <v>15800</v>
      </c>
      <c r="H844">
        <v>980</v>
      </c>
      <c r="I844" s="5">
        <f>D844/H844</f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8">
        <f>L844/86400+DATE(1970,1,1)</f>
        <v>41844.208333333336</v>
      </c>
      <c r="O844" s="8">
        <f>M844/86400+DATE(1970,1,1)</f>
        <v>41857.208333333336</v>
      </c>
      <c r="P844" t="b">
        <v>0</v>
      </c>
      <c r="Q844" t="b">
        <v>0</v>
      </c>
      <c r="R844" t="s">
        <v>148</v>
      </c>
      <c r="S844" t="s">
        <v>2035</v>
      </c>
      <c r="T844" t="s">
        <v>2057</v>
      </c>
    </row>
    <row r="845" spans="1:20" ht="17" x14ac:dyDescent="0.2">
      <c r="A845">
        <v>734</v>
      </c>
      <c r="B845" t="s">
        <v>1506</v>
      </c>
      <c r="C845" s="3" t="s">
        <v>1507</v>
      </c>
      <c r="D845">
        <v>13404</v>
      </c>
      <c r="E845" s="4">
        <f>(D845/G845)*100</f>
        <v>319.14285714285711</v>
      </c>
      <c r="F845" t="s">
        <v>20</v>
      </c>
      <c r="G845">
        <v>4200</v>
      </c>
      <c r="H845">
        <v>536</v>
      </c>
      <c r="I845" s="5">
        <f>D845/H845</f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8">
        <f>L845/86400+DATE(1970,1,1)</f>
        <v>42763.25</v>
      </c>
      <c r="O845" s="8">
        <f>M845/86400+DATE(1970,1,1)</f>
        <v>42775.25</v>
      </c>
      <c r="P845" t="b">
        <v>0</v>
      </c>
      <c r="Q845" t="b">
        <v>1</v>
      </c>
      <c r="R845" t="s">
        <v>33</v>
      </c>
      <c r="S845" t="s">
        <v>2039</v>
      </c>
      <c r="T845" t="s">
        <v>2040</v>
      </c>
    </row>
    <row r="846" spans="1:20" ht="34" x14ac:dyDescent="0.2">
      <c r="A846">
        <v>735</v>
      </c>
      <c r="B846" t="s">
        <v>1508</v>
      </c>
      <c r="C846" s="3" t="s">
        <v>1509</v>
      </c>
      <c r="D846">
        <v>131404</v>
      </c>
      <c r="E846" s="4">
        <f>(D846/G846)*100</f>
        <v>354.18867924528303</v>
      </c>
      <c r="F846" t="s">
        <v>20</v>
      </c>
      <c r="G846">
        <v>37100</v>
      </c>
      <c r="H846">
        <v>1991</v>
      </c>
      <c r="I846" s="5">
        <f>D846/H846</f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8">
        <f>L846/86400+DATE(1970,1,1)</f>
        <v>42459.208333333328</v>
      </c>
      <c r="O846" s="8">
        <f>M846/86400+DATE(1970,1,1)</f>
        <v>42466.208333333328</v>
      </c>
      <c r="P846" t="b">
        <v>0</v>
      </c>
      <c r="Q846" t="b">
        <v>0</v>
      </c>
      <c r="R846" t="s">
        <v>122</v>
      </c>
      <c r="S846" t="s">
        <v>2054</v>
      </c>
      <c r="T846" t="s">
        <v>2055</v>
      </c>
    </row>
    <row r="847" spans="1:20" ht="34" x14ac:dyDescent="0.2">
      <c r="A847">
        <v>737</v>
      </c>
      <c r="B847" t="s">
        <v>1512</v>
      </c>
      <c r="C847" s="3" t="s">
        <v>1513</v>
      </c>
      <c r="D847">
        <v>5028</v>
      </c>
      <c r="E847" s="4">
        <f>(D847/G847)*100</f>
        <v>135.8918918918919</v>
      </c>
      <c r="F847" t="s">
        <v>20</v>
      </c>
      <c r="G847">
        <v>3700</v>
      </c>
      <c r="H847">
        <v>180</v>
      </c>
      <c r="I847" s="5">
        <f>D847/H847</f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8">
        <f>L847/86400+DATE(1970,1,1)</f>
        <v>42685.25</v>
      </c>
      <c r="O847" s="8">
        <f>M847/86400+DATE(1970,1,1)</f>
        <v>42697.25</v>
      </c>
      <c r="P847" t="b">
        <v>0</v>
      </c>
      <c r="Q847" t="b">
        <v>0</v>
      </c>
      <c r="R847" t="s">
        <v>60</v>
      </c>
      <c r="S847" t="s">
        <v>2035</v>
      </c>
      <c r="T847" t="s">
        <v>2045</v>
      </c>
    </row>
    <row r="848" spans="1:20" ht="17" x14ac:dyDescent="0.2">
      <c r="A848">
        <v>741</v>
      </c>
      <c r="B848" t="s">
        <v>628</v>
      </c>
      <c r="C848" s="3" t="s">
        <v>1519</v>
      </c>
      <c r="D848">
        <v>14150</v>
      </c>
      <c r="E848" s="4">
        <f>(D848/G848)*100</f>
        <v>1179.1666666666665</v>
      </c>
      <c r="F848" t="s">
        <v>20</v>
      </c>
      <c r="G848">
        <v>1200</v>
      </c>
      <c r="H848">
        <v>130</v>
      </c>
      <c r="I848" s="5">
        <f>D848/H848</f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8">
        <f>L848/86400+DATE(1970,1,1)</f>
        <v>40321.208333333336</v>
      </c>
      <c r="O848" s="8">
        <f>M848/86400+DATE(1970,1,1)</f>
        <v>40322.208333333336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ht="17" x14ac:dyDescent="0.2">
      <c r="A849">
        <v>742</v>
      </c>
      <c r="B849" t="s">
        <v>1520</v>
      </c>
      <c r="C849" s="3" t="s">
        <v>1521</v>
      </c>
      <c r="D849">
        <v>13513</v>
      </c>
      <c r="E849" s="4">
        <f>(D849/G849)*100</f>
        <v>1126.0833333333335</v>
      </c>
      <c r="F849" t="s">
        <v>20</v>
      </c>
      <c r="G849">
        <v>1200</v>
      </c>
      <c r="H849">
        <v>122</v>
      </c>
      <c r="I849" s="5">
        <f>D849/H849</f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8">
        <f>L849/86400+DATE(1970,1,1)</f>
        <v>40197.25</v>
      </c>
      <c r="O849" s="8">
        <f>M849/86400+DATE(1970,1,1)</f>
        <v>40239.25</v>
      </c>
      <c r="P849" t="b">
        <v>0</v>
      </c>
      <c r="Q849" t="b">
        <v>0</v>
      </c>
      <c r="R849" t="s">
        <v>50</v>
      </c>
      <c r="S849" t="s">
        <v>2035</v>
      </c>
      <c r="T849" t="s">
        <v>2043</v>
      </c>
    </row>
    <row r="850" spans="1:20" ht="17" x14ac:dyDescent="0.2">
      <c r="A850">
        <v>744</v>
      </c>
      <c r="B850" t="s">
        <v>1524</v>
      </c>
      <c r="C850" s="3" t="s">
        <v>1525</v>
      </c>
      <c r="D850">
        <v>14240</v>
      </c>
      <c r="E850" s="4">
        <f>(D850/G850)*100</f>
        <v>712</v>
      </c>
      <c r="F850" t="s">
        <v>20</v>
      </c>
      <c r="G850">
        <v>2000</v>
      </c>
      <c r="H850">
        <v>140</v>
      </c>
      <c r="I850" s="5">
        <f>D850/H850</f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8">
        <f>L850/86400+DATE(1970,1,1)</f>
        <v>43322.208333333328</v>
      </c>
      <c r="O850" s="8">
        <f>M850/86400+DATE(1970,1,1)</f>
        <v>43324.208333333328</v>
      </c>
      <c r="P850" t="b">
        <v>0</v>
      </c>
      <c r="Q850" t="b">
        <v>1</v>
      </c>
      <c r="R850" t="s">
        <v>33</v>
      </c>
      <c r="S850" t="s">
        <v>2039</v>
      </c>
      <c r="T850" t="s">
        <v>2040</v>
      </c>
    </row>
    <row r="851" spans="1:20" ht="17" x14ac:dyDescent="0.2">
      <c r="A851">
        <v>746</v>
      </c>
      <c r="B851" t="s">
        <v>1528</v>
      </c>
      <c r="C851" s="3" t="s">
        <v>1529</v>
      </c>
      <c r="D851">
        <v>118580</v>
      </c>
      <c r="E851" s="4">
        <f>(D851/G851)*100</f>
        <v>212.50896057347671</v>
      </c>
      <c r="F851" t="s">
        <v>20</v>
      </c>
      <c r="G851">
        <v>55800</v>
      </c>
      <c r="H851">
        <v>3388</v>
      </c>
      <c r="I851" s="5">
        <f>D851/H851</f>
        <v>35</v>
      </c>
      <c r="J851" t="s">
        <v>21</v>
      </c>
      <c r="K851" t="s">
        <v>22</v>
      </c>
      <c r="L851">
        <v>1318136400</v>
      </c>
      <c r="M851">
        <v>1318568400</v>
      </c>
      <c r="N851" s="8">
        <f>L851/86400+DATE(1970,1,1)</f>
        <v>40825.208333333336</v>
      </c>
      <c r="O851" s="8">
        <f>M851/86400+DATE(1970,1,1)</f>
        <v>40830.208333333336</v>
      </c>
      <c r="P851" t="b">
        <v>0</v>
      </c>
      <c r="Q851" t="b">
        <v>0</v>
      </c>
      <c r="R851" t="s">
        <v>28</v>
      </c>
      <c r="S851" t="s">
        <v>2037</v>
      </c>
      <c r="T851" t="s">
        <v>2038</v>
      </c>
    </row>
    <row r="852" spans="1:20" ht="17" x14ac:dyDescent="0.2">
      <c r="A852">
        <v>747</v>
      </c>
      <c r="B852" t="s">
        <v>1530</v>
      </c>
      <c r="C852" s="3" t="s">
        <v>1531</v>
      </c>
      <c r="D852">
        <v>11214</v>
      </c>
      <c r="E852" s="4">
        <f>(D852/G852)*100</f>
        <v>228.85714285714286</v>
      </c>
      <c r="F852" t="s">
        <v>20</v>
      </c>
      <c r="G852">
        <v>4900</v>
      </c>
      <c r="H852">
        <v>280</v>
      </c>
      <c r="I852" s="5">
        <f>D852/H852</f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8">
        <f>L852/86400+DATE(1970,1,1)</f>
        <v>40423.208333333336</v>
      </c>
      <c r="O852" s="8">
        <f>M852/86400+DATE(1970,1,1)</f>
        <v>40434.208333333336</v>
      </c>
      <c r="P852" t="b">
        <v>0</v>
      </c>
      <c r="Q852" t="b">
        <v>0</v>
      </c>
      <c r="R852" t="s">
        <v>33</v>
      </c>
      <c r="S852" t="s">
        <v>2039</v>
      </c>
      <c r="T852" t="s">
        <v>2040</v>
      </c>
    </row>
    <row r="853" spans="1:20" ht="17" x14ac:dyDescent="0.2">
      <c r="A853">
        <v>749</v>
      </c>
      <c r="B853" t="s">
        <v>1534</v>
      </c>
      <c r="C853" s="3" t="s">
        <v>1535</v>
      </c>
      <c r="D853">
        <v>13527</v>
      </c>
      <c r="E853" s="4">
        <f>(D853/G853)*100</f>
        <v>157.29069767441862</v>
      </c>
      <c r="F853" t="s">
        <v>20</v>
      </c>
      <c r="G853">
        <v>8600</v>
      </c>
      <c r="H853">
        <v>366</v>
      </c>
      <c r="I853" s="5">
        <f>D853/H853</f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8">
        <f>L853/86400+DATE(1970,1,1)</f>
        <v>41920.208333333336</v>
      </c>
      <c r="O853" s="8">
        <f>M853/86400+DATE(1970,1,1)</f>
        <v>41932.208333333336</v>
      </c>
      <c r="P853" t="b">
        <v>0</v>
      </c>
      <c r="Q853" t="b">
        <v>1</v>
      </c>
      <c r="R853" t="s">
        <v>65</v>
      </c>
      <c r="S853" t="s">
        <v>2037</v>
      </c>
      <c r="T853" t="s">
        <v>2046</v>
      </c>
    </row>
    <row r="854" spans="1:20" ht="17" x14ac:dyDescent="0.2">
      <c r="A854">
        <v>751</v>
      </c>
      <c r="B854" t="s">
        <v>1538</v>
      </c>
      <c r="C854" s="3" t="s">
        <v>1539</v>
      </c>
      <c r="D854">
        <v>8363</v>
      </c>
      <c r="E854" s="4">
        <f>(D854/G854)*100</f>
        <v>232.30555555555554</v>
      </c>
      <c r="F854" t="s">
        <v>20</v>
      </c>
      <c r="G854">
        <v>3600</v>
      </c>
      <c r="H854">
        <v>270</v>
      </c>
      <c r="I854" s="5">
        <f>D854/H854</f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8">
        <f>L854/86400+DATE(1970,1,1)</f>
        <v>42446.208333333328</v>
      </c>
      <c r="O854" s="8">
        <f>M854/86400+DATE(1970,1,1)</f>
        <v>42461.208333333328</v>
      </c>
      <c r="P854" t="b">
        <v>1</v>
      </c>
      <c r="Q854" t="b">
        <v>1</v>
      </c>
      <c r="R854" t="s">
        <v>68</v>
      </c>
      <c r="S854" t="s">
        <v>2047</v>
      </c>
      <c r="T854" t="s">
        <v>2048</v>
      </c>
    </row>
    <row r="855" spans="1:20" ht="17" x14ac:dyDescent="0.2">
      <c r="A855">
        <v>753</v>
      </c>
      <c r="B855" t="s">
        <v>1542</v>
      </c>
      <c r="C855" s="3" t="s">
        <v>1543</v>
      </c>
      <c r="D855">
        <v>12065</v>
      </c>
      <c r="E855" s="4">
        <f>(D855/G855)*100</f>
        <v>256.70212765957444</v>
      </c>
      <c r="F855" t="s">
        <v>20</v>
      </c>
      <c r="G855">
        <v>4700</v>
      </c>
      <c r="H855">
        <v>137</v>
      </c>
      <c r="I855" s="5">
        <f>D855/H855</f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8">
        <f>L855/86400+DATE(1970,1,1)</f>
        <v>40321.208333333336</v>
      </c>
      <c r="O855" s="8">
        <f>M855/86400+DATE(1970,1,1)</f>
        <v>40336.208333333336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ht="17" x14ac:dyDescent="0.2">
      <c r="A856">
        <v>754</v>
      </c>
      <c r="B856" t="s">
        <v>1544</v>
      </c>
      <c r="C856" s="3" t="s">
        <v>1545</v>
      </c>
      <c r="D856">
        <v>118603</v>
      </c>
      <c r="E856" s="4">
        <f>(D856/G856)*100</f>
        <v>168.47017045454547</v>
      </c>
      <c r="F856" t="s">
        <v>20</v>
      </c>
      <c r="G856">
        <v>70400</v>
      </c>
      <c r="H856">
        <v>3205</v>
      </c>
      <c r="I856" s="5">
        <f>D856/H856</f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8">
        <f>L856/86400+DATE(1970,1,1)</f>
        <v>41210.208333333336</v>
      </c>
      <c r="O856" s="8">
        <f>M856/86400+DATE(1970,1,1)</f>
        <v>41263.25</v>
      </c>
      <c r="P856" t="b">
        <v>0</v>
      </c>
      <c r="Q856" t="b">
        <v>0</v>
      </c>
      <c r="R856" t="s">
        <v>33</v>
      </c>
      <c r="S856" t="s">
        <v>2039</v>
      </c>
      <c r="T856" t="s">
        <v>2040</v>
      </c>
    </row>
    <row r="857" spans="1:20" ht="17" x14ac:dyDescent="0.2">
      <c r="A857">
        <v>755</v>
      </c>
      <c r="B857" t="s">
        <v>1546</v>
      </c>
      <c r="C857" s="3" t="s">
        <v>1547</v>
      </c>
      <c r="D857">
        <v>7496</v>
      </c>
      <c r="E857" s="4">
        <f>(D857/G857)*100</f>
        <v>166.57777777777778</v>
      </c>
      <c r="F857" t="s">
        <v>20</v>
      </c>
      <c r="G857">
        <v>4500</v>
      </c>
      <c r="H857">
        <v>288</v>
      </c>
      <c r="I857" s="5">
        <f>D857/H857</f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8">
        <f>L857/86400+DATE(1970,1,1)</f>
        <v>43096.25</v>
      </c>
      <c r="O857" s="8">
        <f>M857/86400+DATE(1970,1,1)</f>
        <v>43108.25</v>
      </c>
      <c r="P857" t="b">
        <v>0</v>
      </c>
      <c r="Q857" t="b">
        <v>1</v>
      </c>
      <c r="R857" t="s">
        <v>33</v>
      </c>
      <c r="S857" t="s">
        <v>2039</v>
      </c>
      <c r="T857" t="s">
        <v>2040</v>
      </c>
    </row>
    <row r="858" spans="1:20" ht="34" x14ac:dyDescent="0.2">
      <c r="A858">
        <v>756</v>
      </c>
      <c r="B858" t="s">
        <v>1548</v>
      </c>
      <c r="C858" s="3" t="s">
        <v>1549</v>
      </c>
      <c r="D858">
        <v>10037</v>
      </c>
      <c r="E858" s="4">
        <f>(D858/G858)*100</f>
        <v>772.07692307692309</v>
      </c>
      <c r="F858" t="s">
        <v>20</v>
      </c>
      <c r="G858">
        <v>1300</v>
      </c>
      <c r="H858">
        <v>148</v>
      </c>
      <c r="I858" s="5">
        <f>D858/H858</f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8">
        <f>L858/86400+DATE(1970,1,1)</f>
        <v>42024.25</v>
      </c>
      <c r="O858" s="8">
        <f>M858/86400+DATE(1970,1,1)</f>
        <v>42030.25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ht="17" x14ac:dyDescent="0.2">
      <c r="A859">
        <v>757</v>
      </c>
      <c r="B859" t="s">
        <v>1550</v>
      </c>
      <c r="C859" s="3" t="s">
        <v>1551</v>
      </c>
      <c r="D859">
        <v>5696</v>
      </c>
      <c r="E859" s="4">
        <f>(D859/G859)*100</f>
        <v>406.85714285714283</v>
      </c>
      <c r="F859" t="s">
        <v>20</v>
      </c>
      <c r="G859">
        <v>1400</v>
      </c>
      <c r="H859">
        <v>114</v>
      </c>
      <c r="I859" s="5">
        <f>D859/H859</f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8">
        <f>L859/86400+DATE(1970,1,1)</f>
        <v>40675.208333333336</v>
      </c>
      <c r="O859" s="8">
        <f>M859/86400+DATE(1970,1,1)</f>
        <v>40679.208333333336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ht="17" x14ac:dyDescent="0.2">
      <c r="A860">
        <v>758</v>
      </c>
      <c r="B860" t="s">
        <v>1552</v>
      </c>
      <c r="C860" s="3" t="s">
        <v>1553</v>
      </c>
      <c r="D860">
        <v>167005</v>
      </c>
      <c r="E860" s="4">
        <f>(D860/G860)*100</f>
        <v>564.20608108108115</v>
      </c>
      <c r="F860" t="s">
        <v>20</v>
      </c>
      <c r="G860">
        <v>29600</v>
      </c>
      <c r="H860">
        <v>1518</v>
      </c>
      <c r="I860" s="5">
        <f>D860/H860</f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8">
        <f>L860/86400+DATE(1970,1,1)</f>
        <v>41936.208333333336</v>
      </c>
      <c r="O860" s="8">
        <f>M860/86400+DATE(1970,1,1)</f>
        <v>41945.208333333336</v>
      </c>
      <c r="P860" t="b">
        <v>0</v>
      </c>
      <c r="Q860" t="b">
        <v>0</v>
      </c>
      <c r="R860" t="s">
        <v>23</v>
      </c>
      <c r="S860" t="s">
        <v>2035</v>
      </c>
      <c r="T860" t="s">
        <v>2036</v>
      </c>
    </row>
    <row r="861" spans="1:20" ht="17" x14ac:dyDescent="0.2">
      <c r="A861">
        <v>761</v>
      </c>
      <c r="B861" t="s">
        <v>1558</v>
      </c>
      <c r="C861" s="3" t="s">
        <v>1559</v>
      </c>
      <c r="D861">
        <v>14420</v>
      </c>
      <c r="E861" s="4">
        <f>(D861/G861)*100</f>
        <v>655.4545454545455</v>
      </c>
      <c r="F861" t="s">
        <v>20</v>
      </c>
      <c r="G861">
        <v>2200</v>
      </c>
      <c r="H861">
        <v>166</v>
      </c>
      <c r="I861" s="5">
        <f>D861/H861</f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8">
        <f>L861/86400+DATE(1970,1,1)</f>
        <v>42938.208333333328</v>
      </c>
      <c r="O861" s="8">
        <f>M861/86400+DATE(1970,1,1)</f>
        <v>42943.208333333328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ht="17" x14ac:dyDescent="0.2">
      <c r="A862">
        <v>762</v>
      </c>
      <c r="B862" t="s">
        <v>668</v>
      </c>
      <c r="C862" s="3" t="s">
        <v>1560</v>
      </c>
      <c r="D862">
        <v>6204</v>
      </c>
      <c r="E862" s="4">
        <f>(D862/G862)*100</f>
        <v>177.25714285714284</v>
      </c>
      <c r="F862" t="s">
        <v>20</v>
      </c>
      <c r="G862">
        <v>3500</v>
      </c>
      <c r="H862">
        <v>100</v>
      </c>
      <c r="I862" s="5">
        <f>D862/H862</f>
        <v>62.04</v>
      </c>
      <c r="J862" t="s">
        <v>26</v>
      </c>
      <c r="K862" t="s">
        <v>27</v>
      </c>
      <c r="L862">
        <v>1354082400</v>
      </c>
      <c r="M862">
        <v>1355032800</v>
      </c>
      <c r="N862" s="8">
        <f>L862/86400+DATE(1970,1,1)</f>
        <v>41241.25</v>
      </c>
      <c r="O862" s="8">
        <f>M862/86400+DATE(1970,1,1)</f>
        <v>41252.25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ht="17" x14ac:dyDescent="0.2">
      <c r="A863">
        <v>763</v>
      </c>
      <c r="B863" t="s">
        <v>1561</v>
      </c>
      <c r="C863" s="3" t="s">
        <v>1562</v>
      </c>
      <c r="D863">
        <v>6338</v>
      </c>
      <c r="E863" s="4">
        <f>(D863/G863)*100</f>
        <v>113.17857142857144</v>
      </c>
      <c r="F863" t="s">
        <v>20</v>
      </c>
      <c r="G863">
        <v>5600</v>
      </c>
      <c r="H863">
        <v>235</v>
      </c>
      <c r="I863" s="5">
        <f>D863/H863</f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8">
        <f>L863/86400+DATE(1970,1,1)</f>
        <v>41037.208333333336</v>
      </c>
      <c r="O863" s="8">
        <f>M863/86400+DATE(1970,1,1)</f>
        <v>41072.208333333336</v>
      </c>
      <c r="P863" t="b">
        <v>0</v>
      </c>
      <c r="Q863" t="b">
        <v>1</v>
      </c>
      <c r="R863" t="s">
        <v>33</v>
      </c>
      <c r="S863" t="s">
        <v>2039</v>
      </c>
      <c r="T863" t="s">
        <v>2040</v>
      </c>
    </row>
    <row r="864" spans="1:20" ht="34" x14ac:dyDescent="0.2">
      <c r="A864">
        <v>764</v>
      </c>
      <c r="B864" t="s">
        <v>1563</v>
      </c>
      <c r="C864" s="3" t="s">
        <v>1564</v>
      </c>
      <c r="D864">
        <v>8010</v>
      </c>
      <c r="E864" s="4">
        <f>(D864/G864)*100</f>
        <v>728.18181818181824</v>
      </c>
      <c r="F864" t="s">
        <v>20</v>
      </c>
      <c r="G864">
        <v>1100</v>
      </c>
      <c r="H864">
        <v>148</v>
      </c>
      <c r="I864" s="5">
        <f>D864/H864</f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8">
        <f>L864/86400+DATE(1970,1,1)</f>
        <v>40676.208333333336</v>
      </c>
      <c r="O864" s="8">
        <f>M864/86400+DATE(1970,1,1)</f>
        <v>40684.208333333336</v>
      </c>
      <c r="P864" t="b">
        <v>0</v>
      </c>
      <c r="Q864" t="b">
        <v>0</v>
      </c>
      <c r="R864" t="s">
        <v>23</v>
      </c>
      <c r="S864" t="s">
        <v>2035</v>
      </c>
      <c r="T864" t="s">
        <v>2036</v>
      </c>
    </row>
    <row r="865" spans="1:20" ht="17" x14ac:dyDescent="0.2">
      <c r="A865">
        <v>765</v>
      </c>
      <c r="B865" t="s">
        <v>1565</v>
      </c>
      <c r="C865" s="3" t="s">
        <v>1566</v>
      </c>
      <c r="D865">
        <v>8125</v>
      </c>
      <c r="E865" s="4">
        <f>(D865/G865)*100</f>
        <v>208.33333333333334</v>
      </c>
      <c r="F865" t="s">
        <v>20</v>
      </c>
      <c r="G865">
        <v>3900</v>
      </c>
      <c r="H865">
        <v>198</v>
      </c>
      <c r="I865" s="5">
        <f>D865/H865</f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8">
        <f>L865/86400+DATE(1970,1,1)</f>
        <v>42840.208333333328</v>
      </c>
      <c r="O865" s="8">
        <f>M865/86400+DATE(1970,1,1)</f>
        <v>42865.208333333328</v>
      </c>
      <c r="P865" t="b">
        <v>1</v>
      </c>
      <c r="Q865" t="b">
        <v>1</v>
      </c>
      <c r="R865" t="s">
        <v>60</v>
      </c>
      <c r="S865" t="s">
        <v>2035</v>
      </c>
      <c r="T865" t="s">
        <v>2045</v>
      </c>
    </row>
    <row r="866" spans="1:20" ht="17" x14ac:dyDescent="0.2">
      <c r="A866">
        <v>768</v>
      </c>
      <c r="B866" t="s">
        <v>1571</v>
      </c>
      <c r="C866" s="3" t="s">
        <v>1572</v>
      </c>
      <c r="D866">
        <v>11088</v>
      </c>
      <c r="E866" s="4">
        <f>(D866/G866)*100</f>
        <v>231</v>
      </c>
      <c r="F866" t="s">
        <v>20</v>
      </c>
      <c r="G866">
        <v>4800</v>
      </c>
      <c r="H866">
        <v>150</v>
      </c>
      <c r="I866" s="5">
        <f>D866/H866</f>
        <v>73.92</v>
      </c>
      <c r="J866" t="s">
        <v>21</v>
      </c>
      <c r="K866" t="s">
        <v>22</v>
      </c>
      <c r="L866">
        <v>1386741600</v>
      </c>
      <c r="M866">
        <v>1388037600</v>
      </c>
      <c r="N866" s="8">
        <f>L866/86400+DATE(1970,1,1)</f>
        <v>41619.25</v>
      </c>
      <c r="O866" s="8">
        <f>M866/86400+DATE(1970,1,1)</f>
        <v>41634.25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ht="17" x14ac:dyDescent="0.2">
      <c r="A867">
        <v>770</v>
      </c>
      <c r="B867" t="s">
        <v>1575</v>
      </c>
      <c r="C867" s="3" t="s">
        <v>1576</v>
      </c>
      <c r="D867">
        <v>11642</v>
      </c>
      <c r="E867" s="4">
        <f>(D867/G867)*100</f>
        <v>270.74418604651163</v>
      </c>
      <c r="F867" t="s">
        <v>20</v>
      </c>
      <c r="G867">
        <v>4300</v>
      </c>
      <c r="H867">
        <v>216</v>
      </c>
      <c r="I867" s="5">
        <f>D867/H867</f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8">
        <f>L867/86400+DATE(1970,1,1)</f>
        <v>41743.208333333336</v>
      </c>
      <c r="O867" s="8">
        <f>M867/86400+DATE(1970,1,1)</f>
        <v>41750.208333333336</v>
      </c>
      <c r="P867" t="b">
        <v>0</v>
      </c>
      <c r="Q867" t="b">
        <v>1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772</v>
      </c>
      <c r="B868" t="s">
        <v>1579</v>
      </c>
      <c r="C868" s="3" t="s">
        <v>1580</v>
      </c>
      <c r="D868">
        <v>169586</v>
      </c>
      <c r="E868" s="4">
        <f>(D868/G868)*100</f>
        <v>113.3596256684492</v>
      </c>
      <c r="F868" t="s">
        <v>20</v>
      </c>
      <c r="G868">
        <v>149600</v>
      </c>
      <c r="H868">
        <v>5139</v>
      </c>
      <c r="I868" s="5">
        <f>D868/H868</f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8">
        <f>L868/86400+DATE(1970,1,1)</f>
        <v>43505.25</v>
      </c>
      <c r="O868" s="8">
        <f>M868/86400+DATE(1970,1,1)</f>
        <v>43509.25</v>
      </c>
      <c r="P868" t="b">
        <v>0</v>
      </c>
      <c r="Q868" t="b">
        <v>0</v>
      </c>
      <c r="R868" t="s">
        <v>60</v>
      </c>
      <c r="S868" t="s">
        <v>2035</v>
      </c>
      <c r="T868" t="s">
        <v>2045</v>
      </c>
    </row>
    <row r="869" spans="1:20" ht="17" x14ac:dyDescent="0.2">
      <c r="A869">
        <v>773</v>
      </c>
      <c r="B869" t="s">
        <v>1581</v>
      </c>
      <c r="C869" s="3" t="s">
        <v>1582</v>
      </c>
      <c r="D869">
        <v>101185</v>
      </c>
      <c r="E869" s="4">
        <f>(D869/G869)*100</f>
        <v>190.55555555555554</v>
      </c>
      <c r="F869" t="s">
        <v>20</v>
      </c>
      <c r="G869">
        <v>53100</v>
      </c>
      <c r="H869">
        <v>2353</v>
      </c>
      <c r="I869" s="5">
        <f>D869/H869</f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8">
        <f>L869/86400+DATE(1970,1,1)</f>
        <v>42838.208333333328</v>
      </c>
      <c r="O869" s="8">
        <f>M869/86400+DATE(1970,1,1)</f>
        <v>42848.208333333328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ht="17" x14ac:dyDescent="0.2">
      <c r="A870">
        <v>774</v>
      </c>
      <c r="B870" t="s">
        <v>1583</v>
      </c>
      <c r="C870" s="3" t="s">
        <v>1584</v>
      </c>
      <c r="D870">
        <v>6775</v>
      </c>
      <c r="E870" s="4">
        <f>(D870/G870)*100</f>
        <v>135.5</v>
      </c>
      <c r="F870" t="s">
        <v>20</v>
      </c>
      <c r="G870">
        <v>5000</v>
      </c>
      <c r="H870">
        <v>78</v>
      </c>
      <c r="I870" s="5">
        <f>D870/H870</f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8">
        <f>L870/86400+DATE(1970,1,1)</f>
        <v>42513.208333333328</v>
      </c>
      <c r="O870" s="8">
        <f>M870/86400+DATE(1970,1,1)</f>
        <v>42554.208333333328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ht="17" x14ac:dyDescent="0.2">
      <c r="A871">
        <v>778</v>
      </c>
      <c r="B871" t="s">
        <v>1591</v>
      </c>
      <c r="C871" s="3" t="s">
        <v>1592</v>
      </c>
      <c r="D871">
        <v>10243</v>
      </c>
      <c r="E871" s="4">
        <f>(D871/G871)*100</f>
        <v>787.92307692307691</v>
      </c>
      <c r="F871" t="s">
        <v>20</v>
      </c>
      <c r="G871">
        <v>1300</v>
      </c>
      <c r="H871">
        <v>174</v>
      </c>
      <c r="I871" s="5">
        <f>D871/H871</f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8">
        <f>L871/86400+DATE(1970,1,1)</f>
        <v>40768.208333333336</v>
      </c>
      <c r="O871" s="8">
        <f>M871/86400+DATE(1970,1,1)</f>
        <v>40773.208333333336</v>
      </c>
      <c r="P871" t="b">
        <v>0</v>
      </c>
      <c r="Q871" t="b">
        <v>0</v>
      </c>
      <c r="R871" t="s">
        <v>71</v>
      </c>
      <c r="S871" t="s">
        <v>2041</v>
      </c>
      <c r="T871" t="s">
        <v>2049</v>
      </c>
    </row>
    <row r="872" spans="1:20" ht="34" x14ac:dyDescent="0.2">
      <c r="A872">
        <v>780</v>
      </c>
      <c r="B872" t="s">
        <v>1595</v>
      </c>
      <c r="C872" s="3" t="s">
        <v>1596</v>
      </c>
      <c r="D872">
        <v>5421</v>
      </c>
      <c r="E872" s="4">
        <f>(D872/G872)*100</f>
        <v>106.29411764705883</v>
      </c>
      <c r="F872" t="s">
        <v>20</v>
      </c>
      <c r="G872">
        <v>5100</v>
      </c>
      <c r="H872">
        <v>164</v>
      </c>
      <c r="I872" s="5">
        <f>D872/H872</f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8">
        <f>L872/86400+DATE(1970,1,1)</f>
        <v>42573.208333333328</v>
      </c>
      <c r="O872" s="8">
        <f>M872/86400+DATE(1970,1,1)</f>
        <v>42592.208333333328</v>
      </c>
      <c r="P872" t="b">
        <v>0</v>
      </c>
      <c r="Q872" t="b">
        <v>1</v>
      </c>
      <c r="R872" t="s">
        <v>53</v>
      </c>
      <c r="S872" t="s">
        <v>2041</v>
      </c>
      <c r="T872" t="s">
        <v>2044</v>
      </c>
    </row>
    <row r="873" spans="1:20" ht="17" x14ac:dyDescent="0.2">
      <c r="A873">
        <v>782</v>
      </c>
      <c r="B873" t="s">
        <v>1599</v>
      </c>
      <c r="C873" s="3" t="s">
        <v>1600</v>
      </c>
      <c r="D873">
        <v>10981</v>
      </c>
      <c r="E873" s="4">
        <f>(D873/G873)*100</f>
        <v>215.31372549019611</v>
      </c>
      <c r="F873" t="s">
        <v>20</v>
      </c>
      <c r="G873">
        <v>5100</v>
      </c>
      <c r="H873">
        <v>161</v>
      </c>
      <c r="I873" s="5">
        <f>D873/H873</f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8">
        <f>L873/86400+DATE(1970,1,1)</f>
        <v>40603.25</v>
      </c>
      <c r="O873" s="8">
        <f>M873/86400+DATE(1970,1,1)</f>
        <v>40631.208333333336</v>
      </c>
      <c r="P873" t="b">
        <v>0</v>
      </c>
      <c r="Q873" t="b">
        <v>1</v>
      </c>
      <c r="R873" t="s">
        <v>71</v>
      </c>
      <c r="S873" t="s">
        <v>2041</v>
      </c>
      <c r="T873" t="s">
        <v>2049</v>
      </c>
    </row>
    <row r="874" spans="1:20" ht="17" x14ac:dyDescent="0.2">
      <c r="A874">
        <v>783</v>
      </c>
      <c r="B874" t="s">
        <v>1601</v>
      </c>
      <c r="C874" s="3" t="s">
        <v>1602</v>
      </c>
      <c r="D874">
        <v>10451</v>
      </c>
      <c r="E874" s="4">
        <f>(D874/G874)*100</f>
        <v>141.22972972972974</v>
      </c>
      <c r="F874" t="s">
        <v>20</v>
      </c>
      <c r="G874">
        <v>7400</v>
      </c>
      <c r="H874">
        <v>138</v>
      </c>
      <c r="I874" s="5">
        <f>D874/H874</f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8">
        <f>L874/86400+DATE(1970,1,1)</f>
        <v>41625.25</v>
      </c>
      <c r="O874" s="8">
        <f>M874/86400+DATE(1970,1,1)</f>
        <v>41632.25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ht="17" x14ac:dyDescent="0.2">
      <c r="A875">
        <v>784</v>
      </c>
      <c r="B875" t="s">
        <v>1603</v>
      </c>
      <c r="C875" s="3" t="s">
        <v>1604</v>
      </c>
      <c r="D875">
        <v>102535</v>
      </c>
      <c r="E875" s="4">
        <f>(D875/G875)*100</f>
        <v>115.33745781777279</v>
      </c>
      <c r="F875" t="s">
        <v>20</v>
      </c>
      <c r="G875">
        <v>88900</v>
      </c>
      <c r="H875">
        <v>3308</v>
      </c>
      <c r="I875" s="5">
        <f>D875/H875</f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8">
        <f>L875/86400+DATE(1970,1,1)</f>
        <v>42435.25</v>
      </c>
      <c r="O875" s="8">
        <f>M875/86400+DATE(1970,1,1)</f>
        <v>42446.208333333328</v>
      </c>
      <c r="P875" t="b">
        <v>0</v>
      </c>
      <c r="Q875" t="b">
        <v>0</v>
      </c>
      <c r="R875" t="s">
        <v>28</v>
      </c>
      <c r="S875" t="s">
        <v>2037</v>
      </c>
      <c r="T875" t="s">
        <v>2038</v>
      </c>
    </row>
    <row r="876" spans="1:20" ht="34" x14ac:dyDescent="0.2">
      <c r="A876">
        <v>785</v>
      </c>
      <c r="B876" t="s">
        <v>1605</v>
      </c>
      <c r="C876" s="3" t="s">
        <v>1606</v>
      </c>
      <c r="D876">
        <v>12939</v>
      </c>
      <c r="E876" s="4">
        <f>(D876/G876)*100</f>
        <v>193.11940298507463</v>
      </c>
      <c r="F876" t="s">
        <v>20</v>
      </c>
      <c r="G876">
        <v>6700</v>
      </c>
      <c r="H876">
        <v>127</v>
      </c>
      <c r="I876" s="5">
        <f>D876/H876</f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8">
        <f>L876/86400+DATE(1970,1,1)</f>
        <v>43582.208333333328</v>
      </c>
      <c r="O876" s="8">
        <f>M876/86400+DATE(1970,1,1)</f>
        <v>43616.208333333328</v>
      </c>
      <c r="P876" t="b">
        <v>0</v>
      </c>
      <c r="Q876" t="b">
        <v>1</v>
      </c>
      <c r="R876" t="s">
        <v>71</v>
      </c>
      <c r="S876" t="s">
        <v>2041</v>
      </c>
      <c r="T876" t="s">
        <v>2049</v>
      </c>
    </row>
    <row r="877" spans="1:20" ht="17" x14ac:dyDescent="0.2">
      <c r="A877">
        <v>786</v>
      </c>
      <c r="B877" t="s">
        <v>1607</v>
      </c>
      <c r="C877" s="3" t="s">
        <v>1608</v>
      </c>
      <c r="D877">
        <v>10946</v>
      </c>
      <c r="E877" s="4">
        <f>(D877/G877)*100</f>
        <v>729.73333333333335</v>
      </c>
      <c r="F877" t="s">
        <v>20</v>
      </c>
      <c r="G877">
        <v>1500</v>
      </c>
      <c r="H877">
        <v>207</v>
      </c>
      <c r="I877" s="5">
        <f>D877/H877</f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8">
        <f>L877/86400+DATE(1970,1,1)</f>
        <v>43186.208333333328</v>
      </c>
      <c r="O877" s="8">
        <f>M877/86400+DATE(1970,1,1)</f>
        <v>43193.208333333328</v>
      </c>
      <c r="P877" t="b">
        <v>0</v>
      </c>
      <c r="Q877" t="b">
        <v>1</v>
      </c>
      <c r="R877" t="s">
        <v>159</v>
      </c>
      <c r="S877" t="s">
        <v>2035</v>
      </c>
      <c r="T877" t="s">
        <v>2058</v>
      </c>
    </row>
    <row r="878" spans="1:20" ht="17" x14ac:dyDescent="0.2">
      <c r="A878">
        <v>793</v>
      </c>
      <c r="B878" t="s">
        <v>1621</v>
      </c>
      <c r="C878" s="3" t="s">
        <v>1622</v>
      </c>
      <c r="D878">
        <v>13045</v>
      </c>
      <c r="E878" s="4">
        <f>(D878/G878)*100</f>
        <v>1185.909090909091</v>
      </c>
      <c r="F878" t="s">
        <v>20</v>
      </c>
      <c r="G878">
        <v>1100</v>
      </c>
      <c r="H878">
        <v>181</v>
      </c>
      <c r="I878" s="5">
        <f>D878/H878</f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8">
        <f>L878/86400+DATE(1970,1,1)</f>
        <v>41450.208333333336</v>
      </c>
      <c r="O878" s="8">
        <f>M878/86400+DATE(1970,1,1)</f>
        <v>41454.208333333336</v>
      </c>
      <c r="P878" t="b">
        <v>0</v>
      </c>
      <c r="Q878" t="b">
        <v>0</v>
      </c>
      <c r="R878" t="s">
        <v>68</v>
      </c>
      <c r="S878" t="s">
        <v>2047</v>
      </c>
      <c r="T878" t="s">
        <v>2048</v>
      </c>
    </row>
    <row r="879" spans="1:20" ht="17" x14ac:dyDescent="0.2">
      <c r="A879">
        <v>794</v>
      </c>
      <c r="B879" t="s">
        <v>1623</v>
      </c>
      <c r="C879" s="3" t="s">
        <v>1624</v>
      </c>
      <c r="D879">
        <v>8276</v>
      </c>
      <c r="E879" s="4">
        <f>(D879/G879)*100</f>
        <v>125.39393939393939</v>
      </c>
      <c r="F879" t="s">
        <v>20</v>
      </c>
      <c r="G879">
        <v>6600</v>
      </c>
      <c r="H879">
        <v>110</v>
      </c>
      <c r="I879" s="5">
        <f>D879/H879</f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8">
        <f>L879/86400+DATE(1970,1,1)</f>
        <v>43091.25</v>
      </c>
      <c r="O879" s="8">
        <f>M879/86400+DATE(1970,1,1)</f>
        <v>43103.25</v>
      </c>
      <c r="P879" t="b">
        <v>0</v>
      </c>
      <c r="Q879" t="b">
        <v>0</v>
      </c>
      <c r="R879" t="s">
        <v>23</v>
      </c>
      <c r="S879" t="s">
        <v>2035</v>
      </c>
      <c r="T879" t="s">
        <v>2036</v>
      </c>
    </row>
    <row r="880" spans="1:20" ht="17" x14ac:dyDescent="0.2">
      <c r="A880">
        <v>797</v>
      </c>
      <c r="B880" t="s">
        <v>1629</v>
      </c>
      <c r="C880" s="3" t="s">
        <v>1630</v>
      </c>
      <c r="D880">
        <v>8332</v>
      </c>
      <c r="E880" s="4">
        <f>(D880/G880)*100</f>
        <v>109.63157894736841</v>
      </c>
      <c r="F880" t="s">
        <v>20</v>
      </c>
      <c r="G880">
        <v>7600</v>
      </c>
      <c r="H880">
        <v>185</v>
      </c>
      <c r="I880" s="5">
        <f>D880/H880</f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8">
        <f>L880/86400+DATE(1970,1,1)</f>
        <v>43464.25</v>
      </c>
      <c r="O880" s="8">
        <f>M880/86400+DATE(1970,1,1)</f>
        <v>43487.25</v>
      </c>
      <c r="P880" t="b">
        <v>0</v>
      </c>
      <c r="Q880" t="b">
        <v>0</v>
      </c>
      <c r="R880" t="s">
        <v>28</v>
      </c>
      <c r="S880" t="s">
        <v>2037</v>
      </c>
      <c r="T880" t="s">
        <v>2038</v>
      </c>
    </row>
    <row r="881" spans="1:20" ht="17" x14ac:dyDescent="0.2">
      <c r="A881">
        <v>798</v>
      </c>
      <c r="B881" t="s">
        <v>1631</v>
      </c>
      <c r="C881" s="3" t="s">
        <v>1632</v>
      </c>
      <c r="D881">
        <v>6408</v>
      </c>
      <c r="E881" s="4">
        <f>(D881/G881)*100</f>
        <v>188.47058823529412</v>
      </c>
      <c r="F881" t="s">
        <v>20</v>
      </c>
      <c r="G881">
        <v>3400</v>
      </c>
      <c r="H881">
        <v>121</v>
      </c>
      <c r="I881" s="5">
        <f>D881/H881</f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8">
        <f>L881/86400+DATE(1970,1,1)</f>
        <v>41060.208333333336</v>
      </c>
      <c r="O881" s="8">
        <f>M881/86400+DATE(1970,1,1)</f>
        <v>41088.208333333336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ht="17" x14ac:dyDescent="0.2">
      <c r="A882">
        <v>801</v>
      </c>
      <c r="B882" t="s">
        <v>1637</v>
      </c>
      <c r="C882" s="3" t="s">
        <v>1638</v>
      </c>
      <c r="D882">
        <v>4667</v>
      </c>
      <c r="E882" s="4">
        <f>(D882/G882)*100</f>
        <v>202.9130434782609</v>
      </c>
      <c r="F882" t="s">
        <v>20</v>
      </c>
      <c r="G882">
        <v>2300</v>
      </c>
      <c r="H882">
        <v>106</v>
      </c>
      <c r="I882" s="5">
        <f>D882/H882</f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8">
        <f>L882/86400+DATE(1970,1,1)</f>
        <v>43830.25</v>
      </c>
      <c r="O882" s="8">
        <f>M882/86400+DATE(1970,1,1)</f>
        <v>43852.25</v>
      </c>
      <c r="P882" t="b">
        <v>0</v>
      </c>
      <c r="Q882" t="b">
        <v>1</v>
      </c>
      <c r="R882" t="s">
        <v>122</v>
      </c>
      <c r="S882" t="s">
        <v>2054</v>
      </c>
      <c r="T882" t="s">
        <v>2055</v>
      </c>
    </row>
    <row r="883" spans="1:20" ht="34" x14ac:dyDescent="0.2">
      <c r="A883">
        <v>802</v>
      </c>
      <c r="B883" t="s">
        <v>1639</v>
      </c>
      <c r="C883" s="3" t="s">
        <v>1640</v>
      </c>
      <c r="D883">
        <v>12216</v>
      </c>
      <c r="E883" s="4">
        <f>(D883/G883)*100</f>
        <v>197.03225806451613</v>
      </c>
      <c r="F883" t="s">
        <v>20</v>
      </c>
      <c r="G883">
        <v>6200</v>
      </c>
      <c r="H883">
        <v>142</v>
      </c>
      <c r="I883" s="5">
        <f>D883/H883</f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8">
        <f>L883/86400+DATE(1970,1,1)</f>
        <v>43650.208333333328</v>
      </c>
      <c r="O883" s="8">
        <f>M883/86400+DATE(1970,1,1)</f>
        <v>43652.208333333328</v>
      </c>
      <c r="P883" t="b">
        <v>0</v>
      </c>
      <c r="Q883" t="b">
        <v>0</v>
      </c>
      <c r="R883" t="s">
        <v>122</v>
      </c>
      <c r="S883" t="s">
        <v>2054</v>
      </c>
      <c r="T883" t="s">
        <v>2055</v>
      </c>
    </row>
    <row r="884" spans="1:20" ht="34" x14ac:dyDescent="0.2">
      <c r="A884">
        <v>803</v>
      </c>
      <c r="B884" t="s">
        <v>1641</v>
      </c>
      <c r="C884" s="3" t="s">
        <v>1642</v>
      </c>
      <c r="D884">
        <v>6527</v>
      </c>
      <c r="E884" s="4">
        <f>(D884/G884)*100</f>
        <v>107</v>
      </c>
      <c r="F884" t="s">
        <v>20</v>
      </c>
      <c r="G884">
        <v>6100</v>
      </c>
      <c r="H884">
        <v>233</v>
      </c>
      <c r="I884" s="5">
        <f>D884/H884</f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8">
        <f>L884/86400+DATE(1970,1,1)</f>
        <v>43492.25</v>
      </c>
      <c r="O884" s="8">
        <f>M884/86400+DATE(1970,1,1)</f>
        <v>43526.25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17" x14ac:dyDescent="0.2">
      <c r="A885">
        <v>804</v>
      </c>
      <c r="B885" t="s">
        <v>1643</v>
      </c>
      <c r="C885" s="3" t="s">
        <v>1644</v>
      </c>
      <c r="D885">
        <v>6987</v>
      </c>
      <c r="E885" s="4">
        <f>(D885/G885)*100</f>
        <v>268.73076923076923</v>
      </c>
      <c r="F885" t="s">
        <v>20</v>
      </c>
      <c r="G885">
        <v>2600</v>
      </c>
      <c r="H885">
        <v>218</v>
      </c>
      <c r="I885" s="5">
        <f>D885/H885</f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8">
        <f>L885/86400+DATE(1970,1,1)</f>
        <v>43102.25</v>
      </c>
      <c r="O885" s="8">
        <f>M885/86400+DATE(1970,1,1)</f>
        <v>43122.25</v>
      </c>
      <c r="P885" t="b">
        <v>0</v>
      </c>
      <c r="Q885" t="b">
        <v>0</v>
      </c>
      <c r="R885" t="s">
        <v>23</v>
      </c>
      <c r="S885" t="s">
        <v>2035</v>
      </c>
      <c r="T885" t="s">
        <v>2036</v>
      </c>
    </row>
    <row r="886" spans="1:20" ht="17" x14ac:dyDescent="0.2">
      <c r="A886">
        <v>806</v>
      </c>
      <c r="B886" t="s">
        <v>1647</v>
      </c>
      <c r="C886" s="3" t="s">
        <v>1648</v>
      </c>
      <c r="D886">
        <v>8262</v>
      </c>
      <c r="E886" s="4">
        <f>(D886/G886)*100</f>
        <v>1180.2857142857142</v>
      </c>
      <c r="F886" t="s">
        <v>20</v>
      </c>
      <c r="G886">
        <v>700</v>
      </c>
      <c r="H886">
        <v>76</v>
      </c>
      <c r="I886" s="5">
        <f>D886/H886</f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8">
        <f>L886/86400+DATE(1970,1,1)</f>
        <v>40973.25</v>
      </c>
      <c r="O886" s="8">
        <f>M886/86400+DATE(1970,1,1)</f>
        <v>40997.208333333336</v>
      </c>
      <c r="P886" t="b">
        <v>0</v>
      </c>
      <c r="Q886" t="b">
        <v>1</v>
      </c>
      <c r="R886" t="s">
        <v>53</v>
      </c>
      <c r="S886" t="s">
        <v>2041</v>
      </c>
      <c r="T886" t="s">
        <v>2044</v>
      </c>
    </row>
    <row r="887" spans="1:20" ht="17" x14ac:dyDescent="0.2">
      <c r="A887">
        <v>807</v>
      </c>
      <c r="B887" t="s">
        <v>1649</v>
      </c>
      <c r="C887" s="3" t="s">
        <v>1650</v>
      </c>
      <c r="D887">
        <v>1848</v>
      </c>
      <c r="E887" s="4">
        <f>(D887/G887)*100</f>
        <v>264</v>
      </c>
      <c r="F887" t="s">
        <v>20</v>
      </c>
      <c r="G887">
        <v>700</v>
      </c>
      <c r="H887">
        <v>43</v>
      </c>
      <c r="I887" s="5">
        <f>D887/H887</f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8">
        <f>L887/86400+DATE(1970,1,1)</f>
        <v>43753.208333333328</v>
      </c>
      <c r="O887" s="8">
        <f>M887/86400+DATE(1970,1,1)</f>
        <v>43797.25</v>
      </c>
      <c r="P887" t="b">
        <v>0</v>
      </c>
      <c r="Q887" t="b">
        <v>1</v>
      </c>
      <c r="R887" t="s">
        <v>33</v>
      </c>
      <c r="S887" t="s">
        <v>2039</v>
      </c>
      <c r="T887" t="s">
        <v>2040</v>
      </c>
    </row>
    <row r="888" spans="1:20" ht="34" x14ac:dyDescent="0.2">
      <c r="A888">
        <v>810</v>
      </c>
      <c r="B888" t="s">
        <v>1654</v>
      </c>
      <c r="C888" s="3" t="s">
        <v>1655</v>
      </c>
      <c r="D888">
        <v>12360</v>
      </c>
      <c r="E888" s="4">
        <f>(D888/G888)*100</f>
        <v>193.125</v>
      </c>
      <c r="F888" t="s">
        <v>20</v>
      </c>
      <c r="G888">
        <v>6400</v>
      </c>
      <c r="H888">
        <v>221</v>
      </c>
      <c r="I888" s="5">
        <f>D888/H888</f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8">
        <f>L888/86400+DATE(1970,1,1)</f>
        <v>43067.25</v>
      </c>
      <c r="O888" s="8">
        <f>M888/86400+DATE(1970,1,1)</f>
        <v>43077.25</v>
      </c>
      <c r="P888" t="b">
        <v>0</v>
      </c>
      <c r="Q888" t="b">
        <v>1</v>
      </c>
      <c r="R888" t="s">
        <v>33</v>
      </c>
      <c r="S888" t="s">
        <v>2039</v>
      </c>
      <c r="T888" t="s">
        <v>2040</v>
      </c>
    </row>
    <row r="889" spans="1:20" ht="17" x14ac:dyDescent="0.2">
      <c r="A889">
        <v>812</v>
      </c>
      <c r="B889" t="s">
        <v>1658</v>
      </c>
      <c r="C889" s="3" t="s">
        <v>1659</v>
      </c>
      <c r="D889">
        <v>134640</v>
      </c>
      <c r="E889" s="4">
        <f>(D889/G889)*100</f>
        <v>225.52763819095478</v>
      </c>
      <c r="F889" t="s">
        <v>20</v>
      </c>
      <c r="G889">
        <v>59700</v>
      </c>
      <c r="H889">
        <v>2805</v>
      </c>
      <c r="I889" s="5">
        <f>D889/H889</f>
        <v>48</v>
      </c>
      <c r="J889" t="s">
        <v>15</v>
      </c>
      <c r="K889" t="s">
        <v>16</v>
      </c>
      <c r="L889">
        <v>1523854800</v>
      </c>
      <c r="M889">
        <v>1524286800</v>
      </c>
      <c r="N889" s="8">
        <f>L889/86400+DATE(1970,1,1)</f>
        <v>43206.208333333328</v>
      </c>
      <c r="O889" s="8">
        <f>M889/86400+DATE(1970,1,1)</f>
        <v>43211.208333333328</v>
      </c>
      <c r="P889" t="b">
        <v>0</v>
      </c>
      <c r="Q889" t="b">
        <v>0</v>
      </c>
      <c r="R889" t="s">
        <v>68</v>
      </c>
      <c r="S889" t="s">
        <v>2047</v>
      </c>
      <c r="T889" t="s">
        <v>2048</v>
      </c>
    </row>
    <row r="890" spans="1:20" ht="17" x14ac:dyDescent="0.2">
      <c r="A890">
        <v>813</v>
      </c>
      <c r="B890" t="s">
        <v>1660</v>
      </c>
      <c r="C890" s="3" t="s">
        <v>1661</v>
      </c>
      <c r="D890">
        <v>7661</v>
      </c>
      <c r="E890" s="4">
        <f>(D890/G890)*100</f>
        <v>239.40625</v>
      </c>
      <c r="F890" t="s">
        <v>20</v>
      </c>
      <c r="G890">
        <v>3200</v>
      </c>
      <c r="H890">
        <v>68</v>
      </c>
      <c r="I890" s="5">
        <f>D890/H890</f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8">
        <f>L890/86400+DATE(1970,1,1)</f>
        <v>41148.208333333336</v>
      </c>
      <c r="O890" s="8">
        <f>M890/86400+DATE(1970,1,1)</f>
        <v>41158.208333333336</v>
      </c>
      <c r="P890" t="b">
        <v>0</v>
      </c>
      <c r="Q890" t="b">
        <v>0</v>
      </c>
      <c r="R890" t="s">
        <v>89</v>
      </c>
      <c r="S890" t="s">
        <v>2050</v>
      </c>
      <c r="T890" t="s">
        <v>2051</v>
      </c>
    </row>
    <row r="891" spans="1:20" ht="34" x14ac:dyDescent="0.2">
      <c r="A891">
        <v>815</v>
      </c>
      <c r="B891" t="s">
        <v>1664</v>
      </c>
      <c r="C891" s="3" t="s">
        <v>1665</v>
      </c>
      <c r="D891">
        <v>11721</v>
      </c>
      <c r="E891" s="4">
        <f>(D891/G891)*100</f>
        <v>130.23333333333335</v>
      </c>
      <c r="F891" t="s">
        <v>20</v>
      </c>
      <c r="G891">
        <v>9000</v>
      </c>
      <c r="H891">
        <v>183</v>
      </c>
      <c r="I891" s="5">
        <f>D891/H891</f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8">
        <f>L891/86400+DATE(1970,1,1)</f>
        <v>43068.25</v>
      </c>
      <c r="O891" s="8">
        <f>M891/86400+DATE(1970,1,1)</f>
        <v>43094.25</v>
      </c>
      <c r="P891" t="b">
        <v>0</v>
      </c>
      <c r="Q891" t="b">
        <v>0</v>
      </c>
      <c r="R891" t="s">
        <v>23</v>
      </c>
      <c r="S891" t="s">
        <v>2035</v>
      </c>
      <c r="T891" t="s">
        <v>2036</v>
      </c>
    </row>
    <row r="892" spans="1:20" ht="34" x14ac:dyDescent="0.2">
      <c r="A892">
        <v>816</v>
      </c>
      <c r="B892" t="s">
        <v>1666</v>
      </c>
      <c r="C892" s="3" t="s">
        <v>1667</v>
      </c>
      <c r="D892">
        <v>14150</v>
      </c>
      <c r="E892" s="4">
        <f>(D892/G892)*100</f>
        <v>615.21739130434787</v>
      </c>
      <c r="F892" t="s">
        <v>20</v>
      </c>
      <c r="G892">
        <v>2300</v>
      </c>
      <c r="H892">
        <v>133</v>
      </c>
      <c r="I892" s="5">
        <f>D892/H892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8">
        <f>L892/86400+DATE(1970,1,1)</f>
        <v>41680.25</v>
      </c>
      <c r="O892" s="8">
        <f>M892/86400+DATE(1970,1,1)</f>
        <v>41682.25</v>
      </c>
      <c r="P892" t="b">
        <v>1</v>
      </c>
      <c r="Q892" t="b">
        <v>1</v>
      </c>
      <c r="R892" t="s">
        <v>33</v>
      </c>
      <c r="S892" t="s">
        <v>2039</v>
      </c>
      <c r="T892" t="s">
        <v>2040</v>
      </c>
    </row>
    <row r="893" spans="1:20" ht="17" x14ac:dyDescent="0.2">
      <c r="A893">
        <v>817</v>
      </c>
      <c r="B893" t="s">
        <v>1668</v>
      </c>
      <c r="C893" s="3" t="s">
        <v>1669</v>
      </c>
      <c r="D893">
        <v>189192</v>
      </c>
      <c r="E893" s="4">
        <f>(D893/G893)*100</f>
        <v>368.79532163742692</v>
      </c>
      <c r="F893" t="s">
        <v>20</v>
      </c>
      <c r="G893">
        <v>51300</v>
      </c>
      <c r="H893">
        <v>2489</v>
      </c>
      <c r="I893" s="5">
        <f>D893/H893</f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8">
        <f>L893/86400+DATE(1970,1,1)</f>
        <v>43589.208333333328</v>
      </c>
      <c r="O893" s="8">
        <f>M893/86400+DATE(1970,1,1)</f>
        <v>43617.208333333328</v>
      </c>
      <c r="P893" t="b">
        <v>0</v>
      </c>
      <c r="Q893" t="b">
        <v>1</v>
      </c>
      <c r="R893" t="s">
        <v>68</v>
      </c>
      <c r="S893" t="s">
        <v>2047</v>
      </c>
      <c r="T893" t="s">
        <v>2048</v>
      </c>
    </row>
    <row r="894" spans="1:20" ht="17" x14ac:dyDescent="0.2">
      <c r="A894">
        <v>818</v>
      </c>
      <c r="B894" t="s">
        <v>676</v>
      </c>
      <c r="C894" s="3" t="s">
        <v>1670</v>
      </c>
      <c r="D894">
        <v>7664</v>
      </c>
      <c r="E894" s="4">
        <f>(D894/G894)*100</f>
        <v>1094.8571428571429</v>
      </c>
      <c r="F894" t="s">
        <v>20</v>
      </c>
      <c r="G894">
        <v>700</v>
      </c>
      <c r="H894">
        <v>69</v>
      </c>
      <c r="I894" s="5">
        <f>D894/H894</f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8">
        <f>L894/86400+DATE(1970,1,1)</f>
        <v>43486.25</v>
      </c>
      <c r="O894" s="8">
        <f>M894/86400+DATE(1970,1,1)</f>
        <v>43499.25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ht="17" x14ac:dyDescent="0.2">
      <c r="A895">
        <v>820</v>
      </c>
      <c r="B895" t="s">
        <v>1673</v>
      </c>
      <c r="C895" s="3" t="s">
        <v>1674</v>
      </c>
      <c r="D895">
        <v>12009</v>
      </c>
      <c r="E895" s="4">
        <f>(D895/G895)*100</f>
        <v>800.6</v>
      </c>
      <c r="F895" t="s">
        <v>20</v>
      </c>
      <c r="G895">
        <v>1500</v>
      </c>
      <c r="H895">
        <v>279</v>
      </c>
      <c r="I895" s="5">
        <f>D895/H895</f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8">
        <f>L895/86400+DATE(1970,1,1)</f>
        <v>43310.208333333328</v>
      </c>
      <c r="O895" s="8">
        <f>M895/86400+DATE(1970,1,1)</f>
        <v>43323.208333333328</v>
      </c>
      <c r="P895" t="b">
        <v>0</v>
      </c>
      <c r="Q895" t="b">
        <v>1</v>
      </c>
      <c r="R895" t="s">
        <v>23</v>
      </c>
      <c r="S895" t="s">
        <v>2035</v>
      </c>
      <c r="T895" t="s">
        <v>2036</v>
      </c>
    </row>
    <row r="896" spans="1:20" ht="17" x14ac:dyDescent="0.2">
      <c r="A896">
        <v>821</v>
      </c>
      <c r="B896" t="s">
        <v>1675</v>
      </c>
      <c r="C896" s="3" t="s">
        <v>1676</v>
      </c>
      <c r="D896">
        <v>14273</v>
      </c>
      <c r="E896" s="4">
        <f>(D896/G896)*100</f>
        <v>291.28571428571428</v>
      </c>
      <c r="F896" t="s">
        <v>20</v>
      </c>
      <c r="G896">
        <v>4900</v>
      </c>
      <c r="H896">
        <v>210</v>
      </c>
      <c r="I896" s="5">
        <f>D896/H896</f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8">
        <f>L896/86400+DATE(1970,1,1)</f>
        <v>42794.25</v>
      </c>
      <c r="O896" s="8">
        <f>M896/86400+DATE(1970,1,1)</f>
        <v>42807.208333333328</v>
      </c>
      <c r="P896" t="b">
        <v>0</v>
      </c>
      <c r="Q896" t="b">
        <v>0</v>
      </c>
      <c r="R896" t="s">
        <v>42</v>
      </c>
      <c r="S896" t="s">
        <v>2041</v>
      </c>
      <c r="T896" t="s">
        <v>2042</v>
      </c>
    </row>
    <row r="897" spans="1:20" ht="17" x14ac:dyDescent="0.2">
      <c r="A897">
        <v>822</v>
      </c>
      <c r="B897" t="s">
        <v>1677</v>
      </c>
      <c r="C897" s="3" t="s">
        <v>1678</v>
      </c>
      <c r="D897">
        <v>188982</v>
      </c>
      <c r="E897" s="4">
        <f>(D897/G897)*100</f>
        <v>349.9666666666667</v>
      </c>
      <c r="F897" t="s">
        <v>20</v>
      </c>
      <c r="G897">
        <v>54000</v>
      </c>
      <c r="H897">
        <v>2100</v>
      </c>
      <c r="I897" s="5">
        <f>D897/H897</f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8">
        <f>L897/86400+DATE(1970,1,1)</f>
        <v>41698.25</v>
      </c>
      <c r="O897" s="8">
        <f>M897/86400+DATE(1970,1,1)</f>
        <v>41715.208333333336</v>
      </c>
      <c r="P897" t="b">
        <v>0</v>
      </c>
      <c r="Q897" t="b">
        <v>0</v>
      </c>
      <c r="R897" t="s">
        <v>23</v>
      </c>
      <c r="S897" t="s">
        <v>2035</v>
      </c>
      <c r="T897" t="s">
        <v>2036</v>
      </c>
    </row>
    <row r="898" spans="1:20" ht="34" x14ac:dyDescent="0.2">
      <c r="A898">
        <v>823</v>
      </c>
      <c r="B898" t="s">
        <v>1679</v>
      </c>
      <c r="C898" s="3" t="s">
        <v>1680</v>
      </c>
      <c r="D898">
        <v>14640</v>
      </c>
      <c r="E898" s="4">
        <f>(D898/G898)*100</f>
        <v>357.07317073170731</v>
      </c>
      <c r="F898" t="s">
        <v>20</v>
      </c>
      <c r="G898">
        <v>4100</v>
      </c>
      <c r="H898">
        <v>252</v>
      </c>
      <c r="I898" s="5">
        <f>D898/H898</f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8">
        <f>L898/86400+DATE(1970,1,1)</f>
        <v>41892.208333333336</v>
      </c>
      <c r="O898" s="8">
        <f>M898/86400+DATE(1970,1,1)</f>
        <v>41917.208333333336</v>
      </c>
      <c r="P898" t="b">
        <v>1</v>
      </c>
      <c r="Q898" t="b">
        <v>1</v>
      </c>
      <c r="R898" t="s">
        <v>23</v>
      </c>
      <c r="S898" t="s">
        <v>2035</v>
      </c>
      <c r="T898" t="s">
        <v>2036</v>
      </c>
    </row>
    <row r="899" spans="1:20" ht="17" x14ac:dyDescent="0.2">
      <c r="A899">
        <v>824</v>
      </c>
      <c r="B899" t="s">
        <v>1681</v>
      </c>
      <c r="C899" s="3" t="s">
        <v>1682</v>
      </c>
      <c r="D899">
        <v>107516</v>
      </c>
      <c r="E899" s="4">
        <f>(D899/G899)*100</f>
        <v>126.48941176470588</v>
      </c>
      <c r="F899" t="s">
        <v>20</v>
      </c>
      <c r="G899">
        <v>85000</v>
      </c>
      <c r="H899">
        <v>1280</v>
      </c>
      <c r="I899" s="5">
        <f>D899/H899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8">
        <f>L899/86400+DATE(1970,1,1)</f>
        <v>40348.208333333336</v>
      </c>
      <c r="O899" s="8">
        <f>M899/86400+DATE(1970,1,1)</f>
        <v>40380.208333333336</v>
      </c>
      <c r="P899" t="b">
        <v>0</v>
      </c>
      <c r="Q899" t="b">
        <v>1</v>
      </c>
      <c r="R899" t="s">
        <v>68</v>
      </c>
      <c r="S899" t="s">
        <v>2047</v>
      </c>
      <c r="T899" t="s">
        <v>2048</v>
      </c>
    </row>
    <row r="900" spans="1:20" ht="17" x14ac:dyDescent="0.2">
      <c r="A900">
        <v>825</v>
      </c>
      <c r="B900" t="s">
        <v>1683</v>
      </c>
      <c r="C900" s="3" t="s">
        <v>1684</v>
      </c>
      <c r="D900">
        <v>13950</v>
      </c>
      <c r="E900" s="4">
        <f>(D900/G900)*100</f>
        <v>387.5</v>
      </c>
      <c r="F900" t="s">
        <v>20</v>
      </c>
      <c r="G900">
        <v>3600</v>
      </c>
      <c r="H900">
        <v>157</v>
      </c>
      <c r="I900" s="5">
        <f>D900/H900</f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8">
        <f>L900/86400+DATE(1970,1,1)</f>
        <v>42941.208333333328</v>
      </c>
      <c r="O900" s="8">
        <f>M900/86400+DATE(1970,1,1)</f>
        <v>42953.208333333328</v>
      </c>
      <c r="P900" t="b">
        <v>0</v>
      </c>
      <c r="Q900" t="b">
        <v>0</v>
      </c>
      <c r="R900" t="s">
        <v>100</v>
      </c>
      <c r="S900" t="s">
        <v>2041</v>
      </c>
      <c r="T900" t="s">
        <v>2052</v>
      </c>
    </row>
    <row r="901" spans="1:20" ht="34" x14ac:dyDescent="0.2">
      <c r="A901">
        <v>826</v>
      </c>
      <c r="B901" t="s">
        <v>1685</v>
      </c>
      <c r="C901" s="3" t="s">
        <v>1686</v>
      </c>
      <c r="D901">
        <v>12797</v>
      </c>
      <c r="E901" s="4">
        <f>(D901/G901)*100</f>
        <v>457.03571428571428</v>
      </c>
      <c r="F901" t="s">
        <v>20</v>
      </c>
      <c r="G901">
        <v>2800</v>
      </c>
      <c r="H901">
        <v>194</v>
      </c>
      <c r="I901" s="5">
        <f>D901/H901</f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8">
        <f>L901/86400+DATE(1970,1,1)</f>
        <v>40525.25</v>
      </c>
      <c r="O901" s="8">
        <f>M901/86400+DATE(1970,1,1)</f>
        <v>40553.25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34" x14ac:dyDescent="0.2">
      <c r="A902">
        <v>827</v>
      </c>
      <c r="B902" t="s">
        <v>1687</v>
      </c>
      <c r="C902" s="3" t="s">
        <v>1688</v>
      </c>
      <c r="D902">
        <v>6134</v>
      </c>
      <c r="E902" s="4">
        <f>(D902/G902)*100</f>
        <v>266.69565217391306</v>
      </c>
      <c r="F902" t="s">
        <v>20</v>
      </c>
      <c r="G902">
        <v>2300</v>
      </c>
      <c r="H902">
        <v>82</v>
      </c>
      <c r="I902" s="5">
        <f>D902/H902</f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8">
        <f>L902/86400+DATE(1970,1,1)</f>
        <v>40666.208333333336</v>
      </c>
      <c r="O902" s="8">
        <f>M902/86400+DATE(1970,1,1)</f>
        <v>40678.208333333336</v>
      </c>
      <c r="P902" t="b">
        <v>0</v>
      </c>
      <c r="Q902" t="b">
        <v>1</v>
      </c>
      <c r="R902" t="s">
        <v>53</v>
      </c>
      <c r="S902" t="s">
        <v>2041</v>
      </c>
      <c r="T902" t="s">
        <v>2044</v>
      </c>
    </row>
    <row r="903" spans="1:20" ht="34" x14ac:dyDescent="0.2">
      <c r="A903">
        <v>831</v>
      </c>
      <c r="B903" t="s">
        <v>1695</v>
      </c>
      <c r="C903" s="3" t="s">
        <v>1696</v>
      </c>
      <c r="D903">
        <v>105817</v>
      </c>
      <c r="E903" s="4">
        <f>(D903/G903)*100</f>
        <v>108.97734294541709</v>
      </c>
      <c r="F903" t="s">
        <v>20</v>
      </c>
      <c r="G903">
        <v>97100</v>
      </c>
      <c r="H903">
        <v>4233</v>
      </c>
      <c r="I903" s="5">
        <f>D903/H903</f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8">
        <f>L903/86400+DATE(1970,1,1)</f>
        <v>40994.208333333336</v>
      </c>
      <c r="O903" s="8">
        <f>M903/86400+DATE(1970,1,1)</f>
        <v>41028.208333333336</v>
      </c>
      <c r="P903" t="b">
        <v>0</v>
      </c>
      <c r="Q903" t="b">
        <v>0</v>
      </c>
      <c r="R903" t="s">
        <v>122</v>
      </c>
      <c r="S903" t="s">
        <v>2054</v>
      </c>
      <c r="T903" t="s">
        <v>2055</v>
      </c>
    </row>
    <row r="904" spans="1:20" ht="17" x14ac:dyDescent="0.2">
      <c r="A904">
        <v>832</v>
      </c>
      <c r="B904" t="s">
        <v>1697</v>
      </c>
      <c r="C904" s="3" t="s">
        <v>1698</v>
      </c>
      <c r="D904">
        <v>136156</v>
      </c>
      <c r="E904" s="4">
        <f>(D904/G904)*100</f>
        <v>315.17592592592592</v>
      </c>
      <c r="F904" t="s">
        <v>20</v>
      </c>
      <c r="G904">
        <v>43200</v>
      </c>
      <c r="H904">
        <v>1297</v>
      </c>
      <c r="I904" s="5">
        <f>D904/H904</f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8">
        <f>L904/86400+DATE(1970,1,1)</f>
        <v>42299.208333333328</v>
      </c>
      <c r="O904" s="8">
        <f>M904/86400+DATE(1970,1,1)</f>
        <v>42333.25</v>
      </c>
      <c r="P904" t="b">
        <v>1</v>
      </c>
      <c r="Q904" t="b">
        <v>0</v>
      </c>
      <c r="R904" t="s">
        <v>206</v>
      </c>
      <c r="S904" t="s">
        <v>2047</v>
      </c>
      <c r="T904" t="s">
        <v>2059</v>
      </c>
    </row>
    <row r="905" spans="1:20" ht="17" x14ac:dyDescent="0.2">
      <c r="A905">
        <v>833</v>
      </c>
      <c r="B905" t="s">
        <v>1699</v>
      </c>
      <c r="C905" s="3" t="s">
        <v>1700</v>
      </c>
      <c r="D905">
        <v>10723</v>
      </c>
      <c r="E905" s="4">
        <f>(D905/G905)*100</f>
        <v>157.69117647058823</v>
      </c>
      <c r="F905" t="s">
        <v>20</v>
      </c>
      <c r="G905">
        <v>6800</v>
      </c>
      <c r="H905">
        <v>165</v>
      </c>
      <c r="I905" s="5">
        <f>D905/H905</f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8">
        <f>L905/86400+DATE(1970,1,1)</f>
        <v>40588.25</v>
      </c>
      <c r="O905" s="8">
        <f>M905/86400+DATE(1970,1,1)</f>
        <v>40599.25</v>
      </c>
      <c r="P905" t="b">
        <v>0</v>
      </c>
      <c r="Q905" t="b">
        <v>0</v>
      </c>
      <c r="R905" t="s">
        <v>206</v>
      </c>
      <c r="S905" t="s">
        <v>2047</v>
      </c>
      <c r="T905" t="s">
        <v>2059</v>
      </c>
    </row>
    <row r="906" spans="1:20" ht="17" x14ac:dyDescent="0.2">
      <c r="A906">
        <v>834</v>
      </c>
      <c r="B906" t="s">
        <v>1701</v>
      </c>
      <c r="C906" s="3" t="s">
        <v>1702</v>
      </c>
      <c r="D906">
        <v>11228</v>
      </c>
      <c r="E906" s="4">
        <f>(D906/G906)*100</f>
        <v>153.8082191780822</v>
      </c>
      <c r="F906" t="s">
        <v>20</v>
      </c>
      <c r="G906">
        <v>7300</v>
      </c>
      <c r="H906">
        <v>119</v>
      </c>
      <c r="I906" s="5">
        <f>D906/H906</f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8">
        <f>L906/86400+DATE(1970,1,1)</f>
        <v>41448.208333333336</v>
      </c>
      <c r="O906" s="8">
        <f>M906/86400+DATE(1970,1,1)</f>
        <v>41454.208333333336</v>
      </c>
      <c r="P906" t="b">
        <v>0</v>
      </c>
      <c r="Q906" t="b">
        <v>0</v>
      </c>
      <c r="R906" t="s">
        <v>33</v>
      </c>
      <c r="S906" t="s">
        <v>2039</v>
      </c>
      <c r="T906" t="s">
        <v>2040</v>
      </c>
    </row>
    <row r="907" spans="1:20" ht="17" x14ac:dyDescent="0.2">
      <c r="A907">
        <v>837</v>
      </c>
      <c r="B907" t="s">
        <v>1707</v>
      </c>
      <c r="C907" s="3" t="s">
        <v>1708</v>
      </c>
      <c r="D907">
        <v>150960</v>
      </c>
      <c r="E907" s="4">
        <f>(D907/G907)*100</f>
        <v>852.88135593220341</v>
      </c>
      <c r="F907" t="s">
        <v>20</v>
      </c>
      <c r="G907">
        <v>17700</v>
      </c>
      <c r="H907">
        <v>1797</v>
      </c>
      <c r="I907" s="5">
        <f>D907/H907</f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8">
        <f>L907/86400+DATE(1970,1,1)</f>
        <v>40629.208333333336</v>
      </c>
      <c r="O907" s="8">
        <f>M907/86400+DATE(1970,1,1)</f>
        <v>40683.208333333336</v>
      </c>
      <c r="P907" t="b">
        <v>0</v>
      </c>
      <c r="Q907" t="b">
        <v>0</v>
      </c>
      <c r="R907" t="s">
        <v>159</v>
      </c>
      <c r="S907" t="s">
        <v>2035</v>
      </c>
      <c r="T907" t="s">
        <v>2058</v>
      </c>
    </row>
    <row r="908" spans="1:20" ht="17" x14ac:dyDescent="0.2">
      <c r="A908">
        <v>838</v>
      </c>
      <c r="B908" t="s">
        <v>1709</v>
      </c>
      <c r="C908" s="3" t="s">
        <v>1710</v>
      </c>
      <c r="D908">
        <v>8890</v>
      </c>
      <c r="E908" s="4">
        <f>(D908/G908)*100</f>
        <v>138.90625</v>
      </c>
      <c r="F908" t="s">
        <v>20</v>
      </c>
      <c r="G908">
        <v>6400</v>
      </c>
      <c r="H908">
        <v>261</v>
      </c>
      <c r="I908" s="5">
        <f>D908/H908</f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8">
        <f>L908/86400+DATE(1970,1,1)</f>
        <v>43370.208333333328</v>
      </c>
      <c r="O908" s="8">
        <f>M908/86400+DATE(1970,1,1)</f>
        <v>43379.208333333328</v>
      </c>
      <c r="P908" t="b">
        <v>0</v>
      </c>
      <c r="Q908" t="b">
        <v>0</v>
      </c>
      <c r="R908" t="s">
        <v>33</v>
      </c>
      <c r="S908" t="s">
        <v>2039</v>
      </c>
      <c r="T908" t="s">
        <v>2040</v>
      </c>
    </row>
    <row r="909" spans="1:20" ht="17" x14ac:dyDescent="0.2">
      <c r="A909">
        <v>839</v>
      </c>
      <c r="B909" t="s">
        <v>1711</v>
      </c>
      <c r="C909" s="3" t="s">
        <v>1712</v>
      </c>
      <c r="D909">
        <v>14644</v>
      </c>
      <c r="E909" s="4">
        <f>(D909/G909)*100</f>
        <v>190.18181818181819</v>
      </c>
      <c r="F909" t="s">
        <v>20</v>
      </c>
      <c r="G909">
        <v>7700</v>
      </c>
      <c r="H909">
        <v>157</v>
      </c>
      <c r="I909" s="5">
        <f>D909/H909</f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8">
        <f>L909/86400+DATE(1970,1,1)</f>
        <v>41715.208333333336</v>
      </c>
      <c r="O909" s="8">
        <f>M909/86400+DATE(1970,1,1)</f>
        <v>41760.208333333336</v>
      </c>
      <c r="P909" t="b">
        <v>0</v>
      </c>
      <c r="Q909" t="b">
        <v>1</v>
      </c>
      <c r="R909" t="s">
        <v>42</v>
      </c>
      <c r="S909" t="s">
        <v>2041</v>
      </c>
      <c r="T909" t="s">
        <v>2042</v>
      </c>
    </row>
    <row r="910" spans="1:20" ht="17" x14ac:dyDescent="0.2">
      <c r="A910">
        <v>840</v>
      </c>
      <c r="B910" t="s">
        <v>1713</v>
      </c>
      <c r="C910" s="3" t="s">
        <v>1714</v>
      </c>
      <c r="D910">
        <v>116583</v>
      </c>
      <c r="E910" s="4">
        <f>(D910/G910)*100</f>
        <v>100.24333619948409</v>
      </c>
      <c r="F910" t="s">
        <v>20</v>
      </c>
      <c r="G910">
        <v>116300</v>
      </c>
      <c r="H910">
        <v>3533</v>
      </c>
      <c r="I910" s="5">
        <f>D910/H910</f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8">
        <f>L910/86400+DATE(1970,1,1)</f>
        <v>41836.208333333336</v>
      </c>
      <c r="O910" s="8">
        <f>M910/86400+DATE(1970,1,1)</f>
        <v>41838.208333333336</v>
      </c>
      <c r="P910" t="b">
        <v>0</v>
      </c>
      <c r="Q910" t="b">
        <v>1</v>
      </c>
      <c r="R910" t="s">
        <v>33</v>
      </c>
      <c r="S910" t="s">
        <v>2039</v>
      </c>
      <c r="T910" t="s">
        <v>2040</v>
      </c>
    </row>
    <row r="911" spans="1:20" ht="17" x14ac:dyDescent="0.2">
      <c r="A911">
        <v>841</v>
      </c>
      <c r="B911" t="s">
        <v>1715</v>
      </c>
      <c r="C911" s="3" t="s">
        <v>1716</v>
      </c>
      <c r="D911">
        <v>12991</v>
      </c>
      <c r="E911" s="4">
        <f>(D911/G911)*100</f>
        <v>142.75824175824175</v>
      </c>
      <c r="F911" t="s">
        <v>20</v>
      </c>
      <c r="G911">
        <v>9100</v>
      </c>
      <c r="H911">
        <v>155</v>
      </c>
      <c r="I911" s="5">
        <f>D911/H911</f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8">
        <f>L911/86400+DATE(1970,1,1)</f>
        <v>42419.25</v>
      </c>
      <c r="O911" s="8">
        <f>M911/86400+DATE(1970,1,1)</f>
        <v>42435.25</v>
      </c>
      <c r="P911" t="b">
        <v>0</v>
      </c>
      <c r="Q911" t="b">
        <v>0</v>
      </c>
      <c r="R911" t="s">
        <v>28</v>
      </c>
      <c r="S911" t="s">
        <v>2037</v>
      </c>
      <c r="T911" t="s">
        <v>2038</v>
      </c>
    </row>
    <row r="912" spans="1:20" ht="34" x14ac:dyDescent="0.2">
      <c r="A912">
        <v>842</v>
      </c>
      <c r="B912" t="s">
        <v>1717</v>
      </c>
      <c r="C912" s="3" t="s">
        <v>1718</v>
      </c>
      <c r="D912">
        <v>8447</v>
      </c>
      <c r="E912" s="4">
        <f>(D912/G912)*100</f>
        <v>563.13333333333333</v>
      </c>
      <c r="F912" t="s">
        <v>20</v>
      </c>
      <c r="G912">
        <v>1500</v>
      </c>
      <c r="H912">
        <v>132</v>
      </c>
      <c r="I912" s="5">
        <f>D912/H912</f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8">
        <f>L912/86400+DATE(1970,1,1)</f>
        <v>43266.208333333328</v>
      </c>
      <c r="O912" s="8">
        <f>M912/86400+DATE(1970,1,1)</f>
        <v>43269.208333333328</v>
      </c>
      <c r="P912" t="b">
        <v>0</v>
      </c>
      <c r="Q912" t="b">
        <v>0</v>
      </c>
      <c r="R912" t="s">
        <v>65</v>
      </c>
      <c r="S912" t="s">
        <v>2037</v>
      </c>
      <c r="T912" t="s">
        <v>2046</v>
      </c>
    </row>
    <row r="913" spans="1:20" ht="17" x14ac:dyDescent="0.2">
      <c r="A913">
        <v>845</v>
      </c>
      <c r="B913" t="s">
        <v>1723</v>
      </c>
      <c r="C913" s="3" t="s">
        <v>1724</v>
      </c>
      <c r="D913">
        <v>138087</v>
      </c>
      <c r="E913" s="4">
        <f>(D913/G913)*100</f>
        <v>197.54935622317598</v>
      </c>
      <c r="F913" t="s">
        <v>20</v>
      </c>
      <c r="G913">
        <v>69900</v>
      </c>
      <c r="H913">
        <v>1354</v>
      </c>
      <c r="I913" s="5">
        <f>D913/H913</f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8">
        <f>L913/86400+DATE(1970,1,1)</f>
        <v>43235.208333333328</v>
      </c>
      <c r="O913" s="8">
        <f>M913/86400+DATE(1970,1,1)</f>
        <v>43272.208333333328</v>
      </c>
      <c r="P913" t="b">
        <v>0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5085</v>
      </c>
      <c r="E914" s="4">
        <f>(D914/G914)*100</f>
        <v>508.5</v>
      </c>
      <c r="F914" t="s">
        <v>20</v>
      </c>
      <c r="G914">
        <v>1000</v>
      </c>
      <c r="H914">
        <v>48</v>
      </c>
      <c r="I914" s="5">
        <f>D914/H914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8">
        <f>L914/86400+DATE(1970,1,1)</f>
        <v>43302.208333333328</v>
      </c>
      <c r="O914" s="8">
        <f>M914/86400+DATE(1970,1,1)</f>
        <v>43338.208333333328</v>
      </c>
      <c r="P914" t="b">
        <v>1</v>
      </c>
      <c r="Q914" t="b">
        <v>1</v>
      </c>
      <c r="R914" t="s">
        <v>28</v>
      </c>
      <c r="S914" t="s">
        <v>2037</v>
      </c>
      <c r="T914" t="s">
        <v>2038</v>
      </c>
    </row>
    <row r="915" spans="1:20" ht="17" x14ac:dyDescent="0.2">
      <c r="A915">
        <v>847</v>
      </c>
      <c r="B915" t="s">
        <v>1727</v>
      </c>
      <c r="C915" s="3" t="s">
        <v>1728</v>
      </c>
      <c r="D915">
        <v>11174</v>
      </c>
      <c r="E915" s="4">
        <f>(D915/G915)*100</f>
        <v>237.74468085106383</v>
      </c>
      <c r="F915" t="s">
        <v>20</v>
      </c>
      <c r="G915">
        <v>4700</v>
      </c>
      <c r="H915">
        <v>110</v>
      </c>
      <c r="I915" s="5">
        <f>D915/H915</f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8">
        <f>L915/86400+DATE(1970,1,1)</f>
        <v>43107.25</v>
      </c>
      <c r="O915" s="8">
        <f>M915/86400+DATE(1970,1,1)</f>
        <v>43110.25</v>
      </c>
      <c r="P915" t="b">
        <v>0</v>
      </c>
      <c r="Q915" t="b">
        <v>0</v>
      </c>
      <c r="R915" t="s">
        <v>17</v>
      </c>
      <c r="S915" t="s">
        <v>2033</v>
      </c>
      <c r="T915" t="s">
        <v>2034</v>
      </c>
    </row>
    <row r="916" spans="1:20" ht="17" x14ac:dyDescent="0.2">
      <c r="A916">
        <v>848</v>
      </c>
      <c r="B916" t="s">
        <v>1729</v>
      </c>
      <c r="C916" s="3" t="s">
        <v>1730</v>
      </c>
      <c r="D916">
        <v>10831</v>
      </c>
      <c r="E916" s="4">
        <f>(D916/G916)*100</f>
        <v>338.46875</v>
      </c>
      <c r="F916" t="s">
        <v>20</v>
      </c>
      <c r="G916">
        <v>3200</v>
      </c>
      <c r="H916">
        <v>172</v>
      </c>
      <c r="I916" s="5">
        <f>D916/H916</f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8">
        <f>L916/86400+DATE(1970,1,1)</f>
        <v>40341.208333333336</v>
      </c>
      <c r="O916" s="8">
        <f>M916/86400+DATE(1970,1,1)</f>
        <v>40350.208333333336</v>
      </c>
      <c r="P916" t="b">
        <v>0</v>
      </c>
      <c r="Q916" t="b">
        <v>0</v>
      </c>
      <c r="R916" t="s">
        <v>53</v>
      </c>
      <c r="S916" t="s">
        <v>2041</v>
      </c>
      <c r="T916" t="s">
        <v>2044</v>
      </c>
    </row>
    <row r="917" spans="1:20" ht="17" x14ac:dyDescent="0.2">
      <c r="A917">
        <v>849</v>
      </c>
      <c r="B917" t="s">
        <v>1731</v>
      </c>
      <c r="C917" s="3" t="s">
        <v>1732</v>
      </c>
      <c r="D917">
        <v>8917</v>
      </c>
      <c r="E917" s="4">
        <f>(D917/G917)*100</f>
        <v>133.08955223880596</v>
      </c>
      <c r="F917" t="s">
        <v>20</v>
      </c>
      <c r="G917">
        <v>6700</v>
      </c>
      <c r="H917">
        <v>307</v>
      </c>
      <c r="I917" s="5">
        <f>D917/H917</f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8">
        <f>L917/86400+DATE(1970,1,1)</f>
        <v>40948.25</v>
      </c>
      <c r="O917" s="8">
        <f>M917/86400+DATE(1970,1,1)</f>
        <v>40951.25</v>
      </c>
      <c r="P917" t="b">
        <v>0</v>
      </c>
      <c r="Q917" t="b">
        <v>1</v>
      </c>
      <c r="R917" t="s">
        <v>60</v>
      </c>
      <c r="S917" t="s">
        <v>2035</v>
      </c>
      <c r="T917" t="s">
        <v>2045</v>
      </c>
    </row>
    <row r="918" spans="1:20" ht="34" x14ac:dyDescent="0.2">
      <c r="A918">
        <v>851</v>
      </c>
      <c r="B918" t="s">
        <v>1735</v>
      </c>
      <c r="C918" s="3" t="s">
        <v>1736</v>
      </c>
      <c r="D918">
        <v>12468</v>
      </c>
      <c r="E918" s="4">
        <f>(D918/G918)*100</f>
        <v>207.79999999999998</v>
      </c>
      <c r="F918" t="s">
        <v>20</v>
      </c>
      <c r="G918">
        <v>6000</v>
      </c>
      <c r="H918">
        <v>160</v>
      </c>
      <c r="I918" s="5">
        <f>D918/H918</f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8">
        <f>L918/86400+DATE(1970,1,1)</f>
        <v>41031.208333333336</v>
      </c>
      <c r="O918" s="8">
        <f>M918/86400+DATE(1970,1,1)</f>
        <v>41064.208333333336</v>
      </c>
      <c r="P918" t="b">
        <v>0</v>
      </c>
      <c r="Q918" t="b">
        <v>0</v>
      </c>
      <c r="R918" t="s">
        <v>50</v>
      </c>
      <c r="S918" t="s">
        <v>2035</v>
      </c>
      <c r="T918" t="s">
        <v>2043</v>
      </c>
    </row>
    <row r="919" spans="1:20" ht="17" x14ac:dyDescent="0.2">
      <c r="A919">
        <v>853</v>
      </c>
      <c r="B919" t="s">
        <v>1739</v>
      </c>
      <c r="C919" s="3" t="s">
        <v>1740</v>
      </c>
      <c r="D919">
        <v>111502</v>
      </c>
      <c r="E919" s="4">
        <f>(D919/G919)*100</f>
        <v>652.05847953216369</v>
      </c>
      <c r="F919" t="s">
        <v>20</v>
      </c>
      <c r="G919">
        <v>17100</v>
      </c>
      <c r="H919">
        <v>1467</v>
      </c>
      <c r="I919" s="5">
        <f>D919/H919</f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8">
        <f>L919/86400+DATE(1970,1,1)</f>
        <v>40714.208333333336</v>
      </c>
      <c r="O919" s="8">
        <f>M919/86400+DATE(1970,1,1)</f>
        <v>40719.208333333336</v>
      </c>
      <c r="P919" t="b">
        <v>0</v>
      </c>
      <c r="Q919" t="b">
        <v>1</v>
      </c>
      <c r="R919" t="s">
        <v>60</v>
      </c>
      <c r="S919" t="s">
        <v>2035</v>
      </c>
      <c r="T919" t="s">
        <v>2045</v>
      </c>
    </row>
    <row r="920" spans="1:20" ht="34" x14ac:dyDescent="0.2">
      <c r="A920">
        <v>854</v>
      </c>
      <c r="B920" t="s">
        <v>1741</v>
      </c>
      <c r="C920" s="3" t="s">
        <v>1742</v>
      </c>
      <c r="D920">
        <v>194309</v>
      </c>
      <c r="E920" s="4">
        <f>(D920/G920)*100</f>
        <v>113.63099415204678</v>
      </c>
      <c r="F920" t="s">
        <v>20</v>
      </c>
      <c r="G920">
        <v>171000</v>
      </c>
      <c r="H920">
        <v>2662</v>
      </c>
      <c r="I920" s="5">
        <f>D920/H920</f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8">
        <f>L920/86400+DATE(1970,1,1)</f>
        <v>43787.25</v>
      </c>
      <c r="O920" s="8">
        <f>M920/86400+DATE(1970,1,1)</f>
        <v>43814.25</v>
      </c>
      <c r="P920" t="b">
        <v>0</v>
      </c>
      <c r="Q920" t="b">
        <v>0</v>
      </c>
      <c r="R920" t="s">
        <v>119</v>
      </c>
      <c r="S920" t="s">
        <v>2047</v>
      </c>
      <c r="T920" t="s">
        <v>2053</v>
      </c>
    </row>
    <row r="921" spans="1:20" ht="17" x14ac:dyDescent="0.2">
      <c r="A921">
        <v>855</v>
      </c>
      <c r="B921" t="s">
        <v>1743</v>
      </c>
      <c r="C921" s="3" t="s">
        <v>1744</v>
      </c>
      <c r="D921">
        <v>23956</v>
      </c>
      <c r="E921" s="4">
        <f>(D921/G921)*100</f>
        <v>102.37606837606839</v>
      </c>
      <c r="F921" t="s">
        <v>20</v>
      </c>
      <c r="G921">
        <v>23400</v>
      </c>
      <c r="H921">
        <v>452</v>
      </c>
      <c r="I921" s="5">
        <f>D921/H921</f>
        <v>53</v>
      </c>
      <c r="J921" t="s">
        <v>26</v>
      </c>
      <c r="K921" t="s">
        <v>27</v>
      </c>
      <c r="L921">
        <v>1308373200</v>
      </c>
      <c r="M921">
        <v>1311051600</v>
      </c>
      <c r="N921" s="8">
        <f>L921/86400+DATE(1970,1,1)</f>
        <v>40712.208333333336</v>
      </c>
      <c r="O921" s="8">
        <f>M921/86400+DATE(1970,1,1)</f>
        <v>40743.208333333336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856</v>
      </c>
      <c r="B922" t="s">
        <v>1599</v>
      </c>
      <c r="C922" s="3" t="s">
        <v>1745</v>
      </c>
      <c r="D922">
        <v>8558</v>
      </c>
      <c r="E922" s="4">
        <f>(D922/G922)*100</f>
        <v>356.58333333333331</v>
      </c>
      <c r="F922" t="s">
        <v>20</v>
      </c>
      <c r="G922">
        <v>2400</v>
      </c>
      <c r="H922">
        <v>158</v>
      </c>
      <c r="I922" s="5">
        <f>D922/H922</f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8">
        <f>L922/86400+DATE(1970,1,1)</f>
        <v>41023.208333333336</v>
      </c>
      <c r="O922" s="8">
        <f>M922/86400+DATE(1970,1,1)</f>
        <v>41040.208333333336</v>
      </c>
      <c r="P922" t="b">
        <v>0</v>
      </c>
      <c r="Q922" t="b">
        <v>0</v>
      </c>
      <c r="R922" t="s">
        <v>17</v>
      </c>
      <c r="S922" t="s">
        <v>2033</v>
      </c>
      <c r="T922" t="s">
        <v>2034</v>
      </c>
    </row>
    <row r="923" spans="1:20" ht="34" x14ac:dyDescent="0.2">
      <c r="A923">
        <v>857</v>
      </c>
      <c r="B923" t="s">
        <v>1746</v>
      </c>
      <c r="C923" s="3" t="s">
        <v>1747</v>
      </c>
      <c r="D923">
        <v>7413</v>
      </c>
      <c r="E923" s="4">
        <f>(D923/G923)*100</f>
        <v>139.86792452830187</v>
      </c>
      <c r="F923" t="s">
        <v>20</v>
      </c>
      <c r="G923">
        <v>5300</v>
      </c>
      <c r="H923">
        <v>225</v>
      </c>
      <c r="I923" s="5">
        <f>D923/H923</f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8">
        <f>L923/86400+DATE(1970,1,1)</f>
        <v>40944.25</v>
      </c>
      <c r="O923" s="8">
        <f>M923/86400+DATE(1970,1,1)</f>
        <v>40967.25</v>
      </c>
      <c r="P923" t="b">
        <v>1</v>
      </c>
      <c r="Q923" t="b">
        <v>0</v>
      </c>
      <c r="R923" t="s">
        <v>100</v>
      </c>
      <c r="S923" t="s">
        <v>2041</v>
      </c>
      <c r="T923" t="s">
        <v>2052</v>
      </c>
    </row>
    <row r="924" spans="1:20" ht="34" x14ac:dyDescent="0.2">
      <c r="A924">
        <v>860</v>
      </c>
      <c r="B924" t="s">
        <v>1752</v>
      </c>
      <c r="C924" s="3" t="s">
        <v>1753</v>
      </c>
      <c r="D924">
        <v>5033</v>
      </c>
      <c r="E924" s="4">
        <f>(D924/G924)*100</f>
        <v>251.65</v>
      </c>
      <c r="F924" t="s">
        <v>20</v>
      </c>
      <c r="G924">
        <v>2000</v>
      </c>
      <c r="H924">
        <v>65</v>
      </c>
      <c r="I924" s="5">
        <f>D924/H924</f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8">
        <f>L924/86400+DATE(1970,1,1)</f>
        <v>43515.25</v>
      </c>
      <c r="O924" s="8">
        <f>M924/86400+DATE(1970,1,1)</f>
        <v>43525.25</v>
      </c>
      <c r="P924" t="b">
        <v>0</v>
      </c>
      <c r="Q924" t="b">
        <v>1</v>
      </c>
      <c r="R924" t="s">
        <v>65</v>
      </c>
      <c r="S924" t="s">
        <v>2037</v>
      </c>
      <c r="T924" t="s">
        <v>2046</v>
      </c>
    </row>
    <row r="925" spans="1:20" ht="17" x14ac:dyDescent="0.2">
      <c r="A925">
        <v>861</v>
      </c>
      <c r="B925" t="s">
        <v>1754</v>
      </c>
      <c r="C925" s="3" t="s">
        <v>1755</v>
      </c>
      <c r="D925">
        <v>9317</v>
      </c>
      <c r="E925" s="4">
        <f>(D925/G925)*100</f>
        <v>105.87500000000001</v>
      </c>
      <c r="F925" t="s">
        <v>20</v>
      </c>
      <c r="G925">
        <v>8800</v>
      </c>
      <c r="H925">
        <v>163</v>
      </c>
      <c r="I925" s="5">
        <f>D925/H925</f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8">
        <f>L925/86400+DATE(1970,1,1)</f>
        <v>40258.208333333336</v>
      </c>
      <c r="O925" s="8">
        <f>M925/86400+DATE(1970,1,1)</f>
        <v>40266.208333333336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862</v>
      </c>
      <c r="B926" t="s">
        <v>1756</v>
      </c>
      <c r="C926" s="3" t="s">
        <v>1757</v>
      </c>
      <c r="D926">
        <v>6560</v>
      </c>
      <c r="E926" s="4">
        <f>(D926/G926)*100</f>
        <v>187.42857142857144</v>
      </c>
      <c r="F926" t="s">
        <v>20</v>
      </c>
      <c r="G926">
        <v>3500</v>
      </c>
      <c r="H926">
        <v>85</v>
      </c>
      <c r="I926" s="5">
        <f>D926/H926</f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8">
        <f>L926/86400+DATE(1970,1,1)</f>
        <v>40756.208333333336</v>
      </c>
      <c r="O926" s="8">
        <f>M926/86400+DATE(1970,1,1)</f>
        <v>40760.208333333336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7" x14ac:dyDescent="0.2">
      <c r="A927">
        <v>863</v>
      </c>
      <c r="B927" t="s">
        <v>1758</v>
      </c>
      <c r="C927" s="3" t="s">
        <v>1759</v>
      </c>
      <c r="D927">
        <v>5415</v>
      </c>
      <c r="E927" s="4">
        <f>(D927/G927)*100</f>
        <v>386.78571428571428</v>
      </c>
      <c r="F927" t="s">
        <v>20</v>
      </c>
      <c r="G927">
        <v>1400</v>
      </c>
      <c r="H927">
        <v>217</v>
      </c>
      <c r="I927" s="5">
        <f>D927/H927</f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8">
        <f>L927/86400+DATE(1970,1,1)</f>
        <v>42172.208333333328</v>
      </c>
      <c r="O927" s="8">
        <f>M927/86400+DATE(1970,1,1)</f>
        <v>42195.208333333328</v>
      </c>
      <c r="P927" t="b">
        <v>0</v>
      </c>
      <c r="Q927" t="b">
        <v>1</v>
      </c>
      <c r="R927" t="s">
        <v>269</v>
      </c>
      <c r="S927" t="s">
        <v>2041</v>
      </c>
      <c r="T927" t="s">
        <v>2060</v>
      </c>
    </row>
    <row r="928" spans="1:20" ht="17" x14ac:dyDescent="0.2">
      <c r="A928">
        <v>864</v>
      </c>
      <c r="B928" t="s">
        <v>1760</v>
      </c>
      <c r="C928" s="3" t="s">
        <v>1761</v>
      </c>
      <c r="D928">
        <v>14577</v>
      </c>
      <c r="E928" s="4">
        <f>(D928/G928)*100</f>
        <v>347.07142857142856</v>
      </c>
      <c r="F928" t="s">
        <v>20</v>
      </c>
      <c r="G928">
        <v>4200</v>
      </c>
      <c r="H928">
        <v>150</v>
      </c>
      <c r="I928" s="5">
        <f>D928/H928</f>
        <v>97.18</v>
      </c>
      <c r="J928" t="s">
        <v>21</v>
      </c>
      <c r="K928" t="s">
        <v>22</v>
      </c>
      <c r="L928">
        <v>1471582800</v>
      </c>
      <c r="M928">
        <v>1472014800</v>
      </c>
      <c r="N928" s="8">
        <f>L928/86400+DATE(1970,1,1)</f>
        <v>42601.208333333328</v>
      </c>
      <c r="O928" s="8">
        <f>M928/86400+DATE(1970,1,1)</f>
        <v>42606.208333333328</v>
      </c>
      <c r="P928" t="b">
        <v>0</v>
      </c>
      <c r="Q928" t="b">
        <v>0</v>
      </c>
      <c r="R928" t="s">
        <v>100</v>
      </c>
      <c r="S928" t="s">
        <v>2041</v>
      </c>
      <c r="T928" t="s">
        <v>2052</v>
      </c>
    </row>
    <row r="929" spans="1:20" ht="17" x14ac:dyDescent="0.2">
      <c r="A929">
        <v>865</v>
      </c>
      <c r="B929" t="s">
        <v>1762</v>
      </c>
      <c r="C929" s="3" t="s">
        <v>1763</v>
      </c>
      <c r="D929">
        <v>150515</v>
      </c>
      <c r="E929" s="4">
        <f>(D929/G929)*100</f>
        <v>185.82098765432099</v>
      </c>
      <c r="F929" t="s">
        <v>20</v>
      </c>
      <c r="G929">
        <v>81000</v>
      </c>
      <c r="H929">
        <v>3272</v>
      </c>
      <c r="I929" s="5">
        <f>D929/H929</f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8">
        <f>L929/86400+DATE(1970,1,1)</f>
        <v>41897.208333333336</v>
      </c>
      <c r="O929" s="8">
        <f>M929/86400+DATE(1970,1,1)</f>
        <v>41906.208333333336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34" x14ac:dyDescent="0.2">
      <c r="A930">
        <v>867</v>
      </c>
      <c r="B930" t="s">
        <v>1766</v>
      </c>
      <c r="C930" s="3" t="s">
        <v>1767</v>
      </c>
      <c r="D930">
        <v>7797</v>
      </c>
      <c r="E930" s="4">
        <f>(D930/G930)*100</f>
        <v>162.4375</v>
      </c>
      <c r="F930" t="s">
        <v>20</v>
      </c>
      <c r="G930">
        <v>4800</v>
      </c>
      <c r="H930">
        <v>300</v>
      </c>
      <c r="I930" s="5">
        <f>D930/H930</f>
        <v>25.99</v>
      </c>
      <c r="J930" t="s">
        <v>21</v>
      </c>
      <c r="K930" t="s">
        <v>22</v>
      </c>
      <c r="L930">
        <v>1539061200</v>
      </c>
      <c r="M930">
        <v>1539579600</v>
      </c>
      <c r="N930" s="8">
        <f>L930/86400+DATE(1970,1,1)</f>
        <v>43382.208333333328</v>
      </c>
      <c r="O930" s="8">
        <f>M930/86400+DATE(1970,1,1)</f>
        <v>43388.208333333328</v>
      </c>
      <c r="P930" t="b">
        <v>0</v>
      </c>
      <c r="Q930" t="b">
        <v>0</v>
      </c>
      <c r="R930" t="s">
        <v>17</v>
      </c>
      <c r="S930" t="s">
        <v>2033</v>
      </c>
      <c r="T930" t="s">
        <v>2034</v>
      </c>
    </row>
    <row r="931" spans="1:20" ht="17" x14ac:dyDescent="0.2">
      <c r="A931">
        <v>868</v>
      </c>
      <c r="B931" t="s">
        <v>1768</v>
      </c>
      <c r="C931" s="3" t="s">
        <v>1769</v>
      </c>
      <c r="D931">
        <v>12939</v>
      </c>
      <c r="E931" s="4">
        <f>(D931/G931)*100</f>
        <v>184.84285714285716</v>
      </c>
      <c r="F931" t="s">
        <v>20</v>
      </c>
      <c r="G931">
        <v>7000</v>
      </c>
      <c r="H931">
        <v>126</v>
      </c>
      <c r="I931" s="5">
        <f>D931/H931</f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8">
        <f>L931/86400+DATE(1970,1,1)</f>
        <v>41559.208333333336</v>
      </c>
      <c r="O931" s="8">
        <f>M931/86400+DATE(1970,1,1)</f>
        <v>41570.208333333336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34" x14ac:dyDescent="0.2">
      <c r="A932">
        <v>871</v>
      </c>
      <c r="B932" t="s">
        <v>1774</v>
      </c>
      <c r="C932" s="3" t="s">
        <v>1775</v>
      </c>
      <c r="D932">
        <v>194912</v>
      </c>
      <c r="E932" s="4">
        <f>(D932/G932)*100</f>
        <v>272.6041958041958</v>
      </c>
      <c r="F932" t="s">
        <v>20</v>
      </c>
      <c r="G932">
        <v>71500</v>
      </c>
      <c r="H932">
        <v>2320</v>
      </c>
      <c r="I932" s="5">
        <f>D932/H932</f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8">
        <f>L932/86400+DATE(1970,1,1)</f>
        <v>43040.208333333328</v>
      </c>
      <c r="O932" s="8">
        <f>M932/86400+DATE(1970,1,1)</f>
        <v>43058.25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872</v>
      </c>
      <c r="B933" t="s">
        <v>1776</v>
      </c>
      <c r="C933" s="3" t="s">
        <v>1777</v>
      </c>
      <c r="D933">
        <v>7992</v>
      </c>
      <c r="E933" s="4">
        <f>(D933/G933)*100</f>
        <v>170.04255319148936</v>
      </c>
      <c r="F933" t="s">
        <v>20</v>
      </c>
      <c r="G933">
        <v>4700</v>
      </c>
      <c r="H933">
        <v>81</v>
      </c>
      <c r="I933" s="5">
        <f>D933/H933</f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8">
        <f>L933/86400+DATE(1970,1,1)</f>
        <v>43346.208333333328</v>
      </c>
      <c r="O933" s="8">
        <f>M933/86400+DATE(1970,1,1)</f>
        <v>43351.208333333328</v>
      </c>
      <c r="P933" t="b">
        <v>0</v>
      </c>
      <c r="Q933" t="b">
        <v>0</v>
      </c>
      <c r="R933" t="s">
        <v>474</v>
      </c>
      <c r="S933" t="s">
        <v>2041</v>
      </c>
      <c r="T933" t="s">
        <v>2063</v>
      </c>
    </row>
    <row r="934" spans="1:20" ht="17" x14ac:dyDescent="0.2">
      <c r="A934">
        <v>873</v>
      </c>
      <c r="B934" t="s">
        <v>1778</v>
      </c>
      <c r="C934" s="3" t="s">
        <v>1779</v>
      </c>
      <c r="D934">
        <v>79268</v>
      </c>
      <c r="E934" s="4">
        <f>(D934/G934)*100</f>
        <v>188.28503562945369</v>
      </c>
      <c r="F934" t="s">
        <v>20</v>
      </c>
      <c r="G934">
        <v>42100</v>
      </c>
      <c r="H934">
        <v>1887</v>
      </c>
      <c r="I934" s="5">
        <f>D934/H934</f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8">
        <f>L934/86400+DATE(1970,1,1)</f>
        <v>41647.25</v>
      </c>
      <c r="O934" s="8">
        <f>M934/86400+DATE(1970,1,1)</f>
        <v>41652.25</v>
      </c>
      <c r="P934" t="b">
        <v>0</v>
      </c>
      <c r="Q934" t="b">
        <v>0</v>
      </c>
      <c r="R934" t="s">
        <v>122</v>
      </c>
      <c r="S934" t="s">
        <v>2054</v>
      </c>
      <c r="T934" t="s">
        <v>2055</v>
      </c>
    </row>
    <row r="935" spans="1:20" ht="17" x14ac:dyDescent="0.2">
      <c r="A935">
        <v>874</v>
      </c>
      <c r="B935" t="s">
        <v>1780</v>
      </c>
      <c r="C935" s="3" t="s">
        <v>1781</v>
      </c>
      <c r="D935">
        <v>139468</v>
      </c>
      <c r="E935" s="4">
        <f>(D935/G935)*100</f>
        <v>346.93532338308455</v>
      </c>
      <c r="F935" t="s">
        <v>20</v>
      </c>
      <c r="G935">
        <v>40200</v>
      </c>
      <c r="H935">
        <v>4358</v>
      </c>
      <c r="I935" s="5">
        <f>D935/H935</f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8">
        <f>L935/86400+DATE(1970,1,1)</f>
        <v>40291.208333333336</v>
      </c>
      <c r="O935" s="8">
        <f>M935/86400+DATE(1970,1,1)</f>
        <v>40329.208333333336</v>
      </c>
      <c r="P935" t="b">
        <v>0</v>
      </c>
      <c r="Q935" t="b">
        <v>1</v>
      </c>
      <c r="R935" t="s">
        <v>122</v>
      </c>
      <c r="S935" t="s">
        <v>2054</v>
      </c>
      <c r="T935" t="s">
        <v>2055</v>
      </c>
    </row>
    <row r="936" spans="1:20" ht="17" x14ac:dyDescent="0.2">
      <c r="A936">
        <v>879</v>
      </c>
      <c r="B936" t="s">
        <v>1790</v>
      </c>
      <c r="C936" s="3" t="s">
        <v>1791</v>
      </c>
      <c r="D936">
        <v>5438</v>
      </c>
      <c r="E936" s="4">
        <f>(D936/G936)*100</f>
        <v>543.79999999999995</v>
      </c>
      <c r="F936" t="s">
        <v>20</v>
      </c>
      <c r="G936">
        <v>1000</v>
      </c>
      <c r="H936">
        <v>53</v>
      </c>
      <c r="I936" s="5">
        <f>D936/H936</f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8">
        <f>L936/86400+DATE(1970,1,1)</f>
        <v>42788.25</v>
      </c>
      <c r="O936" s="8">
        <f>M936/86400+DATE(1970,1,1)</f>
        <v>42797.25</v>
      </c>
      <c r="P936" t="b">
        <v>0</v>
      </c>
      <c r="Q936" t="b">
        <v>0</v>
      </c>
      <c r="R936" t="s">
        <v>68</v>
      </c>
      <c r="S936" t="s">
        <v>2047</v>
      </c>
      <c r="T936" t="s">
        <v>2048</v>
      </c>
    </row>
    <row r="937" spans="1:20" ht="17" x14ac:dyDescent="0.2">
      <c r="A937">
        <v>880</v>
      </c>
      <c r="B937" t="s">
        <v>1792</v>
      </c>
      <c r="C937" s="3" t="s">
        <v>1793</v>
      </c>
      <c r="D937">
        <v>193101</v>
      </c>
      <c r="E937" s="4">
        <f>(D937/G937)*100</f>
        <v>228.52189349112427</v>
      </c>
      <c r="F937" t="s">
        <v>20</v>
      </c>
      <c r="G937">
        <v>84500</v>
      </c>
      <c r="H937">
        <v>2414</v>
      </c>
      <c r="I937" s="5">
        <f>D937/H937</f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8">
        <f>L937/86400+DATE(1970,1,1)</f>
        <v>43667.208333333328</v>
      </c>
      <c r="O937" s="8">
        <f>M937/86400+DATE(1970,1,1)</f>
        <v>43669.208333333328</v>
      </c>
      <c r="P937" t="b">
        <v>0</v>
      </c>
      <c r="Q937" t="b">
        <v>0</v>
      </c>
      <c r="R937" t="s">
        <v>50</v>
      </c>
      <c r="S937" t="s">
        <v>2035</v>
      </c>
      <c r="T937" t="s">
        <v>2043</v>
      </c>
    </row>
    <row r="938" spans="1:20" ht="17" x14ac:dyDescent="0.2">
      <c r="A938">
        <v>882</v>
      </c>
      <c r="B938" t="s">
        <v>1796</v>
      </c>
      <c r="C938" s="3" t="s">
        <v>1797</v>
      </c>
      <c r="D938">
        <v>2960</v>
      </c>
      <c r="E938" s="4">
        <f>(D938/G938)*100</f>
        <v>370</v>
      </c>
      <c r="F938" t="s">
        <v>20</v>
      </c>
      <c r="G938">
        <v>800</v>
      </c>
      <c r="H938">
        <v>80</v>
      </c>
      <c r="I938" s="5">
        <f>D938/H938</f>
        <v>37</v>
      </c>
      <c r="J938" t="s">
        <v>21</v>
      </c>
      <c r="K938" t="s">
        <v>22</v>
      </c>
      <c r="L938">
        <v>1421820000</v>
      </c>
      <c r="M938">
        <v>1422165600</v>
      </c>
      <c r="N938" s="8">
        <f>L938/86400+DATE(1970,1,1)</f>
        <v>42025.25</v>
      </c>
      <c r="O938" s="8">
        <f>M938/86400+DATE(1970,1,1)</f>
        <v>42029.25</v>
      </c>
      <c r="P938" t="b">
        <v>0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34" x14ac:dyDescent="0.2">
      <c r="A939">
        <v>883</v>
      </c>
      <c r="B939" t="s">
        <v>1798</v>
      </c>
      <c r="C939" s="3" t="s">
        <v>1799</v>
      </c>
      <c r="D939">
        <v>8089</v>
      </c>
      <c r="E939" s="4">
        <f>(D939/G939)*100</f>
        <v>237.91176470588232</v>
      </c>
      <c r="F939" t="s">
        <v>20</v>
      </c>
      <c r="G939">
        <v>3400</v>
      </c>
      <c r="H939">
        <v>193</v>
      </c>
      <c r="I939" s="5">
        <f>D939/H939</f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8">
        <f>L939/86400+DATE(1970,1,1)</f>
        <v>40323.208333333336</v>
      </c>
      <c r="O939" s="8">
        <f>M939/86400+DATE(1970,1,1)</f>
        <v>40359.208333333336</v>
      </c>
      <c r="P939" t="b">
        <v>0</v>
      </c>
      <c r="Q939" t="b">
        <v>0</v>
      </c>
      <c r="R939" t="s">
        <v>100</v>
      </c>
      <c r="S939" t="s">
        <v>2041</v>
      </c>
      <c r="T939" t="s">
        <v>2052</v>
      </c>
    </row>
    <row r="940" spans="1:20" ht="17" x14ac:dyDescent="0.2">
      <c r="A940">
        <v>885</v>
      </c>
      <c r="B940" t="s">
        <v>1802</v>
      </c>
      <c r="C940" s="3" t="s">
        <v>1803</v>
      </c>
      <c r="D940">
        <v>2129</v>
      </c>
      <c r="E940" s="4">
        <f>(D940/G940)*100</f>
        <v>118.27777777777777</v>
      </c>
      <c r="F940" t="s">
        <v>20</v>
      </c>
      <c r="G940">
        <v>1800</v>
      </c>
      <c r="H940">
        <v>52</v>
      </c>
      <c r="I940" s="5">
        <f>D940/H940</f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8">
        <f>L940/86400+DATE(1970,1,1)</f>
        <v>40335.208333333336</v>
      </c>
      <c r="O940" s="8">
        <f>M940/86400+DATE(1970,1,1)</f>
        <v>40373.208333333336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34" x14ac:dyDescent="0.2">
      <c r="A941">
        <v>888</v>
      </c>
      <c r="B941" t="s">
        <v>1808</v>
      </c>
      <c r="C941" s="3" t="s">
        <v>1809</v>
      </c>
      <c r="D941">
        <v>12174</v>
      </c>
      <c r="E941" s="4">
        <f>(D941/G941)*100</f>
        <v>209.89655172413794</v>
      </c>
      <c r="F941" t="s">
        <v>20</v>
      </c>
      <c r="G941">
        <v>5800</v>
      </c>
      <c r="H941">
        <v>290</v>
      </c>
      <c r="I941" s="5">
        <f>D941/H941</f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8">
        <f>L941/86400+DATE(1970,1,1)</f>
        <v>42836.208333333328</v>
      </c>
      <c r="O941" s="8">
        <f>M941/86400+DATE(1970,1,1)</f>
        <v>42855.208333333328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ht="17" x14ac:dyDescent="0.2">
      <c r="A942">
        <v>889</v>
      </c>
      <c r="B942" t="s">
        <v>1810</v>
      </c>
      <c r="C942" s="3" t="s">
        <v>1811</v>
      </c>
      <c r="D942">
        <v>9508</v>
      </c>
      <c r="E942" s="4">
        <f>(D942/G942)*100</f>
        <v>169.78571428571431</v>
      </c>
      <c r="F942" t="s">
        <v>20</v>
      </c>
      <c r="G942">
        <v>5600</v>
      </c>
      <c r="H942">
        <v>122</v>
      </c>
      <c r="I942" s="5">
        <f>D942/H942</f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8">
        <f>L942/86400+DATE(1970,1,1)</f>
        <v>41710.208333333336</v>
      </c>
      <c r="O942" s="8">
        <f>M942/86400+DATE(1970,1,1)</f>
        <v>41717.208333333336</v>
      </c>
      <c r="P942" t="b">
        <v>0</v>
      </c>
      <c r="Q942" t="b">
        <v>1</v>
      </c>
      <c r="R942" t="s">
        <v>50</v>
      </c>
      <c r="S942" t="s">
        <v>2035</v>
      </c>
      <c r="T942" t="s">
        <v>2043</v>
      </c>
    </row>
    <row r="943" spans="1:20" ht="17" x14ac:dyDescent="0.2">
      <c r="A943">
        <v>890</v>
      </c>
      <c r="B943" t="s">
        <v>1812</v>
      </c>
      <c r="C943" s="3" t="s">
        <v>1813</v>
      </c>
      <c r="D943">
        <v>155849</v>
      </c>
      <c r="E943" s="4">
        <f>(D943/G943)*100</f>
        <v>115.95907738095239</v>
      </c>
      <c r="F943" t="s">
        <v>20</v>
      </c>
      <c r="G943">
        <v>134400</v>
      </c>
      <c r="H943">
        <v>1470</v>
      </c>
      <c r="I943" s="5">
        <f>D943/H943</f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8">
        <f>L943/86400+DATE(1970,1,1)</f>
        <v>43640.208333333328</v>
      </c>
      <c r="O943" s="8">
        <f>M943/86400+DATE(1970,1,1)</f>
        <v>43641.208333333328</v>
      </c>
      <c r="P943" t="b">
        <v>0</v>
      </c>
      <c r="Q943" t="b">
        <v>0</v>
      </c>
      <c r="R943" t="s">
        <v>60</v>
      </c>
      <c r="S943" t="s">
        <v>2035</v>
      </c>
      <c r="T943" t="s">
        <v>2045</v>
      </c>
    </row>
    <row r="944" spans="1:20" ht="34" x14ac:dyDescent="0.2">
      <c r="A944">
        <v>891</v>
      </c>
      <c r="B944" t="s">
        <v>1814</v>
      </c>
      <c r="C944" s="3" t="s">
        <v>1815</v>
      </c>
      <c r="D944">
        <v>7758</v>
      </c>
      <c r="E944" s="4">
        <f>(D944/G944)*100</f>
        <v>258.59999999999997</v>
      </c>
      <c r="F944" t="s">
        <v>20</v>
      </c>
      <c r="G944">
        <v>3000</v>
      </c>
      <c r="H944">
        <v>165</v>
      </c>
      <c r="I944" s="5">
        <f>D944/H944</f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8">
        <f>L944/86400+DATE(1970,1,1)</f>
        <v>40880.25</v>
      </c>
      <c r="O944" s="8">
        <f>M944/86400+DATE(1970,1,1)</f>
        <v>40924.25</v>
      </c>
      <c r="P944" t="b">
        <v>0</v>
      </c>
      <c r="Q944" t="b">
        <v>0</v>
      </c>
      <c r="R944" t="s">
        <v>42</v>
      </c>
      <c r="S944" t="s">
        <v>2041</v>
      </c>
      <c r="T944" t="s">
        <v>2042</v>
      </c>
    </row>
    <row r="945" spans="1:20" ht="17" x14ac:dyDescent="0.2">
      <c r="A945">
        <v>892</v>
      </c>
      <c r="B945" t="s">
        <v>1816</v>
      </c>
      <c r="C945" s="3" t="s">
        <v>1817</v>
      </c>
      <c r="D945">
        <v>13835</v>
      </c>
      <c r="E945" s="4">
        <f>(D945/G945)*100</f>
        <v>230.58333333333331</v>
      </c>
      <c r="F945" t="s">
        <v>20</v>
      </c>
      <c r="G945">
        <v>6000</v>
      </c>
      <c r="H945">
        <v>182</v>
      </c>
      <c r="I945" s="5">
        <f>D945/H945</f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8">
        <f>L945/86400+DATE(1970,1,1)</f>
        <v>40319.208333333336</v>
      </c>
      <c r="O945" s="8">
        <f>M945/86400+DATE(1970,1,1)</f>
        <v>40360.208333333336</v>
      </c>
      <c r="P945" t="b">
        <v>0</v>
      </c>
      <c r="Q945" t="b">
        <v>0</v>
      </c>
      <c r="R945" t="s">
        <v>206</v>
      </c>
      <c r="S945" t="s">
        <v>2047</v>
      </c>
      <c r="T945" t="s">
        <v>2059</v>
      </c>
    </row>
    <row r="946" spans="1:20" ht="17" x14ac:dyDescent="0.2">
      <c r="A946">
        <v>893</v>
      </c>
      <c r="B946" t="s">
        <v>1818</v>
      </c>
      <c r="C946" s="3" t="s">
        <v>1819</v>
      </c>
      <c r="D946">
        <v>10770</v>
      </c>
      <c r="E946" s="4">
        <f>(D946/G946)*100</f>
        <v>128.21428571428572</v>
      </c>
      <c r="F946" t="s">
        <v>20</v>
      </c>
      <c r="G946">
        <v>8400</v>
      </c>
      <c r="H946">
        <v>199</v>
      </c>
      <c r="I946" s="5">
        <f>D946/H946</f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8">
        <f>L946/86400+DATE(1970,1,1)</f>
        <v>42170.208333333328</v>
      </c>
      <c r="O946" s="8">
        <f>M946/86400+DATE(1970,1,1)</f>
        <v>42174.208333333328</v>
      </c>
      <c r="P946" t="b">
        <v>0</v>
      </c>
      <c r="Q946" t="b">
        <v>1</v>
      </c>
      <c r="R946" t="s">
        <v>42</v>
      </c>
      <c r="S946" t="s">
        <v>2041</v>
      </c>
      <c r="T946" t="s">
        <v>2042</v>
      </c>
    </row>
    <row r="947" spans="1:20" ht="17" x14ac:dyDescent="0.2">
      <c r="A947">
        <v>894</v>
      </c>
      <c r="B947" t="s">
        <v>1820</v>
      </c>
      <c r="C947" s="3" t="s">
        <v>1821</v>
      </c>
      <c r="D947">
        <v>3208</v>
      </c>
      <c r="E947" s="4">
        <f>(D947/G947)*100</f>
        <v>188.70588235294116</v>
      </c>
      <c r="F947" t="s">
        <v>20</v>
      </c>
      <c r="G947">
        <v>1700</v>
      </c>
      <c r="H947">
        <v>56</v>
      </c>
      <c r="I947" s="5">
        <f>D947/H947</f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8">
        <f>L947/86400+DATE(1970,1,1)</f>
        <v>41466.208333333336</v>
      </c>
      <c r="O947" s="8">
        <f>M947/86400+DATE(1970,1,1)</f>
        <v>41496.208333333336</v>
      </c>
      <c r="P947" t="b">
        <v>0</v>
      </c>
      <c r="Q947" t="b">
        <v>1</v>
      </c>
      <c r="R947" t="s">
        <v>269</v>
      </c>
      <c r="S947" t="s">
        <v>2041</v>
      </c>
      <c r="T947" t="s">
        <v>2060</v>
      </c>
    </row>
    <row r="948" spans="1:20" ht="34" x14ac:dyDescent="0.2">
      <c r="A948">
        <v>896</v>
      </c>
      <c r="B948" t="s">
        <v>1824</v>
      </c>
      <c r="C948" s="3" t="s">
        <v>1825</v>
      </c>
      <c r="D948">
        <v>153338</v>
      </c>
      <c r="E948" s="4">
        <f>(D948/G948)*100</f>
        <v>774.43434343434342</v>
      </c>
      <c r="F948" t="s">
        <v>20</v>
      </c>
      <c r="G948">
        <v>19800</v>
      </c>
      <c r="H948">
        <v>1460</v>
      </c>
      <c r="I948" s="5">
        <f>D948/H948</f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8">
        <f>L948/86400+DATE(1970,1,1)</f>
        <v>40738.208333333336</v>
      </c>
      <c r="O948" s="8">
        <f>M948/86400+DATE(1970,1,1)</f>
        <v>40741.208333333336</v>
      </c>
      <c r="P948" t="b">
        <v>0</v>
      </c>
      <c r="Q948" t="b">
        <v>1</v>
      </c>
      <c r="R948" t="s">
        <v>17</v>
      </c>
      <c r="S948" t="s">
        <v>2033</v>
      </c>
      <c r="T948" t="s">
        <v>2034</v>
      </c>
    </row>
    <row r="949" spans="1:20" ht="17" x14ac:dyDescent="0.2">
      <c r="A949">
        <v>899</v>
      </c>
      <c r="B949" t="s">
        <v>1830</v>
      </c>
      <c r="C949" s="3" t="s">
        <v>1831</v>
      </c>
      <c r="D949">
        <v>12620</v>
      </c>
      <c r="E949" s="4">
        <f>(D949/G949)*100</f>
        <v>407.09677419354841</v>
      </c>
      <c r="F949" t="s">
        <v>20</v>
      </c>
      <c r="G949">
        <v>3100</v>
      </c>
      <c r="H949">
        <v>123</v>
      </c>
      <c r="I949" s="5">
        <f>D949/H949</f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8">
        <f>L949/86400+DATE(1970,1,1)</f>
        <v>41554.208333333336</v>
      </c>
      <c r="O949" s="8">
        <f>M949/86400+DATE(1970,1,1)</f>
        <v>41572.208333333336</v>
      </c>
      <c r="P949" t="b">
        <v>0</v>
      </c>
      <c r="Q949" t="b">
        <v>0</v>
      </c>
      <c r="R949" t="s">
        <v>159</v>
      </c>
      <c r="S949" t="s">
        <v>2035</v>
      </c>
      <c r="T949" t="s">
        <v>2058</v>
      </c>
    </row>
    <row r="950" spans="1:20" ht="17" x14ac:dyDescent="0.2">
      <c r="A950">
        <v>901</v>
      </c>
      <c r="B950" t="s">
        <v>1834</v>
      </c>
      <c r="C950" s="3" t="s">
        <v>1835</v>
      </c>
      <c r="D950">
        <v>8746</v>
      </c>
      <c r="E950" s="4">
        <f>(D950/G950)*100</f>
        <v>156.17857142857144</v>
      </c>
      <c r="F950" t="s">
        <v>20</v>
      </c>
      <c r="G950">
        <v>5600</v>
      </c>
      <c r="H950">
        <v>159</v>
      </c>
      <c r="I950" s="5">
        <f>D950/H950</f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8">
        <f>L950/86400+DATE(1970,1,1)</f>
        <v>43298.208333333328</v>
      </c>
      <c r="O950" s="8">
        <f>M950/86400+DATE(1970,1,1)</f>
        <v>43331.208333333328</v>
      </c>
      <c r="P950" t="b">
        <v>0</v>
      </c>
      <c r="Q950" t="b">
        <v>1</v>
      </c>
      <c r="R950" t="s">
        <v>23</v>
      </c>
      <c r="S950" t="s">
        <v>2035</v>
      </c>
      <c r="T950" t="s">
        <v>2036</v>
      </c>
    </row>
    <row r="951" spans="1:20" ht="17" x14ac:dyDescent="0.2">
      <c r="A951">
        <v>902</v>
      </c>
      <c r="B951" t="s">
        <v>1836</v>
      </c>
      <c r="C951" s="3" t="s">
        <v>1837</v>
      </c>
      <c r="D951">
        <v>3534</v>
      </c>
      <c r="E951" s="4">
        <f>(D951/G951)*100</f>
        <v>252.42857142857144</v>
      </c>
      <c r="F951" t="s">
        <v>20</v>
      </c>
      <c r="G951">
        <v>1400</v>
      </c>
      <c r="H951">
        <v>110</v>
      </c>
      <c r="I951" s="5">
        <f>D951/H951</f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8">
        <f>L951/86400+DATE(1970,1,1)</f>
        <v>42399.25</v>
      </c>
      <c r="O951" s="8">
        <f>M951/86400+DATE(1970,1,1)</f>
        <v>42441.25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905</v>
      </c>
      <c r="B952" t="s">
        <v>1842</v>
      </c>
      <c r="C952" s="3" t="s">
        <v>1843</v>
      </c>
      <c r="D952">
        <v>12955</v>
      </c>
      <c r="E952" s="4">
        <f>(D952/G952)*100</f>
        <v>163.98734177215189</v>
      </c>
      <c r="F952" t="s">
        <v>20</v>
      </c>
      <c r="G952">
        <v>7900</v>
      </c>
      <c r="H952">
        <v>236</v>
      </c>
      <c r="I952" s="5">
        <f>D952/H952</f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8">
        <f>L952/86400+DATE(1970,1,1)</f>
        <v>41536.208333333336</v>
      </c>
      <c r="O952" s="8">
        <f>M952/86400+DATE(1970,1,1)</f>
        <v>41539.208333333336</v>
      </c>
      <c r="P952" t="b">
        <v>0</v>
      </c>
      <c r="Q952" t="b">
        <v>0</v>
      </c>
      <c r="R952" t="s">
        <v>33</v>
      </c>
      <c r="S952" t="s">
        <v>2039</v>
      </c>
      <c r="T952" t="s">
        <v>2040</v>
      </c>
    </row>
    <row r="953" spans="1:20" ht="34" x14ac:dyDescent="0.2">
      <c r="A953">
        <v>906</v>
      </c>
      <c r="B953" t="s">
        <v>1844</v>
      </c>
      <c r="C953" s="3" t="s">
        <v>1845</v>
      </c>
      <c r="D953">
        <v>8964</v>
      </c>
      <c r="E953" s="4">
        <f>(D953/G953)*100</f>
        <v>162.98181818181817</v>
      </c>
      <c r="F953" t="s">
        <v>20</v>
      </c>
      <c r="G953">
        <v>5500</v>
      </c>
      <c r="H953">
        <v>191</v>
      </c>
      <c r="I953" s="5">
        <f>D953/H953</f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8">
        <f>L953/86400+DATE(1970,1,1)</f>
        <v>42868.208333333328</v>
      </c>
      <c r="O953" s="8">
        <f>M953/86400+DATE(1970,1,1)</f>
        <v>42904.208333333328</v>
      </c>
      <c r="P953" t="b">
        <v>1</v>
      </c>
      <c r="Q953" t="b">
        <v>1</v>
      </c>
      <c r="R953" t="s">
        <v>42</v>
      </c>
      <c r="S953" t="s">
        <v>2041</v>
      </c>
      <c r="T953" t="s">
        <v>2042</v>
      </c>
    </row>
    <row r="954" spans="1:20" ht="17" x14ac:dyDescent="0.2">
      <c r="A954">
        <v>908</v>
      </c>
      <c r="B954" t="s">
        <v>1848</v>
      </c>
      <c r="C954" s="3" t="s">
        <v>1849</v>
      </c>
      <c r="D954">
        <v>121950</v>
      </c>
      <c r="E954" s="4">
        <f>(D954/G954)*100</f>
        <v>319.24083769633506</v>
      </c>
      <c r="F954" t="s">
        <v>20</v>
      </c>
      <c r="G954">
        <v>38200</v>
      </c>
      <c r="H954">
        <v>3934</v>
      </c>
      <c r="I954" s="5">
        <f>D954/H954</f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8">
        <f>L954/86400+DATE(1970,1,1)</f>
        <v>41031.208333333336</v>
      </c>
      <c r="O954" s="8">
        <f>M954/86400+DATE(1970,1,1)</f>
        <v>41042.208333333336</v>
      </c>
      <c r="P954" t="b">
        <v>0</v>
      </c>
      <c r="Q954" t="b">
        <v>0</v>
      </c>
      <c r="R954" t="s">
        <v>89</v>
      </c>
      <c r="S954" t="s">
        <v>2050</v>
      </c>
      <c r="T954" t="s">
        <v>2051</v>
      </c>
    </row>
    <row r="955" spans="1:20" ht="17" x14ac:dyDescent="0.2">
      <c r="A955">
        <v>909</v>
      </c>
      <c r="B955" t="s">
        <v>1850</v>
      </c>
      <c r="C955" s="3" t="s">
        <v>1851</v>
      </c>
      <c r="D955">
        <v>8621</v>
      </c>
      <c r="E955" s="4">
        <f>(D955/G955)*100</f>
        <v>478.94444444444446</v>
      </c>
      <c r="F955" t="s">
        <v>20</v>
      </c>
      <c r="G955">
        <v>1800</v>
      </c>
      <c r="H955">
        <v>80</v>
      </c>
      <c r="I955" s="5">
        <f>D955/H955</f>
        <v>107.7625</v>
      </c>
      <c r="J955" t="s">
        <v>15</v>
      </c>
      <c r="K955" t="s">
        <v>16</v>
      </c>
      <c r="L955">
        <v>1528088400</v>
      </c>
      <c r="M955">
        <v>1530421200</v>
      </c>
      <c r="N955" s="8">
        <f>L955/86400+DATE(1970,1,1)</f>
        <v>43255.208333333328</v>
      </c>
      <c r="O955" s="8">
        <f>M955/86400+DATE(1970,1,1)</f>
        <v>43282.208333333328</v>
      </c>
      <c r="P955" t="b">
        <v>0</v>
      </c>
      <c r="Q955" t="b">
        <v>1</v>
      </c>
      <c r="R955" t="s">
        <v>33</v>
      </c>
      <c r="S955" t="s">
        <v>2039</v>
      </c>
      <c r="T955" t="s">
        <v>2040</v>
      </c>
    </row>
    <row r="956" spans="1:20" ht="17" x14ac:dyDescent="0.2">
      <c r="A956">
        <v>911</v>
      </c>
      <c r="B956" t="s">
        <v>1854</v>
      </c>
      <c r="C956" s="3" t="s">
        <v>1855</v>
      </c>
      <c r="D956">
        <v>11539</v>
      </c>
      <c r="E956" s="4">
        <f>(D956/G956)*100</f>
        <v>198.94827586206895</v>
      </c>
      <c r="F956" t="s">
        <v>20</v>
      </c>
      <c r="G956">
        <v>5800</v>
      </c>
      <c r="H956">
        <v>462</v>
      </c>
      <c r="I956" s="5">
        <f>D956/H956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8">
        <f>L956/86400+DATE(1970,1,1)</f>
        <v>43717.208333333328</v>
      </c>
      <c r="O956" s="8">
        <f>M956/86400+DATE(1970,1,1)</f>
        <v>43719.208333333328</v>
      </c>
      <c r="P956" t="b">
        <v>1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17" x14ac:dyDescent="0.2">
      <c r="A957">
        <v>912</v>
      </c>
      <c r="B957" t="s">
        <v>1856</v>
      </c>
      <c r="C957" s="3" t="s">
        <v>1857</v>
      </c>
      <c r="D957">
        <v>14310</v>
      </c>
      <c r="E957" s="4">
        <f>(D957/G957)*100</f>
        <v>795</v>
      </c>
      <c r="F957" t="s">
        <v>20</v>
      </c>
      <c r="G957">
        <v>1800</v>
      </c>
      <c r="H957">
        <v>179</v>
      </c>
      <c r="I957" s="5">
        <f>D957/H957</f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8">
        <f>L957/86400+DATE(1970,1,1)</f>
        <v>41157.208333333336</v>
      </c>
      <c r="O957" s="8">
        <f>M957/86400+DATE(1970,1,1)</f>
        <v>41170.208333333336</v>
      </c>
      <c r="P957" t="b">
        <v>1</v>
      </c>
      <c r="Q957" t="b">
        <v>0</v>
      </c>
      <c r="R957" t="s">
        <v>53</v>
      </c>
      <c r="S957" t="s">
        <v>2041</v>
      </c>
      <c r="T957" t="s">
        <v>2044</v>
      </c>
    </row>
    <row r="958" spans="1:20" ht="17" x14ac:dyDescent="0.2">
      <c r="A958">
        <v>915</v>
      </c>
      <c r="B958" t="s">
        <v>1862</v>
      </c>
      <c r="C958" s="3" t="s">
        <v>1863</v>
      </c>
      <c r="D958">
        <v>195936</v>
      </c>
      <c r="E958" s="4">
        <f>(D958/G958)*100</f>
        <v>155.62827640984909</v>
      </c>
      <c r="F958" t="s">
        <v>20</v>
      </c>
      <c r="G958">
        <v>125900</v>
      </c>
      <c r="H958">
        <v>1866</v>
      </c>
      <c r="I958" s="5">
        <f>D958/H958</f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8">
        <f>L958/86400+DATE(1970,1,1)</f>
        <v>42976.208333333328</v>
      </c>
      <c r="O958" s="8">
        <f>M958/86400+DATE(1970,1,1)</f>
        <v>42985.208333333328</v>
      </c>
      <c r="P958" t="b">
        <v>0</v>
      </c>
      <c r="Q958" t="b">
        <v>0</v>
      </c>
      <c r="R958" t="s">
        <v>269</v>
      </c>
      <c r="S958" t="s">
        <v>2041</v>
      </c>
      <c r="T958" t="s">
        <v>2060</v>
      </c>
    </row>
    <row r="959" spans="1:20" ht="17" x14ac:dyDescent="0.2">
      <c r="A959">
        <v>918</v>
      </c>
      <c r="B959" t="s">
        <v>1868</v>
      </c>
      <c r="C959" s="3" t="s">
        <v>1869</v>
      </c>
      <c r="D959">
        <v>9021</v>
      </c>
      <c r="E959" s="4">
        <f>(D959/G959)*100</f>
        <v>237.39473684210526</v>
      </c>
      <c r="F959" t="s">
        <v>20</v>
      </c>
      <c r="G959">
        <v>3800</v>
      </c>
      <c r="H959">
        <v>156</v>
      </c>
      <c r="I959" s="5">
        <f>D959/H959</f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8">
        <f>L959/86400+DATE(1970,1,1)</f>
        <v>41117.208333333336</v>
      </c>
      <c r="O959" s="8">
        <f>M959/86400+DATE(1970,1,1)</f>
        <v>41128.208333333336</v>
      </c>
      <c r="P959" t="b">
        <v>0</v>
      </c>
      <c r="Q959" t="b">
        <v>0</v>
      </c>
      <c r="R959" t="s">
        <v>133</v>
      </c>
      <c r="S959" t="s">
        <v>2047</v>
      </c>
      <c r="T959" t="s">
        <v>2056</v>
      </c>
    </row>
    <row r="960" spans="1:20" ht="17" x14ac:dyDescent="0.2">
      <c r="A960">
        <v>920</v>
      </c>
      <c r="B960" t="s">
        <v>1872</v>
      </c>
      <c r="C960" s="3" t="s">
        <v>1873</v>
      </c>
      <c r="D960">
        <v>9676</v>
      </c>
      <c r="E960" s="4">
        <f>(D960/G960)*100</f>
        <v>182.56603773584905</v>
      </c>
      <c r="F960" t="s">
        <v>20</v>
      </c>
      <c r="G960">
        <v>5300</v>
      </c>
      <c r="H960">
        <v>255</v>
      </c>
      <c r="I960" s="5">
        <f>D960/H960</f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8">
        <f>L960/86400+DATE(1970,1,1)</f>
        <v>43503.25</v>
      </c>
      <c r="O960" s="8">
        <f>M960/86400+DATE(1970,1,1)</f>
        <v>43523.25</v>
      </c>
      <c r="P960" t="b">
        <v>1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922</v>
      </c>
      <c r="B961" t="s">
        <v>1876</v>
      </c>
      <c r="C961" s="3" t="s">
        <v>1877</v>
      </c>
      <c r="D961">
        <v>90440</v>
      </c>
      <c r="E961" s="4">
        <f>(D961/G961)*100</f>
        <v>175.95330739299609</v>
      </c>
      <c r="F961" t="s">
        <v>20</v>
      </c>
      <c r="G961">
        <v>51400</v>
      </c>
      <c r="H961">
        <v>2261</v>
      </c>
      <c r="I961" s="5">
        <f>D961/H961</f>
        <v>40</v>
      </c>
      <c r="J961" t="s">
        <v>21</v>
      </c>
      <c r="K961" t="s">
        <v>22</v>
      </c>
      <c r="L961">
        <v>1544335200</v>
      </c>
      <c r="M961">
        <v>1545112800</v>
      </c>
      <c r="N961" s="8">
        <f>L961/86400+DATE(1970,1,1)</f>
        <v>43443.25</v>
      </c>
      <c r="O961" s="8">
        <f>M961/86400+DATE(1970,1,1)</f>
        <v>43452.25</v>
      </c>
      <c r="P961" t="b">
        <v>0</v>
      </c>
      <c r="Q961" t="b">
        <v>1</v>
      </c>
      <c r="R961" t="s">
        <v>319</v>
      </c>
      <c r="S961" t="s">
        <v>2035</v>
      </c>
      <c r="T961" t="s">
        <v>2062</v>
      </c>
    </row>
    <row r="962" spans="1:20" ht="17" x14ac:dyDescent="0.2">
      <c r="A962">
        <v>923</v>
      </c>
      <c r="B962" t="s">
        <v>1878</v>
      </c>
      <c r="C962" s="3" t="s">
        <v>1879</v>
      </c>
      <c r="D962">
        <v>4044</v>
      </c>
      <c r="E962" s="4">
        <f>(D962/G962)*100</f>
        <v>237.88235294117646</v>
      </c>
      <c r="F962" t="s">
        <v>20</v>
      </c>
      <c r="G962">
        <v>1700</v>
      </c>
      <c r="H962">
        <v>40</v>
      </c>
      <c r="I962" s="5">
        <f>D962/H962</f>
        <v>101.1</v>
      </c>
      <c r="J962" t="s">
        <v>21</v>
      </c>
      <c r="K962" t="s">
        <v>22</v>
      </c>
      <c r="L962">
        <v>1279083600</v>
      </c>
      <c r="M962">
        <v>1279170000</v>
      </c>
      <c r="N962" s="8">
        <f>L962/86400+DATE(1970,1,1)</f>
        <v>40373.208333333336</v>
      </c>
      <c r="O962" s="8">
        <f>M962/86400+DATE(1970,1,1)</f>
        <v>40374.208333333336</v>
      </c>
      <c r="P962" t="b">
        <v>0</v>
      </c>
      <c r="Q962" t="b">
        <v>0</v>
      </c>
      <c r="R962" t="s">
        <v>33</v>
      </c>
      <c r="S962" t="s">
        <v>2039</v>
      </c>
      <c r="T962" t="s">
        <v>2040</v>
      </c>
    </row>
    <row r="963" spans="1:20" ht="17" x14ac:dyDescent="0.2">
      <c r="A963">
        <v>924</v>
      </c>
      <c r="B963" t="s">
        <v>1880</v>
      </c>
      <c r="C963" s="3" t="s">
        <v>1881</v>
      </c>
      <c r="D963">
        <v>192292</v>
      </c>
      <c r="E963" s="4">
        <f>(D963/G963)*100</f>
        <v>488.05076142131981</v>
      </c>
      <c r="F963" t="s">
        <v>20</v>
      </c>
      <c r="G963">
        <v>39400</v>
      </c>
      <c r="H963">
        <v>2289</v>
      </c>
      <c r="I963" s="5">
        <f>D963/H963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8">
        <f>L963/86400+DATE(1970,1,1)</f>
        <v>43769.208333333328</v>
      </c>
      <c r="O963" s="8">
        <f>M963/86400+DATE(1970,1,1)</f>
        <v>43780.25</v>
      </c>
      <c r="P963" t="b">
        <v>0</v>
      </c>
      <c r="Q963" t="b">
        <v>0</v>
      </c>
      <c r="R963" t="s">
        <v>33</v>
      </c>
      <c r="S963" t="s">
        <v>2039</v>
      </c>
      <c r="T963" t="s">
        <v>2040</v>
      </c>
    </row>
    <row r="964" spans="1:20" ht="34" x14ac:dyDescent="0.2">
      <c r="A964">
        <v>925</v>
      </c>
      <c r="B964" t="s">
        <v>1882</v>
      </c>
      <c r="C964" s="3" t="s">
        <v>1883</v>
      </c>
      <c r="D964">
        <v>6722</v>
      </c>
      <c r="E964" s="4">
        <f>(D964/G964)*100</f>
        <v>224.06666666666669</v>
      </c>
      <c r="F964" t="s">
        <v>20</v>
      </c>
      <c r="G964">
        <v>3000</v>
      </c>
      <c r="H964">
        <v>65</v>
      </c>
      <c r="I964" s="5">
        <f>D964/H964</f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8">
        <f>L964/86400+DATE(1970,1,1)</f>
        <v>43000.208333333328</v>
      </c>
      <c r="O964" s="8">
        <f>M964/86400+DATE(1970,1,1)</f>
        <v>43012.208333333328</v>
      </c>
      <c r="P964" t="b">
        <v>0</v>
      </c>
      <c r="Q964" t="b">
        <v>0</v>
      </c>
      <c r="R964" t="s">
        <v>33</v>
      </c>
      <c r="S964" t="s">
        <v>2039</v>
      </c>
      <c r="T964" t="s">
        <v>2040</v>
      </c>
    </row>
    <row r="965" spans="1:20" ht="17" x14ac:dyDescent="0.2">
      <c r="A965">
        <v>928</v>
      </c>
      <c r="B965" t="s">
        <v>1888</v>
      </c>
      <c r="C965" s="3" t="s">
        <v>1889</v>
      </c>
      <c r="D965">
        <v>196386</v>
      </c>
      <c r="E965" s="4">
        <f>(D965/G965)*100</f>
        <v>117.31541218637993</v>
      </c>
      <c r="F965" t="s">
        <v>20</v>
      </c>
      <c r="G965">
        <v>167400</v>
      </c>
      <c r="H965">
        <v>3777</v>
      </c>
      <c r="I965" s="5">
        <f>D965/H965</f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8">
        <f>L965/86400+DATE(1970,1,1)</f>
        <v>41637.25</v>
      </c>
      <c r="O965" s="8">
        <f>M965/86400+DATE(1970,1,1)</f>
        <v>41646.25</v>
      </c>
      <c r="P965" t="b">
        <v>0</v>
      </c>
      <c r="Q965" t="b">
        <v>0</v>
      </c>
      <c r="R965" t="s">
        <v>28</v>
      </c>
      <c r="S965" t="s">
        <v>2037</v>
      </c>
      <c r="T965" t="s">
        <v>2038</v>
      </c>
    </row>
    <row r="966" spans="1:20" ht="17" x14ac:dyDescent="0.2">
      <c r="A966">
        <v>929</v>
      </c>
      <c r="B966" t="s">
        <v>1890</v>
      </c>
      <c r="C966" s="3" t="s">
        <v>1891</v>
      </c>
      <c r="D966">
        <v>11952</v>
      </c>
      <c r="E966" s="4">
        <f>(D966/G966)*100</f>
        <v>217.30909090909088</v>
      </c>
      <c r="F966" t="s">
        <v>20</v>
      </c>
      <c r="G966">
        <v>5500</v>
      </c>
      <c r="H966">
        <v>184</v>
      </c>
      <c r="I966" s="5">
        <f>D966/H966</f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8">
        <f>L966/86400+DATE(1970,1,1)</f>
        <v>42858.208333333328</v>
      </c>
      <c r="O966" s="8">
        <f>M966/86400+DATE(1970,1,1)</f>
        <v>42872.208333333328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930</v>
      </c>
      <c r="B967" t="s">
        <v>1892</v>
      </c>
      <c r="C967" s="3" t="s">
        <v>1893</v>
      </c>
      <c r="D967">
        <v>3930</v>
      </c>
      <c r="E967" s="4">
        <f>(D967/G967)*100</f>
        <v>112.28571428571428</v>
      </c>
      <c r="F967" t="s">
        <v>20</v>
      </c>
      <c r="G967">
        <v>3500</v>
      </c>
      <c r="H967">
        <v>85</v>
      </c>
      <c r="I967" s="5">
        <f>D967/H967</f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8">
        <f>L967/86400+DATE(1970,1,1)</f>
        <v>42060.25</v>
      </c>
      <c r="O967" s="8">
        <f>M967/86400+DATE(1970,1,1)</f>
        <v>42067.25</v>
      </c>
      <c r="P967" t="b">
        <v>0</v>
      </c>
      <c r="Q967" t="b">
        <v>1</v>
      </c>
      <c r="R967" t="s">
        <v>33</v>
      </c>
      <c r="S967" t="s">
        <v>2039</v>
      </c>
      <c r="T967" t="s">
        <v>2040</v>
      </c>
    </row>
    <row r="968" spans="1:20" ht="17" x14ac:dyDescent="0.2">
      <c r="A968">
        <v>932</v>
      </c>
      <c r="B968" t="s">
        <v>1896</v>
      </c>
      <c r="C968" s="3" t="s">
        <v>1897</v>
      </c>
      <c r="D968">
        <v>4883</v>
      </c>
      <c r="E968" s="4">
        <f>(D968/G968)*100</f>
        <v>212.30434782608697</v>
      </c>
      <c r="F968" t="s">
        <v>20</v>
      </c>
      <c r="G968">
        <v>2300</v>
      </c>
      <c r="H968">
        <v>144</v>
      </c>
      <c r="I968" s="5">
        <f>D968/H968</f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8">
        <f>L968/86400+DATE(1970,1,1)</f>
        <v>41709.208333333336</v>
      </c>
      <c r="O968" s="8">
        <f>M968/86400+DATE(1970,1,1)</f>
        <v>41712.208333333336</v>
      </c>
      <c r="P968" t="b">
        <v>0</v>
      </c>
      <c r="Q968" t="b">
        <v>0</v>
      </c>
      <c r="R968" t="s">
        <v>23</v>
      </c>
      <c r="S968" t="s">
        <v>2035</v>
      </c>
      <c r="T968" t="s">
        <v>2036</v>
      </c>
    </row>
    <row r="969" spans="1:20" ht="17" x14ac:dyDescent="0.2">
      <c r="A969">
        <v>933</v>
      </c>
      <c r="B969" t="s">
        <v>1898</v>
      </c>
      <c r="C969" s="3" t="s">
        <v>1899</v>
      </c>
      <c r="D969">
        <v>175015</v>
      </c>
      <c r="E969" s="4">
        <f>(D969/G969)*100</f>
        <v>239.74657534246577</v>
      </c>
      <c r="F969" t="s">
        <v>20</v>
      </c>
      <c r="G969">
        <v>73000</v>
      </c>
      <c r="H969">
        <v>1902</v>
      </c>
      <c r="I969" s="5">
        <f>D969/H969</f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8">
        <f>L969/86400+DATE(1970,1,1)</f>
        <v>41372.208333333336</v>
      </c>
      <c r="O969" s="8">
        <f>M969/86400+DATE(1970,1,1)</f>
        <v>41385.208333333336</v>
      </c>
      <c r="P969" t="b">
        <v>0</v>
      </c>
      <c r="Q969" t="b">
        <v>0</v>
      </c>
      <c r="R969" t="s">
        <v>33</v>
      </c>
      <c r="S969" t="s">
        <v>2039</v>
      </c>
      <c r="T969" t="s">
        <v>2040</v>
      </c>
    </row>
    <row r="970" spans="1:20" ht="17" x14ac:dyDescent="0.2">
      <c r="A970">
        <v>934</v>
      </c>
      <c r="B970" t="s">
        <v>1900</v>
      </c>
      <c r="C970" s="3" t="s">
        <v>1901</v>
      </c>
      <c r="D970">
        <v>11280</v>
      </c>
      <c r="E970" s="4">
        <f>(D970/G970)*100</f>
        <v>181.93548387096774</v>
      </c>
      <c r="F970" t="s">
        <v>20</v>
      </c>
      <c r="G970">
        <v>6200</v>
      </c>
      <c r="H970">
        <v>105</v>
      </c>
      <c r="I970" s="5">
        <f>D970/H970</f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8">
        <f>L970/86400+DATE(1970,1,1)</f>
        <v>42422.25</v>
      </c>
      <c r="O970" s="8">
        <f>M970/86400+DATE(1970,1,1)</f>
        <v>42428.25</v>
      </c>
      <c r="P970" t="b">
        <v>0</v>
      </c>
      <c r="Q970" t="b">
        <v>0</v>
      </c>
      <c r="R970" t="s">
        <v>33</v>
      </c>
      <c r="S970" t="s">
        <v>2039</v>
      </c>
      <c r="T970" t="s">
        <v>2040</v>
      </c>
    </row>
    <row r="971" spans="1:20" ht="34" x14ac:dyDescent="0.2">
      <c r="A971">
        <v>935</v>
      </c>
      <c r="B971" t="s">
        <v>1902</v>
      </c>
      <c r="C971" s="3" t="s">
        <v>1903</v>
      </c>
      <c r="D971">
        <v>10012</v>
      </c>
      <c r="E971" s="4">
        <f>(D971/G971)*100</f>
        <v>164.13114754098362</v>
      </c>
      <c r="F971" t="s">
        <v>20</v>
      </c>
      <c r="G971">
        <v>6100</v>
      </c>
      <c r="H971">
        <v>132</v>
      </c>
      <c r="I971" s="5">
        <f>D971/H971</f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8">
        <f>L971/86400+DATE(1970,1,1)</f>
        <v>42209.208333333328</v>
      </c>
      <c r="O971" s="8">
        <f>M971/86400+DATE(1970,1,1)</f>
        <v>42216.208333333328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938</v>
      </c>
      <c r="B972" t="s">
        <v>1907</v>
      </c>
      <c r="C972" s="3" t="s">
        <v>1908</v>
      </c>
      <c r="D972">
        <v>10093</v>
      </c>
      <c r="E972" s="4">
        <f>(D972/G972)*100</f>
        <v>109.70652173913042</v>
      </c>
      <c r="F972" t="s">
        <v>20</v>
      </c>
      <c r="G972">
        <v>9200</v>
      </c>
      <c r="H972">
        <v>96</v>
      </c>
      <c r="I972" s="5">
        <f>D972/H972</f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8">
        <f>L972/86400+DATE(1970,1,1)</f>
        <v>43263.208333333328</v>
      </c>
      <c r="O972" s="8">
        <f>M972/86400+DATE(1970,1,1)</f>
        <v>43299.208333333328</v>
      </c>
      <c r="P972" t="b">
        <v>0</v>
      </c>
      <c r="Q972" t="b">
        <v>1</v>
      </c>
      <c r="R972" t="s">
        <v>119</v>
      </c>
      <c r="S972" t="s">
        <v>2047</v>
      </c>
      <c r="T972" t="s">
        <v>2053</v>
      </c>
    </row>
    <row r="973" spans="1:20" ht="17" x14ac:dyDescent="0.2">
      <c r="A973">
        <v>943</v>
      </c>
      <c r="B973" t="s">
        <v>1916</v>
      </c>
      <c r="C973" s="3" t="s">
        <v>1917</v>
      </c>
      <c r="D973">
        <v>11969</v>
      </c>
      <c r="E973" s="4">
        <f>(D973/G973)*100</f>
        <v>159.58666666666667</v>
      </c>
      <c r="F973" t="s">
        <v>20</v>
      </c>
      <c r="G973">
        <v>7500</v>
      </c>
      <c r="H973">
        <v>114</v>
      </c>
      <c r="I973" s="5">
        <f>D973/H973</f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8">
        <f>L973/86400+DATE(1970,1,1)</f>
        <v>41906.208333333336</v>
      </c>
      <c r="O973" s="8">
        <f>M973/86400+DATE(1970,1,1)</f>
        <v>41941.208333333336</v>
      </c>
      <c r="P973" t="b">
        <v>0</v>
      </c>
      <c r="Q973" t="b">
        <v>0</v>
      </c>
      <c r="R973" t="s">
        <v>17</v>
      </c>
      <c r="S973" t="s">
        <v>2033</v>
      </c>
      <c r="T973" t="s">
        <v>2034</v>
      </c>
    </row>
    <row r="974" spans="1:20" ht="34" x14ac:dyDescent="0.2">
      <c r="A974">
        <v>949</v>
      </c>
      <c r="B974" t="s">
        <v>1928</v>
      </c>
      <c r="C974" s="3" t="s">
        <v>1929</v>
      </c>
      <c r="D974">
        <v>9520</v>
      </c>
      <c r="E974" s="4">
        <f>(D974/G974)*100</f>
        <v>161.35593220338984</v>
      </c>
      <c r="F974" t="s">
        <v>20</v>
      </c>
      <c r="G974">
        <v>5900</v>
      </c>
      <c r="H974">
        <v>203</v>
      </c>
      <c r="I974" s="5">
        <f>D974/H974</f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8">
        <f>L974/86400+DATE(1970,1,1)</f>
        <v>42112.208333333328</v>
      </c>
      <c r="O974" s="8">
        <f>M974/86400+DATE(1970,1,1)</f>
        <v>42131.208333333328</v>
      </c>
      <c r="P974" t="b">
        <v>0</v>
      </c>
      <c r="Q974" t="b">
        <v>0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951</v>
      </c>
      <c r="B975" t="s">
        <v>1932</v>
      </c>
      <c r="C975" s="3" t="s">
        <v>1933</v>
      </c>
      <c r="D975">
        <v>159056</v>
      </c>
      <c r="E975" s="4">
        <f>(D975/G975)*100</f>
        <v>1096.9379310344827</v>
      </c>
      <c r="F975" t="s">
        <v>20</v>
      </c>
      <c r="G975">
        <v>14500</v>
      </c>
      <c r="H975">
        <v>1559</v>
      </c>
      <c r="I975" s="5">
        <f>D975/H975</f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8">
        <f>L975/86400+DATE(1970,1,1)</f>
        <v>42730.25</v>
      </c>
      <c r="O975" s="8">
        <f>M975/86400+DATE(1970,1,1)</f>
        <v>42731.25</v>
      </c>
      <c r="P975" t="b">
        <v>0</v>
      </c>
      <c r="Q975" t="b">
        <v>1</v>
      </c>
      <c r="R975" t="s">
        <v>23</v>
      </c>
      <c r="S975" t="s">
        <v>2035</v>
      </c>
      <c r="T975" t="s">
        <v>2036</v>
      </c>
    </row>
    <row r="976" spans="1:20" ht="17" x14ac:dyDescent="0.2">
      <c r="A976">
        <v>954</v>
      </c>
      <c r="B976" t="s">
        <v>1938</v>
      </c>
      <c r="C976" s="3" t="s">
        <v>1939</v>
      </c>
      <c r="D976">
        <v>156384</v>
      </c>
      <c r="E976" s="4">
        <f>(D976/G976)*100</f>
        <v>367.0985915492958</v>
      </c>
      <c r="F976" t="s">
        <v>20</v>
      </c>
      <c r="G976">
        <v>42600</v>
      </c>
      <c r="H976">
        <v>1548</v>
      </c>
      <c r="I976" s="5">
        <f>D976/H976</f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8">
        <f>L976/86400+DATE(1970,1,1)</f>
        <v>41174.208333333336</v>
      </c>
      <c r="O976" s="8">
        <f>M976/86400+DATE(1970,1,1)</f>
        <v>41198.208333333336</v>
      </c>
      <c r="P976" t="b">
        <v>0</v>
      </c>
      <c r="Q976" t="b">
        <v>0</v>
      </c>
      <c r="R976" t="s">
        <v>28</v>
      </c>
      <c r="S976" t="s">
        <v>2037</v>
      </c>
      <c r="T976" t="s">
        <v>2038</v>
      </c>
    </row>
    <row r="977" spans="1:20" ht="34" x14ac:dyDescent="0.2">
      <c r="A977">
        <v>955</v>
      </c>
      <c r="B977" t="s">
        <v>1940</v>
      </c>
      <c r="C977" s="3" t="s">
        <v>1941</v>
      </c>
      <c r="D977">
        <v>7763</v>
      </c>
      <c r="E977" s="4">
        <f>(D977/G977)*100</f>
        <v>1109</v>
      </c>
      <c r="F977" t="s">
        <v>20</v>
      </c>
      <c r="G977">
        <v>700</v>
      </c>
      <c r="H977">
        <v>80</v>
      </c>
      <c r="I977" s="5">
        <f>D977/H977</f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8">
        <f>L977/86400+DATE(1970,1,1)</f>
        <v>41238.25</v>
      </c>
      <c r="O977" s="8">
        <f>M977/86400+DATE(1970,1,1)</f>
        <v>41240.25</v>
      </c>
      <c r="P977" t="b">
        <v>0</v>
      </c>
      <c r="Q977" t="b">
        <v>0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957</v>
      </c>
      <c r="B978" t="s">
        <v>1944</v>
      </c>
      <c r="C978" s="3" t="s">
        <v>1945</v>
      </c>
      <c r="D978">
        <v>12434</v>
      </c>
      <c r="E978" s="4">
        <f>(D978/G978)*100</f>
        <v>126.87755102040816</v>
      </c>
      <c r="F978" t="s">
        <v>20</v>
      </c>
      <c r="G978">
        <v>9800</v>
      </c>
      <c r="H978">
        <v>131</v>
      </c>
      <c r="I978" s="5">
        <f>D978/H978</f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8">
        <f>L978/86400+DATE(1970,1,1)</f>
        <v>40955.25</v>
      </c>
      <c r="O978" s="8">
        <f>M978/86400+DATE(1970,1,1)</f>
        <v>40958.25</v>
      </c>
      <c r="P978" t="b">
        <v>0</v>
      </c>
      <c r="Q978" t="b">
        <v>0</v>
      </c>
      <c r="R978" t="s">
        <v>33</v>
      </c>
      <c r="S978" t="s">
        <v>2039</v>
      </c>
      <c r="T978" t="s">
        <v>2040</v>
      </c>
    </row>
    <row r="979" spans="1:20" ht="34" x14ac:dyDescent="0.2">
      <c r="A979">
        <v>958</v>
      </c>
      <c r="B979" t="s">
        <v>1946</v>
      </c>
      <c r="C979" s="3" t="s">
        <v>1947</v>
      </c>
      <c r="D979">
        <v>8081</v>
      </c>
      <c r="E979" s="4">
        <f>(D979/G979)*100</f>
        <v>734.63636363636363</v>
      </c>
      <c r="F979" t="s">
        <v>20</v>
      </c>
      <c r="G979">
        <v>1100</v>
      </c>
      <c r="H979">
        <v>112</v>
      </c>
      <c r="I979" s="5">
        <f>D979/H979</f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8">
        <f>L979/86400+DATE(1970,1,1)</f>
        <v>40350.208333333336</v>
      </c>
      <c r="O979" s="8">
        <f>M979/86400+DATE(1970,1,1)</f>
        <v>40372.208333333336</v>
      </c>
      <c r="P979" t="b">
        <v>0</v>
      </c>
      <c r="Q979" t="b">
        <v>0</v>
      </c>
      <c r="R979" t="s">
        <v>71</v>
      </c>
      <c r="S979" t="s">
        <v>2041</v>
      </c>
      <c r="T979" t="s">
        <v>2049</v>
      </c>
    </row>
    <row r="980" spans="1:20" ht="34" x14ac:dyDescent="0.2">
      <c r="A980">
        <v>961</v>
      </c>
      <c r="B980" t="s">
        <v>1952</v>
      </c>
      <c r="C980" s="3" t="s">
        <v>1953</v>
      </c>
      <c r="D980">
        <v>6800</v>
      </c>
      <c r="E980" s="4">
        <f>(D980/G980)*100</f>
        <v>119.29824561403508</v>
      </c>
      <c r="F980" t="s">
        <v>20</v>
      </c>
      <c r="G980">
        <v>5700</v>
      </c>
      <c r="H980">
        <v>155</v>
      </c>
      <c r="I980" s="5">
        <f>D980/H980</f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8">
        <f>L980/86400+DATE(1970,1,1)</f>
        <v>40591.25</v>
      </c>
      <c r="O980" s="8">
        <f>M980/86400+DATE(1970,1,1)</f>
        <v>40595.25</v>
      </c>
      <c r="P980" t="b">
        <v>0</v>
      </c>
      <c r="Q980" t="b">
        <v>0</v>
      </c>
      <c r="R980" t="s">
        <v>206</v>
      </c>
      <c r="S980" t="s">
        <v>2047</v>
      </c>
      <c r="T980" t="s">
        <v>2059</v>
      </c>
    </row>
    <row r="981" spans="1:20" ht="17" x14ac:dyDescent="0.2">
      <c r="A981">
        <v>962</v>
      </c>
      <c r="B981" t="s">
        <v>1954</v>
      </c>
      <c r="C981" s="3" t="s">
        <v>1955</v>
      </c>
      <c r="D981">
        <v>10657</v>
      </c>
      <c r="E981" s="4">
        <f>(D981/G981)*100</f>
        <v>296.02777777777777</v>
      </c>
      <c r="F981" t="s">
        <v>20</v>
      </c>
      <c r="G981">
        <v>3600</v>
      </c>
      <c r="H981">
        <v>266</v>
      </c>
      <c r="I981" s="5">
        <f>D981/H981</f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8">
        <f>L981/86400+DATE(1970,1,1)</f>
        <v>41592.25</v>
      </c>
      <c r="O981" s="8">
        <f>M981/86400+DATE(1970,1,1)</f>
        <v>41613.25</v>
      </c>
      <c r="P981" t="b">
        <v>0</v>
      </c>
      <c r="Q981" t="b">
        <v>0</v>
      </c>
      <c r="R981" t="s">
        <v>17</v>
      </c>
      <c r="S981" t="s">
        <v>2033</v>
      </c>
      <c r="T981" t="s">
        <v>2034</v>
      </c>
    </row>
    <row r="982" spans="1:20" ht="17" x14ac:dyDescent="0.2">
      <c r="A982">
        <v>964</v>
      </c>
      <c r="B982" t="s">
        <v>1958</v>
      </c>
      <c r="C982" s="3" t="s">
        <v>1959</v>
      </c>
      <c r="D982">
        <v>13164</v>
      </c>
      <c r="E982" s="4">
        <f>(D982/G982)*100</f>
        <v>355.7837837837838</v>
      </c>
      <c r="F982" t="s">
        <v>20</v>
      </c>
      <c r="G982">
        <v>3700</v>
      </c>
      <c r="H982">
        <v>155</v>
      </c>
      <c r="I982" s="5">
        <f>D982/H982</f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8">
        <f>L982/86400+DATE(1970,1,1)</f>
        <v>42135.208333333328</v>
      </c>
      <c r="O982" s="8">
        <f>M982/86400+DATE(1970,1,1)</f>
        <v>42140.208333333328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ht="17" x14ac:dyDescent="0.2">
      <c r="A983">
        <v>965</v>
      </c>
      <c r="B983" t="s">
        <v>1960</v>
      </c>
      <c r="C983" s="3" t="s">
        <v>1961</v>
      </c>
      <c r="D983">
        <v>8501</v>
      </c>
      <c r="E983" s="4">
        <f>(D983/G983)*100</f>
        <v>386.40909090909093</v>
      </c>
      <c r="F983" t="s">
        <v>20</v>
      </c>
      <c r="G983">
        <v>2200</v>
      </c>
      <c r="H983">
        <v>207</v>
      </c>
      <c r="I983" s="5">
        <f>D983/H983</f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8">
        <f>L983/86400+DATE(1970,1,1)</f>
        <v>40203.25</v>
      </c>
      <c r="O983" s="8">
        <f>M983/86400+DATE(1970,1,1)</f>
        <v>40243.25</v>
      </c>
      <c r="P983" t="b">
        <v>0</v>
      </c>
      <c r="Q983" t="b">
        <v>0</v>
      </c>
      <c r="R983" t="s">
        <v>23</v>
      </c>
      <c r="S983" t="s">
        <v>2035</v>
      </c>
      <c r="T983" t="s">
        <v>2036</v>
      </c>
    </row>
    <row r="984" spans="1:20" ht="17" x14ac:dyDescent="0.2">
      <c r="A984">
        <v>966</v>
      </c>
      <c r="B984" t="s">
        <v>878</v>
      </c>
      <c r="C984" s="3" t="s">
        <v>1962</v>
      </c>
      <c r="D984">
        <v>13468</v>
      </c>
      <c r="E984" s="4">
        <f>(D984/G984)*100</f>
        <v>792.23529411764707</v>
      </c>
      <c r="F984" t="s">
        <v>20</v>
      </c>
      <c r="G984">
        <v>1700</v>
      </c>
      <c r="H984">
        <v>245</v>
      </c>
      <c r="I984" s="5">
        <f>D984/H984</f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8">
        <f>L984/86400+DATE(1970,1,1)</f>
        <v>42901.208333333328</v>
      </c>
      <c r="O984" s="8">
        <f>M984/86400+DATE(1970,1,1)</f>
        <v>42903.208333333328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ht="17" x14ac:dyDescent="0.2">
      <c r="A985">
        <v>967</v>
      </c>
      <c r="B985" t="s">
        <v>1963</v>
      </c>
      <c r="C985" s="3" t="s">
        <v>1964</v>
      </c>
      <c r="D985">
        <v>121138</v>
      </c>
      <c r="E985" s="4">
        <f>(D985/G985)*100</f>
        <v>137.03393665158373</v>
      </c>
      <c r="F985" t="s">
        <v>20</v>
      </c>
      <c r="G985">
        <v>88400</v>
      </c>
      <c r="H985">
        <v>1573</v>
      </c>
      <c r="I985" s="5">
        <f>D985/H985</f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8">
        <f>L985/86400+DATE(1970,1,1)</f>
        <v>41005.208333333336</v>
      </c>
      <c r="O985" s="8">
        <f>M985/86400+DATE(1970,1,1)</f>
        <v>41042.208333333336</v>
      </c>
      <c r="P985" t="b">
        <v>0</v>
      </c>
      <c r="Q985" t="b">
        <v>0</v>
      </c>
      <c r="R985" t="s">
        <v>319</v>
      </c>
      <c r="S985" t="s">
        <v>2035</v>
      </c>
      <c r="T985" t="s">
        <v>2062</v>
      </c>
    </row>
    <row r="986" spans="1:20" ht="34" x14ac:dyDescent="0.2">
      <c r="A986">
        <v>968</v>
      </c>
      <c r="B986" t="s">
        <v>1965</v>
      </c>
      <c r="C986" s="3" t="s">
        <v>1966</v>
      </c>
      <c r="D986">
        <v>8117</v>
      </c>
      <c r="E986" s="4">
        <f>(D986/G986)*100</f>
        <v>338.20833333333337</v>
      </c>
      <c r="F986" t="s">
        <v>20</v>
      </c>
      <c r="G986">
        <v>2400</v>
      </c>
      <c r="H986">
        <v>114</v>
      </c>
      <c r="I986" s="5">
        <f>D986/H986</f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8">
        <f>L986/86400+DATE(1970,1,1)</f>
        <v>40544.25</v>
      </c>
      <c r="O986" s="8">
        <f>M986/86400+DATE(1970,1,1)</f>
        <v>40559.25</v>
      </c>
      <c r="P986" t="b">
        <v>0</v>
      </c>
      <c r="Q986" t="b">
        <v>0</v>
      </c>
      <c r="R986" t="s">
        <v>17</v>
      </c>
      <c r="S986" t="s">
        <v>2033</v>
      </c>
      <c r="T986" t="s">
        <v>2034</v>
      </c>
    </row>
    <row r="987" spans="1:20" ht="17" x14ac:dyDescent="0.2">
      <c r="A987">
        <v>969</v>
      </c>
      <c r="B987" t="s">
        <v>1967</v>
      </c>
      <c r="C987" s="3" t="s">
        <v>1968</v>
      </c>
      <c r="D987">
        <v>8550</v>
      </c>
      <c r="E987" s="4">
        <f>(D987/G987)*100</f>
        <v>108.22784810126582</v>
      </c>
      <c r="F987" t="s">
        <v>20</v>
      </c>
      <c r="G987">
        <v>7900</v>
      </c>
      <c r="H987">
        <v>93</v>
      </c>
      <c r="I987" s="5">
        <f>D987/H987</f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8">
        <f>L987/86400+DATE(1970,1,1)</f>
        <v>43821.25</v>
      </c>
      <c r="O987" s="8">
        <f>M987/86400+DATE(1970,1,1)</f>
        <v>43828.25</v>
      </c>
      <c r="P987" t="b">
        <v>0</v>
      </c>
      <c r="Q987" t="b">
        <v>0</v>
      </c>
      <c r="R987" t="s">
        <v>33</v>
      </c>
      <c r="S987" t="s">
        <v>2039</v>
      </c>
      <c r="T987" t="s">
        <v>2040</v>
      </c>
    </row>
    <row r="988" spans="1:20" ht="34" x14ac:dyDescent="0.2">
      <c r="A988">
        <v>972</v>
      </c>
      <c r="B988" t="s">
        <v>1973</v>
      </c>
      <c r="C988" s="3" t="s">
        <v>1974</v>
      </c>
      <c r="D988">
        <v>97524</v>
      </c>
      <c r="E988" s="4">
        <f>(D988/G988)*100</f>
        <v>228.3934426229508</v>
      </c>
      <c r="F988" t="s">
        <v>20</v>
      </c>
      <c r="G988">
        <v>42700</v>
      </c>
      <c r="H988">
        <v>1681</v>
      </c>
      <c r="I988" s="5">
        <f>D988/H988</f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8">
        <f>L988/86400+DATE(1970,1,1)</f>
        <v>41792.208333333336</v>
      </c>
      <c r="O988" s="8">
        <f>M988/86400+DATE(1970,1,1)</f>
        <v>41801.208333333336</v>
      </c>
      <c r="P988" t="b">
        <v>0</v>
      </c>
      <c r="Q988" t="b">
        <v>1</v>
      </c>
      <c r="R988" t="s">
        <v>28</v>
      </c>
      <c r="S988" t="s">
        <v>2037</v>
      </c>
      <c r="T988" t="s">
        <v>2038</v>
      </c>
    </row>
    <row r="989" spans="1:20" ht="17" x14ac:dyDescent="0.2">
      <c r="A989">
        <v>974</v>
      </c>
      <c r="B989" t="s">
        <v>1977</v>
      </c>
      <c r="C989" s="3" t="s">
        <v>1978</v>
      </c>
      <c r="D989">
        <v>2991</v>
      </c>
      <c r="E989" s="4">
        <f>(D989/G989)*100</f>
        <v>373.875</v>
      </c>
      <c r="F989" t="s">
        <v>20</v>
      </c>
      <c r="G989">
        <v>800</v>
      </c>
      <c r="H989">
        <v>32</v>
      </c>
      <c r="I989" s="5">
        <f>D989/H989</f>
        <v>93.46875</v>
      </c>
      <c r="J989" t="s">
        <v>21</v>
      </c>
      <c r="K989" t="s">
        <v>22</v>
      </c>
      <c r="L989">
        <v>1368853200</v>
      </c>
      <c r="M989">
        <v>1368939600</v>
      </c>
      <c r="N989" s="8">
        <f>L989/86400+DATE(1970,1,1)</f>
        <v>41412.208333333336</v>
      </c>
      <c r="O989" s="8">
        <f>M989/86400+DATE(1970,1,1)</f>
        <v>41413.208333333336</v>
      </c>
      <c r="P989" t="b">
        <v>0</v>
      </c>
      <c r="Q989" t="b">
        <v>0</v>
      </c>
      <c r="R989" t="s">
        <v>60</v>
      </c>
      <c r="S989" t="s">
        <v>2035</v>
      </c>
      <c r="T989" t="s">
        <v>2045</v>
      </c>
    </row>
    <row r="990" spans="1:20" ht="17" x14ac:dyDescent="0.2">
      <c r="A990">
        <v>975</v>
      </c>
      <c r="B990" t="s">
        <v>1979</v>
      </c>
      <c r="C990" s="3" t="s">
        <v>1980</v>
      </c>
      <c r="D990">
        <v>8366</v>
      </c>
      <c r="E990" s="4">
        <f>(D990/G990)*100</f>
        <v>154.92592592592592</v>
      </c>
      <c r="F990" t="s">
        <v>20</v>
      </c>
      <c r="G990">
        <v>5400</v>
      </c>
      <c r="H990">
        <v>135</v>
      </c>
      <c r="I990" s="5">
        <f>D990/H990</f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8">
        <f>L990/86400+DATE(1970,1,1)</f>
        <v>42337.25</v>
      </c>
      <c r="O990" s="8">
        <f>M990/86400+DATE(1970,1,1)</f>
        <v>42376.25</v>
      </c>
      <c r="P990" t="b">
        <v>0</v>
      </c>
      <c r="Q990" t="b">
        <v>1</v>
      </c>
      <c r="R990" t="s">
        <v>33</v>
      </c>
      <c r="S990" t="s">
        <v>2039</v>
      </c>
      <c r="T990" t="s">
        <v>2040</v>
      </c>
    </row>
    <row r="991" spans="1:20" ht="34" x14ac:dyDescent="0.2">
      <c r="A991">
        <v>976</v>
      </c>
      <c r="B991" t="s">
        <v>1981</v>
      </c>
      <c r="C991" s="3" t="s">
        <v>1982</v>
      </c>
      <c r="D991">
        <v>12886</v>
      </c>
      <c r="E991" s="4">
        <f>(D991/G991)*100</f>
        <v>322.14999999999998</v>
      </c>
      <c r="F991" t="s">
        <v>20</v>
      </c>
      <c r="G991">
        <v>4000</v>
      </c>
      <c r="H991">
        <v>140</v>
      </c>
      <c r="I991" s="5">
        <f>D991/H991</f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8">
        <f>L991/86400+DATE(1970,1,1)</f>
        <v>40571.25</v>
      </c>
      <c r="O991" s="8">
        <f>M991/86400+DATE(1970,1,1)</f>
        <v>40577.25</v>
      </c>
      <c r="P991" t="b">
        <v>0</v>
      </c>
      <c r="Q991" t="b">
        <v>1</v>
      </c>
      <c r="R991" t="s">
        <v>33</v>
      </c>
      <c r="S991" t="s">
        <v>2039</v>
      </c>
      <c r="T991" t="s">
        <v>2040</v>
      </c>
    </row>
    <row r="992" spans="1:20" ht="17" x14ac:dyDescent="0.2">
      <c r="A992">
        <v>978</v>
      </c>
      <c r="B992" t="s">
        <v>1984</v>
      </c>
      <c r="C992" s="3" t="s">
        <v>1985</v>
      </c>
      <c r="D992">
        <v>8641</v>
      </c>
      <c r="E992" s="4">
        <f>(D992/G992)*100</f>
        <v>864.1</v>
      </c>
      <c r="F992" t="s">
        <v>20</v>
      </c>
      <c r="G992">
        <v>1000</v>
      </c>
      <c r="H992">
        <v>92</v>
      </c>
      <c r="I992" s="5">
        <f>D992/H992</f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8">
        <f>L992/86400+DATE(1970,1,1)</f>
        <v>42686.25</v>
      </c>
      <c r="O992" s="8">
        <f>M992/86400+DATE(1970,1,1)</f>
        <v>42708.25</v>
      </c>
      <c r="P992" t="b">
        <v>0</v>
      </c>
      <c r="Q992" t="b">
        <v>0</v>
      </c>
      <c r="R992" t="s">
        <v>89</v>
      </c>
      <c r="S992" t="s">
        <v>2050</v>
      </c>
      <c r="T992" t="s">
        <v>2051</v>
      </c>
    </row>
    <row r="993" spans="1:20" ht="17" x14ac:dyDescent="0.2">
      <c r="A993">
        <v>979</v>
      </c>
      <c r="B993" t="s">
        <v>1986</v>
      </c>
      <c r="C993" s="3" t="s">
        <v>1987</v>
      </c>
      <c r="D993">
        <v>86244</v>
      </c>
      <c r="E993" s="4">
        <f>(D993/G993)*100</f>
        <v>143.26245847176079</v>
      </c>
      <c r="F993" t="s">
        <v>20</v>
      </c>
      <c r="G993">
        <v>60200</v>
      </c>
      <c r="H993">
        <v>1015</v>
      </c>
      <c r="I993" s="5">
        <f>D993/H993</f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8">
        <f>L993/86400+DATE(1970,1,1)</f>
        <v>42078.208333333328</v>
      </c>
      <c r="O993" s="8">
        <f>M993/86400+DATE(1970,1,1)</f>
        <v>42084.208333333328</v>
      </c>
      <c r="P993" t="b">
        <v>0</v>
      </c>
      <c r="Q993" t="b">
        <v>0</v>
      </c>
      <c r="R993" t="s">
        <v>33</v>
      </c>
      <c r="S993" t="s">
        <v>2039</v>
      </c>
      <c r="T993" t="s">
        <v>2040</v>
      </c>
    </row>
    <row r="994" spans="1:20" ht="17" x14ac:dyDescent="0.2">
      <c r="A994">
        <v>981</v>
      </c>
      <c r="B994" t="s">
        <v>1990</v>
      </c>
      <c r="C994" s="3" t="s">
        <v>1991</v>
      </c>
      <c r="D994">
        <v>11941</v>
      </c>
      <c r="E994" s="4">
        <f>(D994/G994)*100</f>
        <v>178.22388059701493</v>
      </c>
      <c r="F994" t="s">
        <v>20</v>
      </c>
      <c r="G994">
        <v>6700</v>
      </c>
      <c r="H994">
        <v>323</v>
      </c>
      <c r="I994" s="5">
        <f>D994/H994</f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8">
        <f>L994/86400+DATE(1970,1,1)</f>
        <v>43094.25</v>
      </c>
      <c r="O994" s="8">
        <f>M994/86400+DATE(1970,1,1)</f>
        <v>43127.25</v>
      </c>
      <c r="P994" t="b">
        <v>0</v>
      </c>
      <c r="Q994" t="b">
        <v>0</v>
      </c>
      <c r="R994" t="s">
        <v>28</v>
      </c>
      <c r="S994" t="s">
        <v>2037</v>
      </c>
      <c r="T994" t="s">
        <v>2038</v>
      </c>
    </row>
    <row r="995" spans="1:20" ht="17" x14ac:dyDescent="0.2">
      <c r="A995">
        <v>983</v>
      </c>
      <c r="B995" t="s">
        <v>1994</v>
      </c>
      <c r="C995" s="3" t="s">
        <v>1995</v>
      </c>
      <c r="D995">
        <v>188404</v>
      </c>
      <c r="E995" s="4">
        <f>(D995/G995)*100</f>
        <v>145.93648334624322</v>
      </c>
      <c r="F995" t="s">
        <v>20</v>
      </c>
      <c r="G995">
        <v>129100</v>
      </c>
      <c r="H995">
        <v>2326</v>
      </c>
      <c r="I995" s="5">
        <f>D995/H995</f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8">
        <f>L995/86400+DATE(1970,1,1)</f>
        <v>43681.208333333328</v>
      </c>
      <c r="O995" s="8">
        <f>M995/86400+DATE(1970,1,1)</f>
        <v>43696.208333333328</v>
      </c>
      <c r="P995" t="b">
        <v>0</v>
      </c>
      <c r="Q995" t="b">
        <v>0</v>
      </c>
      <c r="R995" t="s">
        <v>42</v>
      </c>
      <c r="S995" t="s">
        <v>2041</v>
      </c>
      <c r="T995" t="s">
        <v>2042</v>
      </c>
    </row>
    <row r="996" spans="1:20" ht="34" x14ac:dyDescent="0.2">
      <c r="A996">
        <v>984</v>
      </c>
      <c r="B996" t="s">
        <v>1996</v>
      </c>
      <c r="C996" s="3" t="s">
        <v>1997</v>
      </c>
      <c r="D996">
        <v>9910</v>
      </c>
      <c r="E996" s="4">
        <f>(D996/G996)*100</f>
        <v>152.46153846153848</v>
      </c>
      <c r="F996" t="s">
        <v>20</v>
      </c>
      <c r="G996">
        <v>6500</v>
      </c>
      <c r="H996">
        <v>381</v>
      </c>
      <c r="I996" s="5">
        <f>D996/H996</f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8">
        <f>L996/86400+DATE(1970,1,1)</f>
        <v>43716.208333333328</v>
      </c>
      <c r="O996" s="8">
        <f>M996/86400+DATE(1970,1,1)</f>
        <v>43742.208333333328</v>
      </c>
      <c r="P996" t="b">
        <v>0</v>
      </c>
      <c r="Q996" t="b">
        <v>0</v>
      </c>
      <c r="R996" t="s">
        <v>33</v>
      </c>
      <c r="S996" t="s">
        <v>2039</v>
      </c>
      <c r="T996" t="s">
        <v>2040</v>
      </c>
    </row>
    <row r="997" spans="1:20" ht="17" x14ac:dyDescent="0.2">
      <c r="A997">
        <v>987</v>
      </c>
      <c r="B997" t="s">
        <v>2002</v>
      </c>
      <c r="C997" s="3" t="s">
        <v>2003</v>
      </c>
      <c r="D997">
        <v>13441</v>
      </c>
      <c r="E997" s="4">
        <f>(D997/G997)*100</f>
        <v>216.79032258064518</v>
      </c>
      <c r="F997" t="s">
        <v>20</v>
      </c>
      <c r="G997">
        <v>6200</v>
      </c>
      <c r="H997">
        <v>480</v>
      </c>
      <c r="I997" s="5">
        <f>D997/H997</f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8">
        <f>L997/86400+DATE(1970,1,1)</f>
        <v>42852.208333333328</v>
      </c>
      <c r="O997" s="8">
        <f>M997/86400+DATE(1970,1,1)</f>
        <v>42866.208333333328</v>
      </c>
      <c r="P997" t="b">
        <v>0</v>
      </c>
      <c r="Q997" t="b">
        <v>0</v>
      </c>
      <c r="R997" t="s">
        <v>42</v>
      </c>
      <c r="S997" t="s">
        <v>2041</v>
      </c>
      <c r="T997" t="s">
        <v>2042</v>
      </c>
    </row>
    <row r="998" spans="1:20" ht="17" x14ac:dyDescent="0.2">
      <c r="A998">
        <v>989</v>
      </c>
      <c r="B998" t="s">
        <v>2006</v>
      </c>
      <c r="C998" s="3" t="s">
        <v>2007</v>
      </c>
      <c r="D998">
        <v>11990</v>
      </c>
      <c r="E998" s="4">
        <f>(D998/G998)*100</f>
        <v>499.58333333333337</v>
      </c>
      <c r="F998" t="s">
        <v>20</v>
      </c>
      <c r="G998">
        <v>2400</v>
      </c>
      <c r="H998">
        <v>226</v>
      </c>
      <c r="I998" s="5">
        <f>D998/H998</f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8">
        <f>L998/86400+DATE(1970,1,1)</f>
        <v>43571.208333333328</v>
      </c>
      <c r="O998" s="8">
        <f>M998/86400+DATE(1970,1,1)</f>
        <v>43576.208333333328</v>
      </c>
      <c r="P998" t="b">
        <v>0</v>
      </c>
      <c r="Q998" t="b">
        <v>0</v>
      </c>
      <c r="R998" t="s">
        <v>206</v>
      </c>
      <c r="S998" t="s">
        <v>2047</v>
      </c>
      <c r="T998" t="s">
        <v>2059</v>
      </c>
    </row>
    <row r="999" spans="1:20" ht="17" x14ac:dyDescent="0.2">
      <c r="A999">
        <v>991</v>
      </c>
      <c r="B999" t="s">
        <v>1080</v>
      </c>
      <c r="C999" s="3" t="s">
        <v>2010</v>
      </c>
      <c r="D999">
        <v>11091</v>
      </c>
      <c r="E999" s="4">
        <f>(D999/G999)*100</f>
        <v>113.17346938775511</v>
      </c>
      <c r="F999" t="s">
        <v>20</v>
      </c>
      <c r="G999">
        <v>9800</v>
      </c>
      <c r="H999">
        <v>241</v>
      </c>
      <c r="I999" s="5">
        <f>D999/H999</f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8">
        <f>L999/86400+DATE(1970,1,1)</f>
        <v>41907.208333333336</v>
      </c>
      <c r="O999" s="8">
        <f>M999/86400+DATE(1970,1,1)</f>
        <v>41911.208333333336</v>
      </c>
      <c r="P999" t="b">
        <v>0</v>
      </c>
      <c r="Q999" t="b">
        <v>1</v>
      </c>
      <c r="R999" t="s">
        <v>23</v>
      </c>
      <c r="S999" t="s">
        <v>2035</v>
      </c>
      <c r="T999" t="s">
        <v>2036</v>
      </c>
    </row>
    <row r="1000" spans="1:20" ht="17" x14ac:dyDescent="0.2">
      <c r="A1000">
        <v>992</v>
      </c>
      <c r="B1000" t="s">
        <v>2011</v>
      </c>
      <c r="C1000" s="3" t="s">
        <v>2012</v>
      </c>
      <c r="D1000">
        <v>13223</v>
      </c>
      <c r="E1000" s="4">
        <f>(D1000/G1000)*100</f>
        <v>426.54838709677421</v>
      </c>
      <c r="F1000" t="s">
        <v>20</v>
      </c>
      <c r="G1000">
        <v>3100</v>
      </c>
      <c r="H1000">
        <v>132</v>
      </c>
      <c r="I1000" s="5">
        <f>D1000/H1000</f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8">
        <f>L1000/86400+DATE(1970,1,1)</f>
        <v>43227.208333333328</v>
      </c>
      <c r="O1000" s="8">
        <f>M1000/86400+DATE(1970,1,1)</f>
        <v>43241.208333333328</v>
      </c>
      <c r="P1000" t="b">
        <v>0</v>
      </c>
      <c r="Q1000" t="b">
        <v>1</v>
      </c>
      <c r="R1000" t="s">
        <v>53</v>
      </c>
      <c r="S1000" t="s">
        <v>2041</v>
      </c>
      <c r="T1000" t="s">
        <v>2044</v>
      </c>
    </row>
    <row r="1001" spans="1:20" ht="17" x14ac:dyDescent="0.2">
      <c r="A1001">
        <v>995</v>
      </c>
      <c r="B1001" t="s">
        <v>2017</v>
      </c>
      <c r="C1001" s="3" t="s">
        <v>2018</v>
      </c>
      <c r="D1001">
        <v>153216</v>
      </c>
      <c r="E1001" s="4">
        <f>(D1001/G1001)*100</f>
        <v>157.46762589928059</v>
      </c>
      <c r="F1001" t="s">
        <v>20</v>
      </c>
      <c r="G1001">
        <v>97300</v>
      </c>
      <c r="H1001">
        <v>2043</v>
      </c>
      <c r="I1001" s="5">
        <f>D1001/H1001</f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8">
        <f>L1001/86400+DATE(1970,1,1)</f>
        <v>43408.208333333328</v>
      </c>
      <c r="O1001" s="8">
        <f>M1001/86400+DATE(1970,1,1)</f>
        <v>43437.25</v>
      </c>
      <c r="P1001" t="b">
        <v>0</v>
      </c>
      <c r="Q1001" t="b">
        <v>1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F2:F1001"/>
  </sortState>
  <conditionalFormatting sqref="E1:E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F1:G1048576">
    <cfRule type="containsText" dxfId="14" priority="2" operator="containsText" text="live">
      <formula>NOT(ISERROR(SEARCH("live",F1)))</formula>
    </cfRule>
    <cfRule type="containsText" dxfId="13" priority="3" operator="containsText" text="canceled">
      <formula>NOT(ISERROR(SEARCH("canceled",F1)))</formula>
    </cfRule>
    <cfRule type="containsText" dxfId="12" priority="4" operator="containsText" text="live">
      <formula>NOT(ISERROR(SEARCH("live",F1)))</formula>
    </cfRule>
    <cfRule type="containsText" dxfId="11" priority="5" operator="containsText" text="successful">
      <formula>NOT(ISERROR(SEARCH("successful",F1)))</formula>
    </cfRule>
    <cfRule type="containsText" dxfId="10" priority="6" operator="containsText" text="failed">
      <formula>NOT(ISERROR(SEARCH("failed",F1)))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36A1-2DF8-464D-8BF1-0F6A3321443F}">
  <dimension ref="A1:F14"/>
  <sheetViews>
    <sheetView workbookViewId="0">
      <selection activeCell="E2" sqref="E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308D-46DF-F541-B99B-E26D55CE9AFD}">
  <dimension ref="A1:F30"/>
  <sheetViews>
    <sheetView workbookViewId="0">
      <selection activeCell="B9" sqref="B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3607-0BB8-4646-A873-6F205B19994E}">
  <dimension ref="A1:E18"/>
  <sheetViews>
    <sheetView workbookViewId="0">
      <selection activeCell="G19" sqref="G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7" bestFit="1" customWidth="1"/>
  </cols>
  <sheetData>
    <row r="1" spans="1:5" x14ac:dyDescent="0.2">
      <c r="A1" s="6" t="s">
        <v>2031</v>
      </c>
      <c r="B1" t="s">
        <v>2070</v>
      </c>
    </row>
    <row r="2" spans="1:5" x14ac:dyDescent="0.2">
      <c r="A2" s="6" t="s">
        <v>2085</v>
      </c>
      <c r="B2" t="s">
        <v>2070</v>
      </c>
    </row>
    <row r="4" spans="1:5" ht="17" customHeight="1" x14ac:dyDescent="0.2">
      <c r="A4" s="6" t="s">
        <v>2068</v>
      </c>
      <c r="B4" s="6" t="s">
        <v>2069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3DCC-6AFE-7D41-B5C2-8ABA3C400ABB}">
  <dimension ref="A1:H13"/>
  <sheetViews>
    <sheetView workbookViewId="0">
      <selection activeCell="N24" sqref="N24"/>
    </sheetView>
  </sheetViews>
  <sheetFormatPr baseColWidth="10" defaultColWidth="5.1640625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COUNTIFS(Crowdfunding!$F$2:$F$1001, "successful", Crowdfunding!$G$2:$G$1001, "&lt;1000")</f>
        <v>30</v>
      </c>
      <c r="C2">
        <f>COUNTIFS(Crowdfunding!$F$2:$F$1001, "failed", Crowdfunding!$G$2:$G$1001, "&lt;1000")</f>
        <v>20</v>
      </c>
      <c r="D2">
        <f>COUNTIFS(Crowdfunding!$F$2:$F$1001, "canceled", Crowdfunding!$G$2:$G$1001, "&lt;1000")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2095</v>
      </c>
      <c r="B3">
        <f>COUNTIFS(Crowdfunding!$F$2:$F$1001,"successful",Crowdfunding!$G$2:$G$1001,"&gt;=1000",Crowdfunding!$G$2:$G$1001,"&lt;=4999")</f>
        <v>191</v>
      </c>
      <c r="C3">
        <f>COUNTIFS(Crowdfunding!$F$2:$F$1001,"failed",Crowdfunding!$G$2:$G$1001,"&gt;=1000",Crowdfunding!$G$2:$G$1001,"&lt;=4999")</f>
        <v>38</v>
      </c>
      <c r="D3">
        <f>COUNTIFS(Crowdfunding!$F$2:$F$1001,"canceled",Crowdfunding!$G$2:$G$1001,"&gt;=1000",Crowdfunding!$G$2:$G$1001,"&lt;=4999")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2096</v>
      </c>
      <c r="B4">
        <f>COUNTIFS(Crowdfunding!$F$2:$F$1001,"successful",Crowdfunding!$G$2:$G$1001,"&gt;=5000",Crowdfunding!$G$2:$G$1001,"&lt;=9999")</f>
        <v>164</v>
      </c>
      <c r="C4">
        <f>COUNTIFS(Crowdfunding!$F$2:$F$1001,"failed",Crowdfunding!$G$2:$G$1001,"&gt;=5000",Crowdfunding!$G$2:$G$1001,"&lt;=9999")</f>
        <v>126</v>
      </c>
      <c r="D4">
        <f>COUNTIFS(Crowdfunding!$F$2:$F$1001,"canceled",Crowdfunding!$G$2:$G$1001,"&gt;=5000",Crowdfunding!$G$2:$G$1001,"&lt;=9999")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2097</v>
      </c>
      <c r="B5">
        <f>COUNTIFS(Crowdfunding!$F$2:$F$1001,"successful",Crowdfunding!$G$2:$G$1001,"&gt;=10000",Crowdfunding!$G$2:$G$1001,"&lt;=14999")</f>
        <v>4</v>
      </c>
      <c r="C5">
        <f>COUNTIFS(Crowdfunding!$F$2:$F$1001,"failed",Crowdfunding!$G$2:$G$1001,"&gt;=10000",Crowdfunding!$G$2:$G$1001,"&lt;=14999")</f>
        <v>5</v>
      </c>
      <c r="D5">
        <f>COUNTIFS(Crowdfunding!$F$2:$F$1001,"canceled",Crowdfunding!$G$2:$G$1001,"&gt;=10000",Crowdfunding!$G$2:$G$1001,"&lt;=14999")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2098</v>
      </c>
      <c r="B6">
        <f>COUNTIFS(Crowdfunding!$F$2:$F$1001,"successful",Crowdfunding!$G$2:$G$1001,"&gt;=15000",Crowdfunding!$G$2:$G$1001,"&lt;=19999")</f>
        <v>10</v>
      </c>
      <c r="C6">
        <f>COUNTIFS(Crowdfunding!$F$2:$F$1001,"failed",Crowdfunding!$G$2:$G$1001,"&gt;=15000",Crowdfunding!$G$2:$G$1001,"&lt;=19999")</f>
        <v>0</v>
      </c>
      <c r="D6">
        <f>COUNTIFS(Crowdfunding!$F$2:$F$1001,"canceled",Crowdfunding!$G$2:$G$1001,"&gt;=15000",Crowdfunding!$G$2:$G$1001,"&lt;=19999")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2099</v>
      </c>
      <c r="B7">
        <f>COUNTIFS(Crowdfunding!$F$2:$F$1001,"successful",Crowdfunding!$G$2:$G$1001,"&gt;=20000",Crowdfunding!$G$2:$G$1001,"&lt;=24999")</f>
        <v>7</v>
      </c>
      <c r="C7">
        <f>COUNTIFS(Crowdfunding!$F$2:$F$1001,"failed",Crowdfunding!$G$2:$G$1001,"&gt;=20000",Crowdfunding!$G$2:$G$1001,"&lt;=24999")</f>
        <v>0</v>
      </c>
      <c r="D7">
        <f>COUNTIFS(Crowdfunding!$F$2:$F$1001,"canceled",Crowdfunding!$G$2:$G$1001,"&gt;=20000",Crowdfunding!$G$2:$G$1001,"&lt;=24999")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2100</v>
      </c>
      <c r="B8">
        <f>COUNTIFS(Crowdfunding!$F$2:$F$1001,"successful",Crowdfunding!$G$2:$G$1001,"&gt;=25000",Crowdfunding!$G$2:$G$1001,"&lt;=29999")</f>
        <v>11</v>
      </c>
      <c r="C8">
        <f>COUNTIFS(Crowdfunding!$F$2:$F$1001,"failed",Crowdfunding!$G$2:$G$1001,"&gt;=25000",Crowdfunding!$G$2:$G$1001,"&lt;=29999")</f>
        <v>3</v>
      </c>
      <c r="D8">
        <f>COUNTIFS(Crowdfunding!$F$2:$F$1001,"canceled",Crowdfunding!$G$2:$G$1001,"&gt;=25000",Crowdfunding!$G$2:$G$1001,"&lt;=29999")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2101</v>
      </c>
      <c r="B9">
        <f>COUNTIFS(Crowdfunding!$F$2:$F$1001,"successful",Crowdfunding!$G$2:$G$1001,"&gt;=30000",Crowdfunding!$G$2:$G$1001,"&lt;=34999")</f>
        <v>7</v>
      </c>
      <c r="C9">
        <f>COUNTIFS(Crowdfunding!$F$2:$F$1001,"failed",Crowdfunding!$G$2:$G$1001,"&gt;=30000",Crowdfunding!$G$2:$G$1001,"&lt;=34999")</f>
        <v>0</v>
      </c>
      <c r="D9">
        <f>COUNTIFS(Crowdfunding!$F$2:$F$1001,"canceled",Crowdfunding!$G$2:$G$1001,"&gt;=30000",Crowdfunding!$G$2:$G$1001,"&lt;=34999")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2102</v>
      </c>
      <c r="B10">
        <f>COUNTIFS(Crowdfunding!$F$2:$F$1001,"successful",Crowdfunding!$G$2:$G$1001,"&gt;=35000",Crowdfunding!$G$2:$G$1001,"&lt;=39999")</f>
        <v>8</v>
      </c>
      <c r="C10">
        <f>COUNTIFS(Crowdfunding!$F$2:$F$1001,"failed",Crowdfunding!$G$2:$G$1001,"&gt;=35000",Crowdfunding!$G$2:$G$1001,"&lt;=39999")</f>
        <v>3</v>
      </c>
      <c r="D10">
        <f>COUNTIFS(Crowdfunding!$F$2:$F$1001,"canceled",Crowdfunding!$G$2:$G$1001,"&gt;=35000",Crowdfunding!$G$2:$G$1001,"&lt;=39999")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2103</v>
      </c>
      <c r="B11">
        <f>COUNTIFS(Crowdfunding!$F$2:$F$1001,"successful",Crowdfunding!$G$2:$G$1001,"&gt;=40000",Crowdfunding!$G$2:$G$1001,"&lt;=44999")</f>
        <v>11</v>
      </c>
      <c r="C11">
        <f>COUNTIFS(Crowdfunding!$F$2:$F$1001, "failed",Crowdfunding!$G$2:$G$1001,"&gt;=40000",Crowdfunding!$G$2:$G$1001,"&lt;=44999")</f>
        <v>3</v>
      </c>
      <c r="D11">
        <f>COUNTIFS(Crowdfunding!$F$2:$F$1001,"canceled",Crowdfunding!$G$2:$G$1001,"&gt;=40000",Crowdfunding!$G$2:$G$1001,"&lt;=44999")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2104</v>
      </c>
      <c r="B12">
        <f>COUNTIFS(Crowdfunding!$F$2:$F$1001,"successful",Crowdfunding!$G$2:$G$1001,"&gt;=45000",Crowdfunding!$G$2:$G$1001,"&lt;=49999")</f>
        <v>8</v>
      </c>
      <c r="C12">
        <f>COUNTIFS(Crowdfunding!$F$2:$F$1001,"failed",Crowdfunding!$G$2:$G$1001,"&gt;=45000",Crowdfunding!$G$2:$G$1001,"&lt;=49999")</f>
        <v>3</v>
      </c>
      <c r="D12">
        <f>COUNTIFS(Crowdfunding!$F$2:$F$1001,"canceled",Crowdfunding!$G$2:$G$1001,"&gt;=45000",Crowdfunding!$G$2:$G$1001,"&lt;=49999")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2105</v>
      </c>
      <c r="B13">
        <f>COUNTIFS(Crowdfunding!$F$2:$F$1001, "successful", Crowdfunding!$G$2:$G$1001, "&gt;=50000")</f>
        <v>114</v>
      </c>
      <c r="C13">
        <f>COUNTIFS(Crowdfunding!$F$2:$F$1001, "failed", Crowdfunding!$G$2:$G$1001, "&gt;=50000")</f>
        <v>163</v>
      </c>
      <c r="D13">
        <f>COUNTIFS(Crowdfunding!$F$2:$F$1001, "canceled", Crowdfunding!$G$2:$G$1001,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4381-AAF7-244A-AAD8-1DC2454BE60C}">
  <dimension ref="B1:K566"/>
  <sheetViews>
    <sheetView tabSelected="1" workbookViewId="0">
      <selection activeCell="I12" sqref="I12"/>
    </sheetView>
  </sheetViews>
  <sheetFormatPr baseColWidth="10" defaultRowHeight="16" x14ac:dyDescent="0.2"/>
  <cols>
    <col min="1" max="1" width="6.33203125" customWidth="1"/>
    <col min="3" max="3" width="13" bestFit="1" customWidth="1"/>
    <col min="6" max="6" width="13" bestFit="1" customWidth="1"/>
    <col min="9" max="9" width="16.83203125" bestFit="1" customWidth="1"/>
    <col min="10" max="10" width="11.6640625" bestFit="1" customWidth="1"/>
  </cols>
  <sheetData>
    <row r="1" spans="2:11" x14ac:dyDescent="0.2">
      <c r="B1" t="s">
        <v>2106</v>
      </c>
      <c r="C1" t="s">
        <v>2107</v>
      </c>
      <c r="E1" t="s">
        <v>2106</v>
      </c>
      <c r="F1" t="s">
        <v>2107</v>
      </c>
      <c r="J1" t="s">
        <v>2108</v>
      </c>
      <c r="K1" t="s">
        <v>2109</v>
      </c>
    </row>
    <row r="2" spans="2:11" x14ac:dyDescent="0.2">
      <c r="B2" t="s">
        <v>20</v>
      </c>
      <c r="C2">
        <v>158</v>
      </c>
      <c r="E2" t="s">
        <v>14</v>
      </c>
      <c r="F2" s="4">
        <v>0</v>
      </c>
      <c r="I2" t="s">
        <v>2110</v>
      </c>
      <c r="J2" s="4">
        <f>AVERAGE(C2:C566)</f>
        <v>851.14690265486729</v>
      </c>
      <c r="K2" s="4">
        <f>AVERAGE(F2:F365)</f>
        <v>585.61538461538464</v>
      </c>
    </row>
    <row r="3" spans="2:11" x14ac:dyDescent="0.2">
      <c r="B3" t="s">
        <v>20</v>
      </c>
      <c r="C3">
        <v>1425</v>
      </c>
      <c r="E3" t="s">
        <v>14</v>
      </c>
      <c r="F3">
        <v>24</v>
      </c>
      <c r="I3" t="s">
        <v>2111</v>
      </c>
      <c r="J3">
        <f>MEDIAN(C2:C566)</f>
        <v>201</v>
      </c>
      <c r="K3" s="4">
        <f>MEDIAN(F2:F365)</f>
        <v>114.5</v>
      </c>
    </row>
    <row r="4" spans="2:11" x14ac:dyDescent="0.2">
      <c r="B4" t="s">
        <v>20</v>
      </c>
      <c r="C4">
        <v>174</v>
      </c>
      <c r="E4" t="s">
        <v>14</v>
      </c>
      <c r="F4">
        <v>53</v>
      </c>
      <c r="I4" t="s">
        <v>2112</v>
      </c>
      <c r="J4">
        <f>MIN(C2:C566)</f>
        <v>16</v>
      </c>
      <c r="K4" s="4">
        <f>MIN(F2:F365)</f>
        <v>0</v>
      </c>
    </row>
    <row r="5" spans="2:11" x14ac:dyDescent="0.2">
      <c r="B5" t="s">
        <v>20</v>
      </c>
      <c r="C5">
        <v>227</v>
      </c>
      <c r="E5" t="s">
        <v>14</v>
      </c>
      <c r="F5">
        <v>18</v>
      </c>
      <c r="I5" t="s">
        <v>2113</v>
      </c>
      <c r="J5">
        <f>MAX(C2:C566)</f>
        <v>7295</v>
      </c>
      <c r="K5" s="4">
        <f>MAX(F2:F365)</f>
        <v>6080</v>
      </c>
    </row>
    <row r="6" spans="2:11" x14ac:dyDescent="0.2">
      <c r="B6" t="s">
        <v>20</v>
      </c>
      <c r="C6">
        <v>220</v>
      </c>
      <c r="E6" t="s">
        <v>14</v>
      </c>
      <c r="F6">
        <v>44</v>
      </c>
      <c r="I6" t="s">
        <v>2114</v>
      </c>
      <c r="J6" s="5">
        <f>VAR(C2:C566)</f>
        <v>1606216.5936295739</v>
      </c>
      <c r="K6">
        <f>VAR(F2:F365)</f>
        <v>924113.45496927318</v>
      </c>
    </row>
    <row r="7" spans="2:11" x14ac:dyDescent="0.2">
      <c r="B7" t="s">
        <v>20</v>
      </c>
      <c r="C7">
        <v>98</v>
      </c>
      <c r="E7" t="s">
        <v>14</v>
      </c>
      <c r="F7">
        <v>27</v>
      </c>
      <c r="I7" t="s">
        <v>2115</v>
      </c>
      <c r="J7">
        <f>STDEV(C2:C566)</f>
        <v>1267.366006183523</v>
      </c>
      <c r="K7">
        <f>STDEV(F2:F365)</f>
        <v>961.30819978260524</v>
      </c>
    </row>
    <row r="8" spans="2:11" x14ac:dyDescent="0.2">
      <c r="B8" t="s">
        <v>20</v>
      </c>
      <c r="C8">
        <v>100</v>
      </c>
      <c r="E8" t="s">
        <v>14</v>
      </c>
      <c r="F8">
        <v>55</v>
      </c>
    </row>
    <row r="9" spans="2:11" x14ac:dyDescent="0.2">
      <c r="B9" t="s">
        <v>20</v>
      </c>
      <c r="C9">
        <v>1249</v>
      </c>
      <c r="E9" t="s">
        <v>14</v>
      </c>
      <c r="F9">
        <v>200</v>
      </c>
    </row>
    <row r="10" spans="2:11" x14ac:dyDescent="0.2">
      <c r="B10" t="s">
        <v>20</v>
      </c>
      <c r="C10">
        <v>1396</v>
      </c>
      <c r="E10" t="s">
        <v>14</v>
      </c>
      <c r="F10">
        <v>452</v>
      </c>
    </row>
    <row r="11" spans="2:11" x14ac:dyDescent="0.2">
      <c r="B11" t="s">
        <v>20</v>
      </c>
      <c r="C11">
        <v>890</v>
      </c>
      <c r="E11" t="s">
        <v>14</v>
      </c>
      <c r="F11">
        <v>674</v>
      </c>
    </row>
    <row r="12" spans="2:11" x14ac:dyDescent="0.2">
      <c r="B12" t="s">
        <v>20</v>
      </c>
      <c r="C12">
        <v>142</v>
      </c>
      <c r="E12" t="s">
        <v>14</v>
      </c>
      <c r="F12">
        <v>558</v>
      </c>
    </row>
    <row r="13" spans="2:11" x14ac:dyDescent="0.2">
      <c r="B13" t="s">
        <v>20</v>
      </c>
      <c r="C13">
        <v>2673</v>
      </c>
      <c r="E13" t="s">
        <v>14</v>
      </c>
      <c r="F13">
        <v>15</v>
      </c>
    </row>
    <row r="14" spans="2:11" x14ac:dyDescent="0.2">
      <c r="B14" t="s">
        <v>20</v>
      </c>
      <c r="C14">
        <v>163</v>
      </c>
      <c r="E14" t="s">
        <v>14</v>
      </c>
      <c r="F14">
        <v>2307</v>
      </c>
    </row>
    <row r="15" spans="2:11" x14ac:dyDescent="0.2">
      <c r="B15" t="s">
        <v>20</v>
      </c>
      <c r="C15">
        <v>2220</v>
      </c>
      <c r="E15" t="s">
        <v>14</v>
      </c>
      <c r="F15">
        <v>88</v>
      </c>
    </row>
    <row r="16" spans="2:11" x14ac:dyDescent="0.2">
      <c r="B16" t="s">
        <v>20</v>
      </c>
      <c r="C16">
        <v>1606</v>
      </c>
      <c r="E16" t="s">
        <v>14</v>
      </c>
      <c r="F16">
        <v>48</v>
      </c>
    </row>
    <row r="17" spans="2:6" x14ac:dyDescent="0.2">
      <c r="B17" t="s">
        <v>20</v>
      </c>
      <c r="C17">
        <v>129</v>
      </c>
      <c r="E17" t="s">
        <v>14</v>
      </c>
      <c r="F17">
        <v>1</v>
      </c>
    </row>
    <row r="18" spans="2:6" x14ac:dyDescent="0.2">
      <c r="B18" t="s">
        <v>20</v>
      </c>
      <c r="C18">
        <v>226</v>
      </c>
      <c r="E18" t="s">
        <v>14</v>
      </c>
      <c r="F18">
        <v>1467</v>
      </c>
    </row>
    <row r="19" spans="2:6" x14ac:dyDescent="0.2">
      <c r="B19" t="s">
        <v>20</v>
      </c>
      <c r="C19">
        <v>5419</v>
      </c>
      <c r="E19" t="s">
        <v>14</v>
      </c>
      <c r="F19">
        <v>75</v>
      </c>
    </row>
    <row r="20" spans="2:6" x14ac:dyDescent="0.2">
      <c r="B20" t="s">
        <v>20</v>
      </c>
      <c r="C20">
        <v>165</v>
      </c>
      <c r="E20" t="s">
        <v>14</v>
      </c>
      <c r="F20">
        <v>120</v>
      </c>
    </row>
    <row r="21" spans="2:6" x14ac:dyDescent="0.2">
      <c r="B21" t="s">
        <v>20</v>
      </c>
      <c r="C21">
        <v>1965</v>
      </c>
      <c r="E21" t="s">
        <v>14</v>
      </c>
      <c r="F21">
        <v>2253</v>
      </c>
    </row>
    <row r="22" spans="2:6" x14ac:dyDescent="0.2">
      <c r="B22" t="s">
        <v>20</v>
      </c>
      <c r="C22">
        <v>16</v>
      </c>
      <c r="E22" t="s">
        <v>14</v>
      </c>
      <c r="F22">
        <v>5</v>
      </c>
    </row>
    <row r="23" spans="2:6" x14ac:dyDescent="0.2">
      <c r="B23" t="s">
        <v>20</v>
      </c>
      <c r="C23">
        <v>107</v>
      </c>
      <c r="E23" t="s">
        <v>14</v>
      </c>
      <c r="F23">
        <v>38</v>
      </c>
    </row>
    <row r="24" spans="2:6" x14ac:dyDescent="0.2">
      <c r="B24" t="s">
        <v>20</v>
      </c>
      <c r="C24">
        <v>134</v>
      </c>
      <c r="E24" t="s">
        <v>14</v>
      </c>
      <c r="F24">
        <v>12</v>
      </c>
    </row>
    <row r="25" spans="2:6" x14ac:dyDescent="0.2">
      <c r="B25" t="s">
        <v>20</v>
      </c>
      <c r="C25">
        <v>198</v>
      </c>
      <c r="E25" t="s">
        <v>14</v>
      </c>
      <c r="F25">
        <v>1684</v>
      </c>
    </row>
    <row r="26" spans="2:6" x14ac:dyDescent="0.2">
      <c r="B26" t="s">
        <v>20</v>
      </c>
      <c r="C26">
        <v>111</v>
      </c>
      <c r="E26" t="s">
        <v>14</v>
      </c>
      <c r="F26">
        <v>56</v>
      </c>
    </row>
    <row r="27" spans="2:6" x14ac:dyDescent="0.2">
      <c r="B27" t="s">
        <v>20</v>
      </c>
      <c r="C27">
        <v>222</v>
      </c>
      <c r="E27" t="s">
        <v>14</v>
      </c>
      <c r="F27">
        <v>838</v>
      </c>
    </row>
    <row r="28" spans="2:6" x14ac:dyDescent="0.2">
      <c r="B28" t="s">
        <v>20</v>
      </c>
      <c r="C28">
        <v>6212</v>
      </c>
      <c r="E28" t="s">
        <v>14</v>
      </c>
      <c r="F28">
        <v>1000</v>
      </c>
    </row>
    <row r="29" spans="2:6" x14ac:dyDescent="0.2">
      <c r="B29" t="s">
        <v>20</v>
      </c>
      <c r="C29">
        <v>98</v>
      </c>
      <c r="E29" t="s">
        <v>14</v>
      </c>
      <c r="F29">
        <v>1482</v>
      </c>
    </row>
    <row r="30" spans="2:6" x14ac:dyDescent="0.2">
      <c r="B30" t="s">
        <v>20</v>
      </c>
      <c r="C30">
        <v>92</v>
      </c>
      <c r="E30" t="s">
        <v>14</v>
      </c>
      <c r="F30">
        <v>106</v>
      </c>
    </row>
    <row r="31" spans="2:6" x14ac:dyDescent="0.2">
      <c r="B31" t="s">
        <v>20</v>
      </c>
      <c r="C31">
        <v>149</v>
      </c>
      <c r="E31" t="s">
        <v>14</v>
      </c>
      <c r="F31">
        <v>679</v>
      </c>
    </row>
    <row r="32" spans="2:6" x14ac:dyDescent="0.2">
      <c r="B32" t="s">
        <v>20</v>
      </c>
      <c r="C32">
        <v>2431</v>
      </c>
      <c r="E32" t="s">
        <v>14</v>
      </c>
      <c r="F32">
        <v>1220</v>
      </c>
    </row>
    <row r="33" spans="2:6" x14ac:dyDescent="0.2">
      <c r="B33" t="s">
        <v>20</v>
      </c>
      <c r="C33">
        <v>303</v>
      </c>
      <c r="E33" t="s">
        <v>14</v>
      </c>
      <c r="F33">
        <v>1</v>
      </c>
    </row>
    <row r="34" spans="2:6" x14ac:dyDescent="0.2">
      <c r="B34" t="s">
        <v>20</v>
      </c>
      <c r="C34">
        <v>209</v>
      </c>
      <c r="E34" t="s">
        <v>14</v>
      </c>
      <c r="F34">
        <v>37</v>
      </c>
    </row>
    <row r="35" spans="2:6" x14ac:dyDescent="0.2">
      <c r="B35" t="s">
        <v>20</v>
      </c>
      <c r="C35">
        <v>131</v>
      </c>
      <c r="E35" t="s">
        <v>14</v>
      </c>
      <c r="F35">
        <v>60</v>
      </c>
    </row>
    <row r="36" spans="2:6" x14ac:dyDescent="0.2">
      <c r="B36" t="s">
        <v>20</v>
      </c>
      <c r="C36">
        <v>164</v>
      </c>
      <c r="E36" t="s">
        <v>14</v>
      </c>
      <c r="F36">
        <v>296</v>
      </c>
    </row>
    <row r="37" spans="2:6" x14ac:dyDescent="0.2">
      <c r="B37" t="s">
        <v>20</v>
      </c>
      <c r="C37">
        <v>201</v>
      </c>
      <c r="E37" t="s">
        <v>14</v>
      </c>
      <c r="F37">
        <v>3304</v>
      </c>
    </row>
    <row r="38" spans="2:6" x14ac:dyDescent="0.2">
      <c r="B38" t="s">
        <v>20</v>
      </c>
      <c r="C38">
        <v>211</v>
      </c>
      <c r="E38" t="s">
        <v>14</v>
      </c>
      <c r="F38">
        <v>73</v>
      </c>
    </row>
    <row r="39" spans="2:6" x14ac:dyDescent="0.2">
      <c r="B39" t="s">
        <v>20</v>
      </c>
      <c r="C39">
        <v>128</v>
      </c>
      <c r="E39" t="s">
        <v>14</v>
      </c>
      <c r="F39">
        <v>3387</v>
      </c>
    </row>
    <row r="40" spans="2:6" x14ac:dyDescent="0.2">
      <c r="B40" t="s">
        <v>20</v>
      </c>
      <c r="C40">
        <v>1600</v>
      </c>
      <c r="E40" t="s">
        <v>14</v>
      </c>
      <c r="F40">
        <v>662</v>
      </c>
    </row>
    <row r="41" spans="2:6" x14ac:dyDescent="0.2">
      <c r="B41" t="s">
        <v>20</v>
      </c>
      <c r="C41">
        <v>249</v>
      </c>
      <c r="E41" t="s">
        <v>14</v>
      </c>
      <c r="F41">
        <v>774</v>
      </c>
    </row>
    <row r="42" spans="2:6" x14ac:dyDescent="0.2">
      <c r="B42" t="s">
        <v>20</v>
      </c>
      <c r="C42">
        <v>236</v>
      </c>
      <c r="E42" t="s">
        <v>14</v>
      </c>
      <c r="F42">
        <v>672</v>
      </c>
    </row>
    <row r="43" spans="2:6" x14ac:dyDescent="0.2">
      <c r="B43" t="s">
        <v>20</v>
      </c>
      <c r="C43">
        <v>4065</v>
      </c>
      <c r="E43" t="s">
        <v>14</v>
      </c>
      <c r="F43">
        <v>940</v>
      </c>
    </row>
    <row r="44" spans="2:6" x14ac:dyDescent="0.2">
      <c r="B44" t="s">
        <v>20</v>
      </c>
      <c r="C44">
        <v>246</v>
      </c>
      <c r="E44" t="s">
        <v>14</v>
      </c>
      <c r="F44">
        <v>117</v>
      </c>
    </row>
    <row r="45" spans="2:6" x14ac:dyDescent="0.2">
      <c r="B45" t="s">
        <v>20</v>
      </c>
      <c r="C45">
        <v>2475</v>
      </c>
      <c r="E45" t="s">
        <v>14</v>
      </c>
      <c r="F45">
        <v>115</v>
      </c>
    </row>
    <row r="46" spans="2:6" x14ac:dyDescent="0.2">
      <c r="B46" t="s">
        <v>20</v>
      </c>
      <c r="C46">
        <v>76</v>
      </c>
      <c r="E46" t="s">
        <v>14</v>
      </c>
      <c r="F46">
        <v>326</v>
      </c>
    </row>
    <row r="47" spans="2:6" x14ac:dyDescent="0.2">
      <c r="B47" t="s">
        <v>20</v>
      </c>
      <c r="C47">
        <v>54</v>
      </c>
      <c r="E47" t="s">
        <v>14</v>
      </c>
      <c r="F47">
        <v>1</v>
      </c>
    </row>
    <row r="48" spans="2:6" x14ac:dyDescent="0.2">
      <c r="B48" t="s">
        <v>20</v>
      </c>
      <c r="C48">
        <v>88</v>
      </c>
      <c r="E48" t="s">
        <v>14</v>
      </c>
      <c r="F48">
        <v>1467</v>
      </c>
    </row>
    <row r="49" spans="2:6" x14ac:dyDescent="0.2">
      <c r="B49" t="s">
        <v>20</v>
      </c>
      <c r="C49">
        <v>85</v>
      </c>
      <c r="E49" t="s">
        <v>14</v>
      </c>
      <c r="F49">
        <v>5681</v>
      </c>
    </row>
    <row r="50" spans="2:6" x14ac:dyDescent="0.2">
      <c r="B50" t="s">
        <v>20</v>
      </c>
      <c r="C50">
        <v>170</v>
      </c>
      <c r="E50" t="s">
        <v>14</v>
      </c>
      <c r="F50">
        <v>1059</v>
      </c>
    </row>
    <row r="51" spans="2:6" x14ac:dyDescent="0.2">
      <c r="B51" t="s">
        <v>20</v>
      </c>
      <c r="C51">
        <v>330</v>
      </c>
      <c r="E51" t="s">
        <v>14</v>
      </c>
      <c r="F51">
        <v>1194</v>
      </c>
    </row>
    <row r="52" spans="2:6" x14ac:dyDescent="0.2">
      <c r="B52" t="s">
        <v>20</v>
      </c>
      <c r="C52">
        <v>127</v>
      </c>
      <c r="E52" t="s">
        <v>14</v>
      </c>
      <c r="F52">
        <v>30</v>
      </c>
    </row>
    <row r="53" spans="2:6" x14ac:dyDescent="0.2">
      <c r="B53" t="s">
        <v>20</v>
      </c>
      <c r="C53">
        <v>411</v>
      </c>
      <c r="E53" t="s">
        <v>14</v>
      </c>
      <c r="F53">
        <v>75</v>
      </c>
    </row>
    <row r="54" spans="2:6" x14ac:dyDescent="0.2">
      <c r="B54" t="s">
        <v>20</v>
      </c>
      <c r="C54">
        <v>180</v>
      </c>
      <c r="E54" t="s">
        <v>14</v>
      </c>
      <c r="F54">
        <v>955</v>
      </c>
    </row>
    <row r="55" spans="2:6" x14ac:dyDescent="0.2">
      <c r="B55" t="s">
        <v>20</v>
      </c>
      <c r="C55">
        <v>374</v>
      </c>
      <c r="E55" t="s">
        <v>14</v>
      </c>
      <c r="F55">
        <v>67</v>
      </c>
    </row>
    <row r="56" spans="2:6" x14ac:dyDescent="0.2">
      <c r="B56" t="s">
        <v>20</v>
      </c>
      <c r="C56">
        <v>71</v>
      </c>
      <c r="E56" t="s">
        <v>14</v>
      </c>
      <c r="F56">
        <v>5</v>
      </c>
    </row>
    <row r="57" spans="2:6" x14ac:dyDescent="0.2">
      <c r="B57" t="s">
        <v>20</v>
      </c>
      <c r="C57">
        <v>203</v>
      </c>
      <c r="E57" t="s">
        <v>14</v>
      </c>
      <c r="F57">
        <v>26</v>
      </c>
    </row>
    <row r="58" spans="2:6" x14ac:dyDescent="0.2">
      <c r="B58" t="s">
        <v>20</v>
      </c>
      <c r="C58">
        <v>113</v>
      </c>
      <c r="E58" t="s">
        <v>14</v>
      </c>
      <c r="F58">
        <v>1130</v>
      </c>
    </row>
    <row r="59" spans="2:6" x14ac:dyDescent="0.2">
      <c r="B59" t="s">
        <v>20</v>
      </c>
      <c r="C59">
        <v>96</v>
      </c>
      <c r="E59" t="s">
        <v>14</v>
      </c>
      <c r="F59">
        <v>782</v>
      </c>
    </row>
    <row r="60" spans="2:6" x14ac:dyDescent="0.2">
      <c r="B60" t="s">
        <v>20</v>
      </c>
      <c r="C60">
        <v>498</v>
      </c>
      <c r="E60" t="s">
        <v>14</v>
      </c>
      <c r="F60">
        <v>210</v>
      </c>
    </row>
    <row r="61" spans="2:6" x14ac:dyDescent="0.2">
      <c r="B61" t="s">
        <v>20</v>
      </c>
      <c r="C61">
        <v>180</v>
      </c>
      <c r="E61" t="s">
        <v>14</v>
      </c>
      <c r="F61">
        <v>136</v>
      </c>
    </row>
    <row r="62" spans="2:6" x14ac:dyDescent="0.2">
      <c r="B62" t="s">
        <v>20</v>
      </c>
      <c r="C62">
        <v>27</v>
      </c>
      <c r="E62" t="s">
        <v>14</v>
      </c>
      <c r="F62">
        <v>86</v>
      </c>
    </row>
    <row r="63" spans="2:6" x14ac:dyDescent="0.2">
      <c r="B63" t="s">
        <v>20</v>
      </c>
      <c r="C63">
        <v>2331</v>
      </c>
      <c r="E63" t="s">
        <v>14</v>
      </c>
      <c r="F63">
        <v>19</v>
      </c>
    </row>
    <row r="64" spans="2:6" x14ac:dyDescent="0.2">
      <c r="B64" t="s">
        <v>20</v>
      </c>
      <c r="C64">
        <v>113</v>
      </c>
      <c r="E64" t="s">
        <v>14</v>
      </c>
      <c r="F64">
        <v>886</v>
      </c>
    </row>
    <row r="65" spans="2:6" x14ac:dyDescent="0.2">
      <c r="B65" t="s">
        <v>20</v>
      </c>
      <c r="C65">
        <v>164</v>
      </c>
      <c r="E65" t="s">
        <v>14</v>
      </c>
      <c r="F65">
        <v>35</v>
      </c>
    </row>
    <row r="66" spans="2:6" x14ac:dyDescent="0.2">
      <c r="B66" t="s">
        <v>20</v>
      </c>
      <c r="C66">
        <v>164</v>
      </c>
      <c r="E66" t="s">
        <v>14</v>
      </c>
      <c r="F66">
        <v>24</v>
      </c>
    </row>
    <row r="67" spans="2:6" x14ac:dyDescent="0.2">
      <c r="B67" t="s">
        <v>20</v>
      </c>
      <c r="C67">
        <v>336</v>
      </c>
      <c r="E67" t="s">
        <v>14</v>
      </c>
      <c r="F67">
        <v>86</v>
      </c>
    </row>
    <row r="68" spans="2:6" x14ac:dyDescent="0.2">
      <c r="B68" t="s">
        <v>20</v>
      </c>
      <c r="C68">
        <v>1917</v>
      </c>
      <c r="E68" t="s">
        <v>14</v>
      </c>
      <c r="F68">
        <v>243</v>
      </c>
    </row>
    <row r="69" spans="2:6" x14ac:dyDescent="0.2">
      <c r="B69" t="s">
        <v>20</v>
      </c>
      <c r="C69">
        <v>95</v>
      </c>
      <c r="E69" t="s">
        <v>14</v>
      </c>
      <c r="F69">
        <v>65</v>
      </c>
    </row>
    <row r="70" spans="2:6" x14ac:dyDescent="0.2">
      <c r="B70" t="s">
        <v>20</v>
      </c>
      <c r="C70">
        <v>147</v>
      </c>
      <c r="E70" t="s">
        <v>14</v>
      </c>
      <c r="F70">
        <v>100</v>
      </c>
    </row>
    <row r="71" spans="2:6" x14ac:dyDescent="0.2">
      <c r="B71" t="s">
        <v>20</v>
      </c>
      <c r="C71">
        <v>86</v>
      </c>
      <c r="E71" t="s">
        <v>14</v>
      </c>
      <c r="F71">
        <v>168</v>
      </c>
    </row>
    <row r="72" spans="2:6" x14ac:dyDescent="0.2">
      <c r="B72" t="s">
        <v>20</v>
      </c>
      <c r="C72">
        <v>83</v>
      </c>
      <c r="E72" t="s">
        <v>14</v>
      </c>
      <c r="F72">
        <v>13</v>
      </c>
    </row>
    <row r="73" spans="2:6" x14ac:dyDescent="0.2">
      <c r="B73" t="s">
        <v>20</v>
      </c>
      <c r="C73">
        <v>676</v>
      </c>
      <c r="E73" t="s">
        <v>14</v>
      </c>
      <c r="F73">
        <v>1</v>
      </c>
    </row>
    <row r="74" spans="2:6" x14ac:dyDescent="0.2">
      <c r="B74" t="s">
        <v>20</v>
      </c>
      <c r="C74">
        <v>361</v>
      </c>
      <c r="E74" t="s">
        <v>14</v>
      </c>
      <c r="F74">
        <v>40</v>
      </c>
    </row>
    <row r="75" spans="2:6" x14ac:dyDescent="0.2">
      <c r="B75" t="s">
        <v>20</v>
      </c>
      <c r="C75">
        <v>131</v>
      </c>
      <c r="E75" t="s">
        <v>14</v>
      </c>
      <c r="F75">
        <v>226</v>
      </c>
    </row>
    <row r="76" spans="2:6" x14ac:dyDescent="0.2">
      <c r="B76" t="s">
        <v>20</v>
      </c>
      <c r="C76">
        <v>126</v>
      </c>
      <c r="E76" t="s">
        <v>14</v>
      </c>
      <c r="F76">
        <v>1625</v>
      </c>
    </row>
    <row r="77" spans="2:6" x14ac:dyDescent="0.2">
      <c r="B77" t="s">
        <v>20</v>
      </c>
      <c r="C77">
        <v>275</v>
      </c>
      <c r="E77" t="s">
        <v>14</v>
      </c>
      <c r="F77">
        <v>143</v>
      </c>
    </row>
    <row r="78" spans="2:6" x14ac:dyDescent="0.2">
      <c r="B78" t="s">
        <v>20</v>
      </c>
      <c r="C78">
        <v>67</v>
      </c>
      <c r="E78" t="s">
        <v>14</v>
      </c>
      <c r="F78">
        <v>934</v>
      </c>
    </row>
    <row r="79" spans="2:6" x14ac:dyDescent="0.2">
      <c r="B79" t="s">
        <v>20</v>
      </c>
      <c r="C79">
        <v>154</v>
      </c>
      <c r="E79" t="s">
        <v>14</v>
      </c>
      <c r="F79">
        <v>17</v>
      </c>
    </row>
    <row r="80" spans="2:6" x14ac:dyDescent="0.2">
      <c r="B80" t="s">
        <v>20</v>
      </c>
      <c r="C80">
        <v>1782</v>
      </c>
      <c r="E80" t="s">
        <v>14</v>
      </c>
      <c r="F80">
        <v>2179</v>
      </c>
    </row>
    <row r="81" spans="2:6" x14ac:dyDescent="0.2">
      <c r="B81" t="s">
        <v>20</v>
      </c>
      <c r="C81">
        <v>903</v>
      </c>
      <c r="E81" t="s">
        <v>14</v>
      </c>
      <c r="F81">
        <v>931</v>
      </c>
    </row>
    <row r="82" spans="2:6" x14ac:dyDescent="0.2">
      <c r="B82" t="s">
        <v>20</v>
      </c>
      <c r="C82">
        <v>94</v>
      </c>
      <c r="E82" t="s">
        <v>14</v>
      </c>
      <c r="F82">
        <v>92</v>
      </c>
    </row>
    <row r="83" spans="2:6" x14ac:dyDescent="0.2">
      <c r="B83" t="s">
        <v>20</v>
      </c>
      <c r="C83">
        <v>180</v>
      </c>
      <c r="E83" t="s">
        <v>14</v>
      </c>
      <c r="F83">
        <v>57</v>
      </c>
    </row>
    <row r="84" spans="2:6" x14ac:dyDescent="0.2">
      <c r="B84" t="s">
        <v>20</v>
      </c>
      <c r="C84">
        <v>533</v>
      </c>
      <c r="E84" t="s">
        <v>14</v>
      </c>
      <c r="F84">
        <v>41</v>
      </c>
    </row>
    <row r="85" spans="2:6" x14ac:dyDescent="0.2">
      <c r="B85" t="s">
        <v>20</v>
      </c>
      <c r="C85">
        <v>2443</v>
      </c>
      <c r="E85" t="s">
        <v>14</v>
      </c>
      <c r="F85">
        <v>1</v>
      </c>
    </row>
    <row r="86" spans="2:6" x14ac:dyDescent="0.2">
      <c r="B86" t="s">
        <v>20</v>
      </c>
      <c r="C86">
        <v>89</v>
      </c>
      <c r="E86" t="s">
        <v>14</v>
      </c>
      <c r="F86">
        <v>101</v>
      </c>
    </row>
    <row r="87" spans="2:6" x14ac:dyDescent="0.2">
      <c r="B87" t="s">
        <v>20</v>
      </c>
      <c r="C87">
        <v>159</v>
      </c>
      <c r="E87" t="s">
        <v>14</v>
      </c>
      <c r="F87">
        <v>1335</v>
      </c>
    </row>
    <row r="88" spans="2:6" x14ac:dyDescent="0.2">
      <c r="B88" t="s">
        <v>20</v>
      </c>
      <c r="C88">
        <v>50</v>
      </c>
      <c r="E88" t="s">
        <v>14</v>
      </c>
      <c r="F88">
        <v>15</v>
      </c>
    </row>
    <row r="89" spans="2:6" x14ac:dyDescent="0.2">
      <c r="B89" t="s">
        <v>20</v>
      </c>
      <c r="C89">
        <v>186</v>
      </c>
      <c r="E89" t="s">
        <v>14</v>
      </c>
      <c r="F89">
        <v>454</v>
      </c>
    </row>
    <row r="90" spans="2:6" x14ac:dyDescent="0.2">
      <c r="B90" t="s">
        <v>20</v>
      </c>
      <c r="C90">
        <v>1071</v>
      </c>
      <c r="E90" t="s">
        <v>14</v>
      </c>
      <c r="F90">
        <v>3182</v>
      </c>
    </row>
    <row r="91" spans="2:6" x14ac:dyDescent="0.2">
      <c r="B91" t="s">
        <v>20</v>
      </c>
      <c r="C91">
        <v>117</v>
      </c>
      <c r="E91" t="s">
        <v>14</v>
      </c>
      <c r="F91">
        <v>15</v>
      </c>
    </row>
    <row r="92" spans="2:6" x14ac:dyDescent="0.2">
      <c r="B92" t="s">
        <v>20</v>
      </c>
      <c r="C92">
        <v>70</v>
      </c>
      <c r="E92" t="s">
        <v>14</v>
      </c>
      <c r="F92">
        <v>133</v>
      </c>
    </row>
    <row r="93" spans="2:6" x14ac:dyDescent="0.2">
      <c r="B93" t="s">
        <v>20</v>
      </c>
      <c r="C93">
        <v>135</v>
      </c>
      <c r="E93" t="s">
        <v>14</v>
      </c>
      <c r="F93">
        <v>2062</v>
      </c>
    </row>
    <row r="94" spans="2:6" x14ac:dyDescent="0.2">
      <c r="B94" t="s">
        <v>20</v>
      </c>
      <c r="C94">
        <v>768</v>
      </c>
      <c r="E94" t="s">
        <v>14</v>
      </c>
      <c r="F94">
        <v>29</v>
      </c>
    </row>
    <row r="95" spans="2:6" x14ac:dyDescent="0.2">
      <c r="B95" t="s">
        <v>20</v>
      </c>
      <c r="C95">
        <v>199</v>
      </c>
      <c r="E95" t="s">
        <v>14</v>
      </c>
      <c r="F95">
        <v>132</v>
      </c>
    </row>
    <row r="96" spans="2:6" x14ac:dyDescent="0.2">
      <c r="B96" t="s">
        <v>20</v>
      </c>
      <c r="C96">
        <v>107</v>
      </c>
      <c r="E96" t="s">
        <v>14</v>
      </c>
      <c r="F96">
        <v>137</v>
      </c>
    </row>
    <row r="97" spans="2:6" x14ac:dyDescent="0.2">
      <c r="B97" t="s">
        <v>20</v>
      </c>
      <c r="C97">
        <v>195</v>
      </c>
      <c r="E97" t="s">
        <v>14</v>
      </c>
      <c r="F97">
        <v>908</v>
      </c>
    </row>
    <row r="98" spans="2:6" x14ac:dyDescent="0.2">
      <c r="B98" t="s">
        <v>20</v>
      </c>
      <c r="C98">
        <v>3376</v>
      </c>
      <c r="E98" t="s">
        <v>14</v>
      </c>
      <c r="F98">
        <v>10</v>
      </c>
    </row>
    <row r="99" spans="2:6" x14ac:dyDescent="0.2">
      <c r="B99" t="s">
        <v>20</v>
      </c>
      <c r="C99">
        <v>41</v>
      </c>
      <c r="E99" t="s">
        <v>14</v>
      </c>
      <c r="F99">
        <v>1910</v>
      </c>
    </row>
    <row r="100" spans="2:6" x14ac:dyDescent="0.2">
      <c r="B100" t="s">
        <v>20</v>
      </c>
      <c r="C100">
        <v>1821</v>
      </c>
      <c r="E100" t="s">
        <v>14</v>
      </c>
      <c r="F100">
        <v>38</v>
      </c>
    </row>
    <row r="101" spans="2:6" x14ac:dyDescent="0.2">
      <c r="B101" t="s">
        <v>20</v>
      </c>
      <c r="C101">
        <v>164</v>
      </c>
      <c r="E101" t="s">
        <v>14</v>
      </c>
      <c r="F101">
        <v>104</v>
      </c>
    </row>
    <row r="102" spans="2:6" x14ac:dyDescent="0.2">
      <c r="B102" t="s">
        <v>20</v>
      </c>
      <c r="C102">
        <v>157</v>
      </c>
      <c r="E102" t="s">
        <v>14</v>
      </c>
      <c r="F102">
        <v>49</v>
      </c>
    </row>
    <row r="103" spans="2:6" x14ac:dyDescent="0.2">
      <c r="B103" t="s">
        <v>20</v>
      </c>
      <c r="C103">
        <v>246</v>
      </c>
      <c r="E103" t="s">
        <v>14</v>
      </c>
      <c r="F103">
        <v>1</v>
      </c>
    </row>
    <row r="104" spans="2:6" x14ac:dyDescent="0.2">
      <c r="B104" t="s">
        <v>20</v>
      </c>
      <c r="C104">
        <v>1396</v>
      </c>
      <c r="E104" t="s">
        <v>14</v>
      </c>
      <c r="F104">
        <v>245</v>
      </c>
    </row>
    <row r="105" spans="2:6" x14ac:dyDescent="0.2">
      <c r="B105" t="s">
        <v>20</v>
      </c>
      <c r="C105">
        <v>2506</v>
      </c>
      <c r="E105" t="s">
        <v>14</v>
      </c>
      <c r="F105">
        <v>32</v>
      </c>
    </row>
    <row r="106" spans="2:6" x14ac:dyDescent="0.2">
      <c r="B106" t="s">
        <v>20</v>
      </c>
      <c r="C106">
        <v>244</v>
      </c>
      <c r="E106" t="s">
        <v>14</v>
      </c>
      <c r="F106">
        <v>7</v>
      </c>
    </row>
    <row r="107" spans="2:6" x14ac:dyDescent="0.2">
      <c r="B107" t="s">
        <v>20</v>
      </c>
      <c r="C107">
        <v>146</v>
      </c>
      <c r="E107" t="s">
        <v>14</v>
      </c>
      <c r="F107">
        <v>803</v>
      </c>
    </row>
    <row r="108" spans="2:6" x14ac:dyDescent="0.2">
      <c r="B108" t="s">
        <v>20</v>
      </c>
      <c r="C108">
        <v>1267</v>
      </c>
      <c r="E108" t="s">
        <v>14</v>
      </c>
      <c r="F108">
        <v>16</v>
      </c>
    </row>
    <row r="109" spans="2:6" x14ac:dyDescent="0.2">
      <c r="B109" t="s">
        <v>20</v>
      </c>
      <c r="C109">
        <v>1561</v>
      </c>
      <c r="E109" t="s">
        <v>14</v>
      </c>
      <c r="F109">
        <v>31</v>
      </c>
    </row>
    <row r="110" spans="2:6" x14ac:dyDescent="0.2">
      <c r="B110" t="s">
        <v>20</v>
      </c>
      <c r="C110">
        <v>48</v>
      </c>
      <c r="E110" t="s">
        <v>14</v>
      </c>
      <c r="F110">
        <v>108</v>
      </c>
    </row>
    <row r="111" spans="2:6" x14ac:dyDescent="0.2">
      <c r="B111" t="s">
        <v>20</v>
      </c>
      <c r="C111">
        <v>2739</v>
      </c>
      <c r="E111" t="s">
        <v>14</v>
      </c>
      <c r="F111">
        <v>30</v>
      </c>
    </row>
    <row r="112" spans="2:6" x14ac:dyDescent="0.2">
      <c r="B112" t="s">
        <v>20</v>
      </c>
      <c r="C112">
        <v>3537</v>
      </c>
      <c r="E112" t="s">
        <v>14</v>
      </c>
      <c r="F112">
        <v>17</v>
      </c>
    </row>
    <row r="113" spans="2:6" x14ac:dyDescent="0.2">
      <c r="B113" t="s">
        <v>20</v>
      </c>
      <c r="C113">
        <v>2107</v>
      </c>
      <c r="E113" t="s">
        <v>14</v>
      </c>
      <c r="F113">
        <v>80</v>
      </c>
    </row>
    <row r="114" spans="2:6" x14ac:dyDescent="0.2">
      <c r="B114" t="s">
        <v>20</v>
      </c>
      <c r="C114">
        <v>3318</v>
      </c>
      <c r="E114" t="s">
        <v>14</v>
      </c>
      <c r="F114">
        <v>2468</v>
      </c>
    </row>
    <row r="115" spans="2:6" x14ac:dyDescent="0.2">
      <c r="B115" t="s">
        <v>20</v>
      </c>
      <c r="C115">
        <v>340</v>
      </c>
      <c r="E115" t="s">
        <v>14</v>
      </c>
      <c r="F115">
        <v>26</v>
      </c>
    </row>
    <row r="116" spans="2:6" x14ac:dyDescent="0.2">
      <c r="B116" t="s">
        <v>20</v>
      </c>
      <c r="C116">
        <v>1442</v>
      </c>
      <c r="E116" t="s">
        <v>14</v>
      </c>
      <c r="F116">
        <v>73</v>
      </c>
    </row>
    <row r="117" spans="2:6" x14ac:dyDescent="0.2">
      <c r="B117" t="s">
        <v>20</v>
      </c>
      <c r="C117">
        <v>126</v>
      </c>
      <c r="E117" t="s">
        <v>14</v>
      </c>
      <c r="F117">
        <v>128</v>
      </c>
    </row>
    <row r="118" spans="2:6" x14ac:dyDescent="0.2">
      <c r="B118" t="s">
        <v>20</v>
      </c>
      <c r="C118">
        <v>524</v>
      </c>
      <c r="E118" t="s">
        <v>14</v>
      </c>
      <c r="F118">
        <v>33</v>
      </c>
    </row>
    <row r="119" spans="2:6" x14ac:dyDescent="0.2">
      <c r="B119" t="s">
        <v>20</v>
      </c>
      <c r="C119">
        <v>1989</v>
      </c>
      <c r="E119" t="s">
        <v>14</v>
      </c>
      <c r="F119">
        <v>1072</v>
      </c>
    </row>
    <row r="120" spans="2:6" x14ac:dyDescent="0.2">
      <c r="B120" t="s">
        <v>20</v>
      </c>
      <c r="C120">
        <v>157</v>
      </c>
      <c r="E120" t="s">
        <v>14</v>
      </c>
      <c r="F120">
        <v>393</v>
      </c>
    </row>
    <row r="121" spans="2:6" x14ac:dyDescent="0.2">
      <c r="B121" t="s">
        <v>20</v>
      </c>
      <c r="C121">
        <v>4498</v>
      </c>
      <c r="E121" t="s">
        <v>14</v>
      </c>
      <c r="F121">
        <v>1257</v>
      </c>
    </row>
    <row r="122" spans="2:6" x14ac:dyDescent="0.2">
      <c r="B122" t="s">
        <v>20</v>
      </c>
      <c r="C122">
        <v>80</v>
      </c>
      <c r="E122" t="s">
        <v>14</v>
      </c>
      <c r="F122">
        <v>328</v>
      </c>
    </row>
    <row r="123" spans="2:6" x14ac:dyDescent="0.2">
      <c r="B123" t="s">
        <v>20</v>
      </c>
      <c r="C123">
        <v>43</v>
      </c>
      <c r="E123" t="s">
        <v>14</v>
      </c>
      <c r="F123">
        <v>147</v>
      </c>
    </row>
    <row r="124" spans="2:6" x14ac:dyDescent="0.2">
      <c r="B124" t="s">
        <v>20</v>
      </c>
      <c r="C124">
        <v>2053</v>
      </c>
      <c r="E124" t="s">
        <v>14</v>
      </c>
      <c r="F124">
        <v>830</v>
      </c>
    </row>
    <row r="125" spans="2:6" x14ac:dyDescent="0.2">
      <c r="B125" t="s">
        <v>20</v>
      </c>
      <c r="C125">
        <v>168</v>
      </c>
      <c r="E125" t="s">
        <v>14</v>
      </c>
      <c r="F125">
        <v>331</v>
      </c>
    </row>
    <row r="126" spans="2:6" x14ac:dyDescent="0.2">
      <c r="B126" t="s">
        <v>20</v>
      </c>
      <c r="C126">
        <v>4289</v>
      </c>
      <c r="E126" t="s">
        <v>14</v>
      </c>
      <c r="F126">
        <v>25</v>
      </c>
    </row>
    <row r="127" spans="2:6" x14ac:dyDescent="0.2">
      <c r="B127" t="s">
        <v>20</v>
      </c>
      <c r="C127">
        <v>165</v>
      </c>
      <c r="E127" t="s">
        <v>14</v>
      </c>
      <c r="F127">
        <v>3483</v>
      </c>
    </row>
    <row r="128" spans="2:6" x14ac:dyDescent="0.2">
      <c r="B128" t="s">
        <v>20</v>
      </c>
      <c r="C128">
        <v>1815</v>
      </c>
      <c r="E128" t="s">
        <v>14</v>
      </c>
      <c r="F128">
        <v>923</v>
      </c>
    </row>
    <row r="129" spans="2:6" x14ac:dyDescent="0.2">
      <c r="B129" t="s">
        <v>20</v>
      </c>
      <c r="C129">
        <v>397</v>
      </c>
      <c r="E129" t="s">
        <v>14</v>
      </c>
      <c r="F129">
        <v>1</v>
      </c>
    </row>
    <row r="130" spans="2:6" x14ac:dyDescent="0.2">
      <c r="B130" t="s">
        <v>20</v>
      </c>
      <c r="C130">
        <v>1539</v>
      </c>
      <c r="E130" t="s">
        <v>14</v>
      </c>
      <c r="F130">
        <v>33</v>
      </c>
    </row>
    <row r="131" spans="2:6" x14ac:dyDescent="0.2">
      <c r="B131" t="s">
        <v>20</v>
      </c>
      <c r="C131">
        <v>138</v>
      </c>
      <c r="E131" t="s">
        <v>14</v>
      </c>
      <c r="F131">
        <v>40</v>
      </c>
    </row>
    <row r="132" spans="2:6" x14ac:dyDescent="0.2">
      <c r="B132" t="s">
        <v>20</v>
      </c>
      <c r="C132">
        <v>3594</v>
      </c>
      <c r="E132" t="s">
        <v>14</v>
      </c>
      <c r="F132">
        <v>23</v>
      </c>
    </row>
    <row r="133" spans="2:6" x14ac:dyDescent="0.2">
      <c r="B133" t="s">
        <v>20</v>
      </c>
      <c r="C133">
        <v>5880</v>
      </c>
      <c r="E133" t="s">
        <v>14</v>
      </c>
      <c r="F133">
        <v>75</v>
      </c>
    </row>
    <row r="134" spans="2:6" x14ac:dyDescent="0.2">
      <c r="B134" t="s">
        <v>20</v>
      </c>
      <c r="C134">
        <v>112</v>
      </c>
      <c r="E134" t="s">
        <v>14</v>
      </c>
      <c r="F134">
        <v>2176</v>
      </c>
    </row>
    <row r="135" spans="2:6" x14ac:dyDescent="0.2">
      <c r="B135" t="s">
        <v>20</v>
      </c>
      <c r="C135">
        <v>943</v>
      </c>
      <c r="E135" t="s">
        <v>14</v>
      </c>
      <c r="F135">
        <v>441</v>
      </c>
    </row>
    <row r="136" spans="2:6" x14ac:dyDescent="0.2">
      <c r="B136" t="s">
        <v>20</v>
      </c>
      <c r="C136">
        <v>2468</v>
      </c>
      <c r="E136" t="s">
        <v>14</v>
      </c>
      <c r="F136">
        <v>25</v>
      </c>
    </row>
    <row r="137" spans="2:6" x14ac:dyDescent="0.2">
      <c r="B137" t="s">
        <v>20</v>
      </c>
      <c r="C137">
        <v>2551</v>
      </c>
      <c r="E137" t="s">
        <v>14</v>
      </c>
      <c r="F137">
        <v>127</v>
      </c>
    </row>
    <row r="138" spans="2:6" x14ac:dyDescent="0.2">
      <c r="B138" t="s">
        <v>20</v>
      </c>
      <c r="C138">
        <v>101</v>
      </c>
      <c r="E138" t="s">
        <v>14</v>
      </c>
      <c r="F138">
        <v>355</v>
      </c>
    </row>
    <row r="139" spans="2:6" x14ac:dyDescent="0.2">
      <c r="B139" t="s">
        <v>20</v>
      </c>
      <c r="C139">
        <v>92</v>
      </c>
      <c r="E139" t="s">
        <v>14</v>
      </c>
      <c r="F139">
        <v>44</v>
      </c>
    </row>
    <row r="140" spans="2:6" x14ac:dyDescent="0.2">
      <c r="B140" t="s">
        <v>20</v>
      </c>
      <c r="C140">
        <v>62</v>
      </c>
      <c r="E140" t="s">
        <v>14</v>
      </c>
      <c r="F140">
        <v>67</v>
      </c>
    </row>
    <row r="141" spans="2:6" x14ac:dyDescent="0.2">
      <c r="B141" t="s">
        <v>20</v>
      </c>
      <c r="C141">
        <v>149</v>
      </c>
      <c r="E141" t="s">
        <v>14</v>
      </c>
      <c r="F141">
        <v>1068</v>
      </c>
    </row>
    <row r="142" spans="2:6" x14ac:dyDescent="0.2">
      <c r="B142" t="s">
        <v>20</v>
      </c>
      <c r="C142">
        <v>329</v>
      </c>
      <c r="E142" t="s">
        <v>14</v>
      </c>
      <c r="F142">
        <v>424</v>
      </c>
    </row>
    <row r="143" spans="2:6" x14ac:dyDescent="0.2">
      <c r="B143" t="s">
        <v>20</v>
      </c>
      <c r="C143">
        <v>97</v>
      </c>
      <c r="E143" t="s">
        <v>14</v>
      </c>
      <c r="F143">
        <v>151</v>
      </c>
    </row>
    <row r="144" spans="2:6" x14ac:dyDescent="0.2">
      <c r="B144" t="s">
        <v>20</v>
      </c>
      <c r="C144">
        <v>1784</v>
      </c>
      <c r="E144" t="s">
        <v>14</v>
      </c>
      <c r="F144">
        <v>1608</v>
      </c>
    </row>
    <row r="145" spans="2:6" x14ac:dyDescent="0.2">
      <c r="B145" t="s">
        <v>20</v>
      </c>
      <c r="C145">
        <v>1684</v>
      </c>
      <c r="E145" t="s">
        <v>14</v>
      </c>
      <c r="F145">
        <v>941</v>
      </c>
    </row>
    <row r="146" spans="2:6" x14ac:dyDescent="0.2">
      <c r="B146" t="s">
        <v>20</v>
      </c>
      <c r="C146">
        <v>250</v>
      </c>
      <c r="E146" t="s">
        <v>14</v>
      </c>
      <c r="F146">
        <v>1</v>
      </c>
    </row>
    <row r="147" spans="2:6" x14ac:dyDescent="0.2">
      <c r="B147" t="s">
        <v>20</v>
      </c>
      <c r="C147">
        <v>238</v>
      </c>
      <c r="E147" t="s">
        <v>14</v>
      </c>
      <c r="F147">
        <v>40</v>
      </c>
    </row>
    <row r="148" spans="2:6" x14ac:dyDescent="0.2">
      <c r="B148" t="s">
        <v>20</v>
      </c>
      <c r="C148">
        <v>53</v>
      </c>
      <c r="E148" t="s">
        <v>14</v>
      </c>
      <c r="F148">
        <v>3015</v>
      </c>
    </row>
    <row r="149" spans="2:6" x14ac:dyDescent="0.2">
      <c r="B149" t="s">
        <v>20</v>
      </c>
      <c r="C149">
        <v>214</v>
      </c>
      <c r="E149" t="s">
        <v>14</v>
      </c>
      <c r="F149">
        <v>435</v>
      </c>
    </row>
    <row r="150" spans="2:6" x14ac:dyDescent="0.2">
      <c r="B150" t="s">
        <v>20</v>
      </c>
      <c r="C150">
        <v>222</v>
      </c>
      <c r="E150" t="s">
        <v>14</v>
      </c>
      <c r="F150">
        <v>714</v>
      </c>
    </row>
    <row r="151" spans="2:6" x14ac:dyDescent="0.2">
      <c r="B151" t="s">
        <v>20</v>
      </c>
      <c r="C151">
        <v>1884</v>
      </c>
      <c r="E151" t="s">
        <v>14</v>
      </c>
      <c r="F151">
        <v>5497</v>
      </c>
    </row>
    <row r="152" spans="2:6" x14ac:dyDescent="0.2">
      <c r="B152" t="s">
        <v>20</v>
      </c>
      <c r="C152">
        <v>218</v>
      </c>
      <c r="E152" t="s">
        <v>14</v>
      </c>
      <c r="F152">
        <v>418</v>
      </c>
    </row>
    <row r="153" spans="2:6" x14ac:dyDescent="0.2">
      <c r="B153" t="s">
        <v>20</v>
      </c>
      <c r="C153">
        <v>6465</v>
      </c>
      <c r="E153" t="s">
        <v>14</v>
      </c>
      <c r="F153">
        <v>1439</v>
      </c>
    </row>
    <row r="154" spans="2:6" x14ac:dyDescent="0.2">
      <c r="B154" t="s">
        <v>20</v>
      </c>
      <c r="C154">
        <v>59</v>
      </c>
      <c r="E154" t="s">
        <v>14</v>
      </c>
      <c r="F154">
        <v>15</v>
      </c>
    </row>
    <row r="155" spans="2:6" x14ac:dyDescent="0.2">
      <c r="B155" t="s">
        <v>20</v>
      </c>
      <c r="C155">
        <v>88</v>
      </c>
      <c r="E155" t="s">
        <v>14</v>
      </c>
      <c r="F155">
        <v>1999</v>
      </c>
    </row>
    <row r="156" spans="2:6" x14ac:dyDescent="0.2">
      <c r="B156" t="s">
        <v>20</v>
      </c>
      <c r="C156">
        <v>1697</v>
      </c>
      <c r="E156" t="s">
        <v>14</v>
      </c>
      <c r="F156">
        <v>118</v>
      </c>
    </row>
    <row r="157" spans="2:6" x14ac:dyDescent="0.2">
      <c r="B157" t="s">
        <v>20</v>
      </c>
      <c r="C157">
        <v>92</v>
      </c>
      <c r="E157" t="s">
        <v>14</v>
      </c>
      <c r="F157">
        <v>162</v>
      </c>
    </row>
    <row r="158" spans="2:6" x14ac:dyDescent="0.2">
      <c r="B158" t="s">
        <v>20</v>
      </c>
      <c r="C158">
        <v>186</v>
      </c>
      <c r="E158" t="s">
        <v>14</v>
      </c>
      <c r="F158">
        <v>83</v>
      </c>
    </row>
    <row r="159" spans="2:6" x14ac:dyDescent="0.2">
      <c r="B159" t="s">
        <v>20</v>
      </c>
      <c r="C159">
        <v>138</v>
      </c>
      <c r="E159" t="s">
        <v>14</v>
      </c>
      <c r="F159">
        <v>747</v>
      </c>
    </row>
    <row r="160" spans="2:6" x14ac:dyDescent="0.2">
      <c r="B160" t="s">
        <v>20</v>
      </c>
      <c r="C160">
        <v>261</v>
      </c>
      <c r="E160" t="s">
        <v>14</v>
      </c>
      <c r="F160">
        <v>84</v>
      </c>
    </row>
    <row r="161" spans="2:6" x14ac:dyDescent="0.2">
      <c r="B161" t="s">
        <v>20</v>
      </c>
      <c r="C161">
        <v>107</v>
      </c>
      <c r="E161" t="s">
        <v>14</v>
      </c>
      <c r="F161">
        <v>91</v>
      </c>
    </row>
    <row r="162" spans="2:6" x14ac:dyDescent="0.2">
      <c r="B162" t="s">
        <v>20</v>
      </c>
      <c r="C162">
        <v>199</v>
      </c>
      <c r="E162" t="s">
        <v>14</v>
      </c>
      <c r="F162">
        <v>792</v>
      </c>
    </row>
    <row r="163" spans="2:6" x14ac:dyDescent="0.2">
      <c r="B163" t="s">
        <v>20</v>
      </c>
      <c r="C163">
        <v>5512</v>
      </c>
      <c r="E163" t="s">
        <v>14</v>
      </c>
      <c r="F163">
        <v>32</v>
      </c>
    </row>
    <row r="164" spans="2:6" x14ac:dyDescent="0.2">
      <c r="B164" t="s">
        <v>20</v>
      </c>
      <c r="C164">
        <v>86</v>
      </c>
      <c r="E164" t="s">
        <v>14</v>
      </c>
      <c r="F164">
        <v>186</v>
      </c>
    </row>
    <row r="165" spans="2:6" x14ac:dyDescent="0.2">
      <c r="B165" t="s">
        <v>20</v>
      </c>
      <c r="C165">
        <v>2768</v>
      </c>
      <c r="E165" t="s">
        <v>14</v>
      </c>
      <c r="F165">
        <v>605</v>
      </c>
    </row>
    <row r="166" spans="2:6" x14ac:dyDescent="0.2">
      <c r="B166" t="s">
        <v>20</v>
      </c>
      <c r="C166">
        <v>48</v>
      </c>
      <c r="E166" t="s">
        <v>14</v>
      </c>
      <c r="F166">
        <v>1</v>
      </c>
    </row>
    <row r="167" spans="2:6" x14ac:dyDescent="0.2">
      <c r="B167" t="s">
        <v>20</v>
      </c>
      <c r="C167">
        <v>87</v>
      </c>
      <c r="E167" t="s">
        <v>14</v>
      </c>
      <c r="F167">
        <v>31</v>
      </c>
    </row>
    <row r="168" spans="2:6" x14ac:dyDescent="0.2">
      <c r="B168" t="s">
        <v>20</v>
      </c>
      <c r="C168">
        <v>1894</v>
      </c>
      <c r="E168" t="s">
        <v>14</v>
      </c>
      <c r="F168">
        <v>1181</v>
      </c>
    </row>
    <row r="169" spans="2:6" x14ac:dyDescent="0.2">
      <c r="B169" t="s">
        <v>20</v>
      </c>
      <c r="C169">
        <v>282</v>
      </c>
      <c r="E169" t="s">
        <v>14</v>
      </c>
      <c r="F169">
        <v>39</v>
      </c>
    </row>
    <row r="170" spans="2:6" x14ac:dyDescent="0.2">
      <c r="B170" t="s">
        <v>20</v>
      </c>
      <c r="C170">
        <v>116</v>
      </c>
      <c r="E170" t="s">
        <v>14</v>
      </c>
      <c r="F170">
        <v>46</v>
      </c>
    </row>
    <row r="171" spans="2:6" x14ac:dyDescent="0.2">
      <c r="B171" t="s">
        <v>20</v>
      </c>
      <c r="C171">
        <v>83</v>
      </c>
      <c r="E171" t="s">
        <v>14</v>
      </c>
      <c r="F171">
        <v>105</v>
      </c>
    </row>
    <row r="172" spans="2:6" x14ac:dyDescent="0.2">
      <c r="B172" t="s">
        <v>20</v>
      </c>
      <c r="C172">
        <v>91</v>
      </c>
      <c r="E172" t="s">
        <v>14</v>
      </c>
      <c r="F172">
        <v>535</v>
      </c>
    </row>
    <row r="173" spans="2:6" x14ac:dyDescent="0.2">
      <c r="B173" t="s">
        <v>20</v>
      </c>
      <c r="C173">
        <v>546</v>
      </c>
      <c r="E173" t="s">
        <v>14</v>
      </c>
      <c r="F173">
        <v>16</v>
      </c>
    </row>
    <row r="174" spans="2:6" x14ac:dyDescent="0.2">
      <c r="B174" t="s">
        <v>20</v>
      </c>
      <c r="C174">
        <v>393</v>
      </c>
      <c r="E174" t="s">
        <v>14</v>
      </c>
      <c r="F174">
        <v>575</v>
      </c>
    </row>
    <row r="175" spans="2:6" x14ac:dyDescent="0.2">
      <c r="B175" t="s">
        <v>20</v>
      </c>
      <c r="C175">
        <v>133</v>
      </c>
      <c r="E175" t="s">
        <v>14</v>
      </c>
      <c r="F175">
        <v>1120</v>
      </c>
    </row>
    <row r="176" spans="2:6" x14ac:dyDescent="0.2">
      <c r="B176" t="s">
        <v>20</v>
      </c>
      <c r="C176">
        <v>254</v>
      </c>
      <c r="E176" t="s">
        <v>14</v>
      </c>
      <c r="F176">
        <v>113</v>
      </c>
    </row>
    <row r="177" spans="2:6" x14ac:dyDescent="0.2">
      <c r="B177" t="s">
        <v>20</v>
      </c>
      <c r="C177">
        <v>176</v>
      </c>
      <c r="E177" t="s">
        <v>14</v>
      </c>
      <c r="F177">
        <v>1538</v>
      </c>
    </row>
    <row r="178" spans="2:6" x14ac:dyDescent="0.2">
      <c r="B178" t="s">
        <v>20</v>
      </c>
      <c r="C178">
        <v>337</v>
      </c>
      <c r="E178" t="s">
        <v>14</v>
      </c>
      <c r="F178">
        <v>9</v>
      </c>
    </row>
    <row r="179" spans="2:6" x14ac:dyDescent="0.2">
      <c r="B179" t="s">
        <v>20</v>
      </c>
      <c r="C179">
        <v>107</v>
      </c>
      <c r="E179" t="s">
        <v>14</v>
      </c>
      <c r="F179">
        <v>554</v>
      </c>
    </row>
    <row r="180" spans="2:6" x14ac:dyDescent="0.2">
      <c r="B180" t="s">
        <v>20</v>
      </c>
      <c r="C180">
        <v>183</v>
      </c>
      <c r="E180" t="s">
        <v>14</v>
      </c>
      <c r="F180">
        <v>648</v>
      </c>
    </row>
    <row r="181" spans="2:6" x14ac:dyDescent="0.2">
      <c r="B181" t="s">
        <v>20</v>
      </c>
      <c r="C181">
        <v>72</v>
      </c>
      <c r="E181" t="s">
        <v>14</v>
      </c>
      <c r="F181">
        <v>21</v>
      </c>
    </row>
    <row r="182" spans="2:6" x14ac:dyDescent="0.2">
      <c r="B182" t="s">
        <v>20</v>
      </c>
      <c r="C182">
        <v>295</v>
      </c>
      <c r="E182" t="s">
        <v>14</v>
      </c>
      <c r="F182">
        <v>54</v>
      </c>
    </row>
    <row r="183" spans="2:6" x14ac:dyDescent="0.2">
      <c r="B183" t="s">
        <v>20</v>
      </c>
      <c r="C183">
        <v>142</v>
      </c>
      <c r="E183" t="s">
        <v>14</v>
      </c>
      <c r="F183">
        <v>120</v>
      </c>
    </row>
    <row r="184" spans="2:6" x14ac:dyDescent="0.2">
      <c r="B184" t="s">
        <v>20</v>
      </c>
      <c r="C184">
        <v>85</v>
      </c>
      <c r="E184" t="s">
        <v>14</v>
      </c>
      <c r="F184">
        <v>579</v>
      </c>
    </row>
    <row r="185" spans="2:6" x14ac:dyDescent="0.2">
      <c r="B185" t="s">
        <v>20</v>
      </c>
      <c r="C185">
        <v>659</v>
      </c>
      <c r="E185" t="s">
        <v>14</v>
      </c>
      <c r="F185">
        <v>2072</v>
      </c>
    </row>
    <row r="186" spans="2:6" x14ac:dyDescent="0.2">
      <c r="B186" t="s">
        <v>20</v>
      </c>
      <c r="C186">
        <v>121</v>
      </c>
      <c r="E186" t="s">
        <v>14</v>
      </c>
      <c r="F186" s="4">
        <v>0</v>
      </c>
    </row>
    <row r="187" spans="2:6" x14ac:dyDescent="0.2">
      <c r="B187" t="s">
        <v>20</v>
      </c>
      <c r="C187">
        <v>3742</v>
      </c>
      <c r="E187" t="s">
        <v>14</v>
      </c>
      <c r="F187">
        <v>1796</v>
      </c>
    </row>
    <row r="188" spans="2:6" x14ac:dyDescent="0.2">
      <c r="B188" t="s">
        <v>20</v>
      </c>
      <c r="C188">
        <v>223</v>
      </c>
      <c r="E188" t="s">
        <v>14</v>
      </c>
      <c r="F188">
        <v>62</v>
      </c>
    </row>
    <row r="189" spans="2:6" x14ac:dyDescent="0.2">
      <c r="B189" t="s">
        <v>20</v>
      </c>
      <c r="C189">
        <v>133</v>
      </c>
      <c r="E189" t="s">
        <v>14</v>
      </c>
      <c r="F189">
        <v>347</v>
      </c>
    </row>
    <row r="190" spans="2:6" x14ac:dyDescent="0.2">
      <c r="B190" t="s">
        <v>20</v>
      </c>
      <c r="C190">
        <v>5168</v>
      </c>
      <c r="E190" t="s">
        <v>14</v>
      </c>
      <c r="F190">
        <v>19</v>
      </c>
    </row>
    <row r="191" spans="2:6" x14ac:dyDescent="0.2">
      <c r="B191" t="s">
        <v>20</v>
      </c>
      <c r="C191">
        <v>307</v>
      </c>
      <c r="E191" t="s">
        <v>14</v>
      </c>
      <c r="F191">
        <v>1258</v>
      </c>
    </row>
    <row r="192" spans="2:6" x14ac:dyDescent="0.2">
      <c r="B192" t="s">
        <v>20</v>
      </c>
      <c r="C192">
        <v>2441</v>
      </c>
      <c r="E192" t="s">
        <v>14</v>
      </c>
      <c r="F192">
        <v>362</v>
      </c>
    </row>
    <row r="193" spans="2:6" x14ac:dyDescent="0.2">
      <c r="B193" t="s">
        <v>20</v>
      </c>
      <c r="C193">
        <v>1385</v>
      </c>
      <c r="E193" t="s">
        <v>14</v>
      </c>
      <c r="F193">
        <v>133</v>
      </c>
    </row>
    <row r="194" spans="2:6" x14ac:dyDescent="0.2">
      <c r="B194" t="s">
        <v>20</v>
      </c>
      <c r="C194">
        <v>190</v>
      </c>
      <c r="E194" t="s">
        <v>14</v>
      </c>
      <c r="F194">
        <v>846</v>
      </c>
    </row>
    <row r="195" spans="2:6" x14ac:dyDescent="0.2">
      <c r="B195" t="s">
        <v>20</v>
      </c>
      <c r="C195">
        <v>470</v>
      </c>
      <c r="E195" t="s">
        <v>14</v>
      </c>
      <c r="F195">
        <v>10</v>
      </c>
    </row>
    <row r="196" spans="2:6" x14ac:dyDescent="0.2">
      <c r="B196" t="s">
        <v>20</v>
      </c>
      <c r="C196">
        <v>253</v>
      </c>
      <c r="E196" t="s">
        <v>14</v>
      </c>
      <c r="F196">
        <v>191</v>
      </c>
    </row>
    <row r="197" spans="2:6" x14ac:dyDescent="0.2">
      <c r="B197" t="s">
        <v>20</v>
      </c>
      <c r="C197">
        <v>1113</v>
      </c>
      <c r="E197" t="s">
        <v>14</v>
      </c>
      <c r="F197">
        <v>1979</v>
      </c>
    </row>
    <row r="198" spans="2:6" x14ac:dyDescent="0.2">
      <c r="B198" t="s">
        <v>20</v>
      </c>
      <c r="C198">
        <v>2283</v>
      </c>
      <c r="E198" t="s">
        <v>14</v>
      </c>
      <c r="F198">
        <v>63</v>
      </c>
    </row>
    <row r="199" spans="2:6" x14ac:dyDescent="0.2">
      <c r="B199" t="s">
        <v>20</v>
      </c>
      <c r="C199">
        <v>1095</v>
      </c>
      <c r="E199" t="s">
        <v>14</v>
      </c>
      <c r="F199">
        <v>6080</v>
      </c>
    </row>
    <row r="200" spans="2:6" x14ac:dyDescent="0.2">
      <c r="B200" t="s">
        <v>20</v>
      </c>
      <c r="C200">
        <v>1690</v>
      </c>
      <c r="E200" t="s">
        <v>14</v>
      </c>
      <c r="F200">
        <v>80</v>
      </c>
    </row>
    <row r="201" spans="2:6" x14ac:dyDescent="0.2">
      <c r="B201" t="s">
        <v>20</v>
      </c>
      <c r="C201">
        <v>191</v>
      </c>
      <c r="E201" t="s">
        <v>14</v>
      </c>
      <c r="F201">
        <v>9</v>
      </c>
    </row>
    <row r="202" spans="2:6" x14ac:dyDescent="0.2">
      <c r="B202" t="s">
        <v>20</v>
      </c>
      <c r="C202">
        <v>2013</v>
      </c>
      <c r="E202" t="s">
        <v>14</v>
      </c>
      <c r="F202">
        <v>1784</v>
      </c>
    </row>
    <row r="203" spans="2:6" x14ac:dyDescent="0.2">
      <c r="B203" t="s">
        <v>20</v>
      </c>
      <c r="C203">
        <v>1703</v>
      </c>
      <c r="E203" t="s">
        <v>14</v>
      </c>
      <c r="F203">
        <v>243</v>
      </c>
    </row>
    <row r="204" spans="2:6" x14ac:dyDescent="0.2">
      <c r="B204" t="s">
        <v>20</v>
      </c>
      <c r="C204">
        <v>80</v>
      </c>
      <c r="E204" t="s">
        <v>14</v>
      </c>
      <c r="F204">
        <v>1296</v>
      </c>
    </row>
    <row r="205" spans="2:6" x14ac:dyDescent="0.2">
      <c r="B205" t="s">
        <v>20</v>
      </c>
      <c r="C205">
        <v>41</v>
      </c>
      <c r="E205" t="s">
        <v>14</v>
      </c>
      <c r="F205">
        <v>77</v>
      </c>
    </row>
    <row r="206" spans="2:6" x14ac:dyDescent="0.2">
      <c r="B206" t="s">
        <v>20</v>
      </c>
      <c r="C206">
        <v>187</v>
      </c>
      <c r="E206" t="s">
        <v>14</v>
      </c>
      <c r="F206">
        <v>395</v>
      </c>
    </row>
    <row r="207" spans="2:6" x14ac:dyDescent="0.2">
      <c r="B207" t="s">
        <v>20</v>
      </c>
      <c r="C207">
        <v>2875</v>
      </c>
      <c r="E207" t="s">
        <v>14</v>
      </c>
      <c r="F207">
        <v>49</v>
      </c>
    </row>
    <row r="208" spans="2:6" x14ac:dyDescent="0.2">
      <c r="B208" t="s">
        <v>20</v>
      </c>
      <c r="C208">
        <v>88</v>
      </c>
      <c r="E208" t="s">
        <v>14</v>
      </c>
      <c r="F208">
        <v>180</v>
      </c>
    </row>
    <row r="209" spans="2:6" x14ac:dyDescent="0.2">
      <c r="B209" t="s">
        <v>20</v>
      </c>
      <c r="C209">
        <v>191</v>
      </c>
      <c r="E209" t="s">
        <v>14</v>
      </c>
      <c r="F209">
        <v>2690</v>
      </c>
    </row>
    <row r="210" spans="2:6" x14ac:dyDescent="0.2">
      <c r="B210" t="s">
        <v>20</v>
      </c>
      <c r="C210">
        <v>139</v>
      </c>
      <c r="E210" t="s">
        <v>14</v>
      </c>
      <c r="F210">
        <v>2779</v>
      </c>
    </row>
    <row r="211" spans="2:6" x14ac:dyDescent="0.2">
      <c r="B211" t="s">
        <v>20</v>
      </c>
      <c r="C211">
        <v>186</v>
      </c>
      <c r="E211" t="s">
        <v>14</v>
      </c>
      <c r="F211">
        <v>92</v>
      </c>
    </row>
    <row r="212" spans="2:6" x14ac:dyDescent="0.2">
      <c r="B212" t="s">
        <v>20</v>
      </c>
      <c r="C212">
        <v>112</v>
      </c>
      <c r="E212" t="s">
        <v>14</v>
      </c>
      <c r="F212">
        <v>1028</v>
      </c>
    </row>
    <row r="213" spans="2:6" x14ac:dyDescent="0.2">
      <c r="B213" t="s">
        <v>20</v>
      </c>
      <c r="C213">
        <v>101</v>
      </c>
      <c r="E213" t="s">
        <v>14</v>
      </c>
      <c r="F213">
        <v>26</v>
      </c>
    </row>
    <row r="214" spans="2:6" x14ac:dyDescent="0.2">
      <c r="B214" t="s">
        <v>20</v>
      </c>
      <c r="C214">
        <v>206</v>
      </c>
      <c r="E214" t="s">
        <v>14</v>
      </c>
      <c r="F214">
        <v>1790</v>
      </c>
    </row>
    <row r="215" spans="2:6" x14ac:dyDescent="0.2">
      <c r="B215" t="s">
        <v>20</v>
      </c>
      <c r="C215">
        <v>154</v>
      </c>
      <c r="E215" t="s">
        <v>14</v>
      </c>
      <c r="F215">
        <v>37</v>
      </c>
    </row>
    <row r="216" spans="2:6" x14ac:dyDescent="0.2">
      <c r="B216" t="s">
        <v>20</v>
      </c>
      <c r="C216">
        <v>5966</v>
      </c>
      <c r="E216" t="s">
        <v>14</v>
      </c>
      <c r="F216">
        <v>35</v>
      </c>
    </row>
    <row r="217" spans="2:6" x14ac:dyDescent="0.2">
      <c r="B217" t="s">
        <v>20</v>
      </c>
      <c r="C217">
        <v>169</v>
      </c>
      <c r="E217" t="s">
        <v>14</v>
      </c>
      <c r="F217">
        <v>558</v>
      </c>
    </row>
    <row r="218" spans="2:6" x14ac:dyDescent="0.2">
      <c r="B218" t="s">
        <v>20</v>
      </c>
      <c r="C218">
        <v>2106</v>
      </c>
      <c r="E218" t="s">
        <v>14</v>
      </c>
      <c r="F218">
        <v>64</v>
      </c>
    </row>
    <row r="219" spans="2:6" x14ac:dyDescent="0.2">
      <c r="B219" t="s">
        <v>20</v>
      </c>
      <c r="C219">
        <v>131</v>
      </c>
      <c r="E219" t="s">
        <v>14</v>
      </c>
      <c r="F219">
        <v>245</v>
      </c>
    </row>
    <row r="220" spans="2:6" x14ac:dyDescent="0.2">
      <c r="B220" t="s">
        <v>20</v>
      </c>
      <c r="C220">
        <v>84</v>
      </c>
      <c r="E220" t="s">
        <v>14</v>
      </c>
      <c r="F220">
        <v>71</v>
      </c>
    </row>
    <row r="221" spans="2:6" x14ac:dyDescent="0.2">
      <c r="B221" t="s">
        <v>20</v>
      </c>
      <c r="C221">
        <v>155</v>
      </c>
      <c r="E221" t="s">
        <v>14</v>
      </c>
      <c r="F221">
        <v>42</v>
      </c>
    </row>
    <row r="222" spans="2:6" x14ac:dyDescent="0.2">
      <c r="B222" t="s">
        <v>20</v>
      </c>
      <c r="C222">
        <v>189</v>
      </c>
      <c r="E222" t="s">
        <v>14</v>
      </c>
      <c r="F222">
        <v>156</v>
      </c>
    </row>
    <row r="223" spans="2:6" x14ac:dyDescent="0.2">
      <c r="B223" t="s">
        <v>20</v>
      </c>
      <c r="C223">
        <v>4799</v>
      </c>
      <c r="E223" t="s">
        <v>14</v>
      </c>
      <c r="F223">
        <v>1368</v>
      </c>
    </row>
    <row r="224" spans="2:6" x14ac:dyDescent="0.2">
      <c r="B224" t="s">
        <v>20</v>
      </c>
      <c r="C224">
        <v>1137</v>
      </c>
      <c r="E224" t="s">
        <v>14</v>
      </c>
      <c r="F224">
        <v>102</v>
      </c>
    </row>
    <row r="225" spans="2:6" x14ac:dyDescent="0.2">
      <c r="B225" t="s">
        <v>20</v>
      </c>
      <c r="C225">
        <v>1152</v>
      </c>
      <c r="E225" t="s">
        <v>14</v>
      </c>
      <c r="F225">
        <v>86</v>
      </c>
    </row>
    <row r="226" spans="2:6" x14ac:dyDescent="0.2">
      <c r="B226" t="s">
        <v>20</v>
      </c>
      <c r="C226">
        <v>50</v>
      </c>
      <c r="E226" t="s">
        <v>14</v>
      </c>
      <c r="F226">
        <v>253</v>
      </c>
    </row>
    <row r="227" spans="2:6" x14ac:dyDescent="0.2">
      <c r="B227" t="s">
        <v>20</v>
      </c>
      <c r="C227">
        <v>3059</v>
      </c>
      <c r="E227" t="s">
        <v>14</v>
      </c>
      <c r="F227">
        <v>157</v>
      </c>
    </row>
    <row r="228" spans="2:6" x14ac:dyDescent="0.2">
      <c r="B228" t="s">
        <v>20</v>
      </c>
      <c r="C228">
        <v>34</v>
      </c>
      <c r="E228" t="s">
        <v>14</v>
      </c>
      <c r="F228">
        <v>183</v>
      </c>
    </row>
    <row r="229" spans="2:6" x14ac:dyDescent="0.2">
      <c r="B229" t="s">
        <v>20</v>
      </c>
      <c r="C229">
        <v>220</v>
      </c>
      <c r="E229" t="s">
        <v>14</v>
      </c>
      <c r="F229">
        <v>82</v>
      </c>
    </row>
    <row r="230" spans="2:6" x14ac:dyDescent="0.2">
      <c r="B230" t="s">
        <v>20</v>
      </c>
      <c r="C230">
        <v>1604</v>
      </c>
      <c r="E230" t="s">
        <v>14</v>
      </c>
      <c r="F230">
        <v>1</v>
      </c>
    </row>
    <row r="231" spans="2:6" x14ac:dyDescent="0.2">
      <c r="B231" t="s">
        <v>20</v>
      </c>
      <c r="C231">
        <v>454</v>
      </c>
      <c r="E231" t="s">
        <v>14</v>
      </c>
      <c r="F231">
        <v>1198</v>
      </c>
    </row>
    <row r="232" spans="2:6" x14ac:dyDescent="0.2">
      <c r="B232" t="s">
        <v>20</v>
      </c>
      <c r="C232">
        <v>123</v>
      </c>
      <c r="E232" t="s">
        <v>14</v>
      </c>
      <c r="F232">
        <v>648</v>
      </c>
    </row>
    <row r="233" spans="2:6" x14ac:dyDescent="0.2">
      <c r="B233" t="s">
        <v>20</v>
      </c>
      <c r="C233">
        <v>299</v>
      </c>
      <c r="E233" t="s">
        <v>14</v>
      </c>
      <c r="F233">
        <v>64</v>
      </c>
    </row>
    <row r="234" spans="2:6" x14ac:dyDescent="0.2">
      <c r="B234" t="s">
        <v>20</v>
      </c>
      <c r="C234">
        <v>2237</v>
      </c>
      <c r="E234" t="s">
        <v>14</v>
      </c>
      <c r="F234">
        <v>62</v>
      </c>
    </row>
    <row r="235" spans="2:6" x14ac:dyDescent="0.2">
      <c r="B235" t="s">
        <v>20</v>
      </c>
      <c r="C235">
        <v>645</v>
      </c>
      <c r="E235" t="s">
        <v>14</v>
      </c>
      <c r="F235">
        <v>750</v>
      </c>
    </row>
    <row r="236" spans="2:6" x14ac:dyDescent="0.2">
      <c r="B236" t="s">
        <v>20</v>
      </c>
      <c r="C236">
        <v>484</v>
      </c>
      <c r="E236" t="s">
        <v>14</v>
      </c>
      <c r="F236">
        <v>105</v>
      </c>
    </row>
    <row r="237" spans="2:6" x14ac:dyDescent="0.2">
      <c r="B237" t="s">
        <v>20</v>
      </c>
      <c r="C237">
        <v>154</v>
      </c>
      <c r="E237" t="s">
        <v>14</v>
      </c>
      <c r="F237">
        <v>2604</v>
      </c>
    </row>
    <row r="238" spans="2:6" x14ac:dyDescent="0.2">
      <c r="B238" t="s">
        <v>20</v>
      </c>
      <c r="C238">
        <v>82</v>
      </c>
      <c r="E238" t="s">
        <v>14</v>
      </c>
      <c r="F238">
        <v>65</v>
      </c>
    </row>
    <row r="239" spans="2:6" x14ac:dyDescent="0.2">
      <c r="B239" t="s">
        <v>20</v>
      </c>
      <c r="C239">
        <v>134</v>
      </c>
      <c r="E239" t="s">
        <v>14</v>
      </c>
      <c r="F239">
        <v>94</v>
      </c>
    </row>
    <row r="240" spans="2:6" x14ac:dyDescent="0.2">
      <c r="B240" t="s">
        <v>20</v>
      </c>
      <c r="C240">
        <v>5203</v>
      </c>
      <c r="E240" t="s">
        <v>14</v>
      </c>
      <c r="F240">
        <v>257</v>
      </c>
    </row>
    <row r="241" spans="2:6" x14ac:dyDescent="0.2">
      <c r="B241" t="s">
        <v>20</v>
      </c>
      <c r="C241">
        <v>94</v>
      </c>
      <c r="E241" t="s">
        <v>14</v>
      </c>
      <c r="F241">
        <v>2928</v>
      </c>
    </row>
    <row r="242" spans="2:6" x14ac:dyDescent="0.2">
      <c r="B242" t="s">
        <v>20</v>
      </c>
      <c r="C242">
        <v>205</v>
      </c>
      <c r="E242" t="s">
        <v>14</v>
      </c>
      <c r="F242">
        <v>4697</v>
      </c>
    </row>
    <row r="243" spans="2:6" x14ac:dyDescent="0.2">
      <c r="B243" t="s">
        <v>20</v>
      </c>
      <c r="C243">
        <v>92</v>
      </c>
      <c r="E243" t="s">
        <v>14</v>
      </c>
      <c r="F243">
        <v>2915</v>
      </c>
    </row>
    <row r="244" spans="2:6" x14ac:dyDescent="0.2">
      <c r="B244" t="s">
        <v>20</v>
      </c>
      <c r="C244">
        <v>219</v>
      </c>
      <c r="E244" t="s">
        <v>14</v>
      </c>
      <c r="F244">
        <v>18</v>
      </c>
    </row>
    <row r="245" spans="2:6" x14ac:dyDescent="0.2">
      <c r="B245" t="s">
        <v>20</v>
      </c>
      <c r="C245">
        <v>2526</v>
      </c>
      <c r="E245" t="s">
        <v>14</v>
      </c>
      <c r="F245">
        <v>602</v>
      </c>
    </row>
    <row r="246" spans="2:6" x14ac:dyDescent="0.2">
      <c r="B246" t="s">
        <v>20</v>
      </c>
      <c r="C246">
        <v>94</v>
      </c>
      <c r="E246" t="s">
        <v>14</v>
      </c>
      <c r="F246">
        <v>1</v>
      </c>
    </row>
    <row r="247" spans="2:6" x14ac:dyDescent="0.2">
      <c r="B247" t="s">
        <v>20</v>
      </c>
      <c r="C247">
        <v>1713</v>
      </c>
      <c r="E247" t="s">
        <v>14</v>
      </c>
      <c r="F247">
        <v>3868</v>
      </c>
    </row>
    <row r="248" spans="2:6" x14ac:dyDescent="0.2">
      <c r="B248" t="s">
        <v>20</v>
      </c>
      <c r="C248">
        <v>249</v>
      </c>
      <c r="E248" t="s">
        <v>14</v>
      </c>
      <c r="F248">
        <v>504</v>
      </c>
    </row>
    <row r="249" spans="2:6" x14ac:dyDescent="0.2">
      <c r="B249" t="s">
        <v>20</v>
      </c>
      <c r="C249">
        <v>192</v>
      </c>
      <c r="E249" t="s">
        <v>14</v>
      </c>
      <c r="F249">
        <v>14</v>
      </c>
    </row>
    <row r="250" spans="2:6" x14ac:dyDescent="0.2">
      <c r="B250" t="s">
        <v>20</v>
      </c>
      <c r="C250">
        <v>247</v>
      </c>
      <c r="E250" t="s">
        <v>14</v>
      </c>
      <c r="F250">
        <v>750</v>
      </c>
    </row>
    <row r="251" spans="2:6" x14ac:dyDescent="0.2">
      <c r="B251" t="s">
        <v>20</v>
      </c>
      <c r="C251">
        <v>2293</v>
      </c>
      <c r="E251" t="s">
        <v>14</v>
      </c>
      <c r="F251">
        <v>77</v>
      </c>
    </row>
    <row r="252" spans="2:6" x14ac:dyDescent="0.2">
      <c r="B252" t="s">
        <v>20</v>
      </c>
      <c r="C252">
        <v>3131</v>
      </c>
      <c r="E252" t="s">
        <v>14</v>
      </c>
      <c r="F252">
        <v>752</v>
      </c>
    </row>
    <row r="253" spans="2:6" x14ac:dyDescent="0.2">
      <c r="B253" t="s">
        <v>20</v>
      </c>
      <c r="C253">
        <v>143</v>
      </c>
      <c r="E253" t="s">
        <v>14</v>
      </c>
      <c r="F253">
        <v>131</v>
      </c>
    </row>
    <row r="254" spans="2:6" x14ac:dyDescent="0.2">
      <c r="B254" t="s">
        <v>20</v>
      </c>
      <c r="C254">
        <v>296</v>
      </c>
      <c r="E254" t="s">
        <v>14</v>
      </c>
      <c r="F254">
        <v>87</v>
      </c>
    </row>
    <row r="255" spans="2:6" x14ac:dyDescent="0.2">
      <c r="B255" t="s">
        <v>20</v>
      </c>
      <c r="C255">
        <v>170</v>
      </c>
      <c r="E255" t="s">
        <v>14</v>
      </c>
      <c r="F255">
        <v>1063</v>
      </c>
    </row>
    <row r="256" spans="2:6" x14ac:dyDescent="0.2">
      <c r="B256" t="s">
        <v>20</v>
      </c>
      <c r="C256">
        <v>86</v>
      </c>
      <c r="E256" t="s">
        <v>14</v>
      </c>
      <c r="F256">
        <v>76</v>
      </c>
    </row>
    <row r="257" spans="2:6" x14ac:dyDescent="0.2">
      <c r="B257" t="s">
        <v>20</v>
      </c>
      <c r="C257">
        <v>6286</v>
      </c>
      <c r="E257" t="s">
        <v>14</v>
      </c>
      <c r="F257">
        <v>4428</v>
      </c>
    </row>
    <row r="258" spans="2:6" x14ac:dyDescent="0.2">
      <c r="B258" t="s">
        <v>20</v>
      </c>
      <c r="C258">
        <v>3727</v>
      </c>
      <c r="E258" t="s">
        <v>14</v>
      </c>
      <c r="F258">
        <v>58</v>
      </c>
    </row>
    <row r="259" spans="2:6" x14ac:dyDescent="0.2">
      <c r="B259" t="s">
        <v>20</v>
      </c>
      <c r="C259">
        <v>1605</v>
      </c>
      <c r="E259" t="s">
        <v>14</v>
      </c>
      <c r="F259">
        <v>111</v>
      </c>
    </row>
    <row r="260" spans="2:6" x14ac:dyDescent="0.2">
      <c r="B260" t="s">
        <v>20</v>
      </c>
      <c r="C260">
        <v>2120</v>
      </c>
      <c r="E260" t="s">
        <v>14</v>
      </c>
      <c r="F260">
        <v>2955</v>
      </c>
    </row>
    <row r="261" spans="2:6" x14ac:dyDescent="0.2">
      <c r="B261" t="s">
        <v>20</v>
      </c>
      <c r="C261">
        <v>50</v>
      </c>
      <c r="E261" t="s">
        <v>14</v>
      </c>
      <c r="F261">
        <v>1657</v>
      </c>
    </row>
    <row r="262" spans="2:6" x14ac:dyDescent="0.2">
      <c r="B262" t="s">
        <v>20</v>
      </c>
      <c r="C262">
        <v>2080</v>
      </c>
      <c r="E262" t="s">
        <v>14</v>
      </c>
      <c r="F262">
        <v>926</v>
      </c>
    </row>
    <row r="263" spans="2:6" x14ac:dyDescent="0.2">
      <c r="B263" t="s">
        <v>20</v>
      </c>
      <c r="C263">
        <v>2105</v>
      </c>
      <c r="E263" t="s">
        <v>14</v>
      </c>
      <c r="F263">
        <v>77</v>
      </c>
    </row>
    <row r="264" spans="2:6" x14ac:dyDescent="0.2">
      <c r="B264" t="s">
        <v>20</v>
      </c>
      <c r="C264">
        <v>2436</v>
      </c>
      <c r="E264" t="s">
        <v>14</v>
      </c>
      <c r="F264">
        <v>1748</v>
      </c>
    </row>
    <row r="265" spans="2:6" x14ac:dyDescent="0.2">
      <c r="B265" t="s">
        <v>20</v>
      </c>
      <c r="C265">
        <v>80</v>
      </c>
      <c r="E265" t="s">
        <v>14</v>
      </c>
      <c r="F265">
        <v>79</v>
      </c>
    </row>
    <row r="266" spans="2:6" x14ac:dyDescent="0.2">
      <c r="B266" t="s">
        <v>20</v>
      </c>
      <c r="C266">
        <v>42</v>
      </c>
      <c r="E266" t="s">
        <v>14</v>
      </c>
      <c r="F266">
        <v>889</v>
      </c>
    </row>
    <row r="267" spans="2:6" x14ac:dyDescent="0.2">
      <c r="B267" t="s">
        <v>20</v>
      </c>
      <c r="C267">
        <v>139</v>
      </c>
      <c r="E267" t="s">
        <v>14</v>
      </c>
      <c r="F267">
        <v>56</v>
      </c>
    </row>
    <row r="268" spans="2:6" x14ac:dyDescent="0.2">
      <c r="B268" t="s">
        <v>20</v>
      </c>
      <c r="C268">
        <v>159</v>
      </c>
      <c r="E268" t="s">
        <v>14</v>
      </c>
      <c r="F268">
        <v>1</v>
      </c>
    </row>
    <row r="269" spans="2:6" x14ac:dyDescent="0.2">
      <c r="B269" t="s">
        <v>20</v>
      </c>
      <c r="C269">
        <v>381</v>
      </c>
      <c r="E269" t="s">
        <v>14</v>
      </c>
      <c r="F269">
        <v>83</v>
      </c>
    </row>
    <row r="270" spans="2:6" x14ac:dyDescent="0.2">
      <c r="B270" t="s">
        <v>20</v>
      </c>
      <c r="C270">
        <v>194</v>
      </c>
      <c r="E270" t="s">
        <v>14</v>
      </c>
      <c r="F270">
        <v>2025</v>
      </c>
    </row>
    <row r="271" spans="2:6" x14ac:dyDescent="0.2">
      <c r="B271" t="s">
        <v>20</v>
      </c>
      <c r="C271">
        <v>106</v>
      </c>
      <c r="E271" t="s">
        <v>14</v>
      </c>
      <c r="F271">
        <v>14</v>
      </c>
    </row>
    <row r="272" spans="2:6" x14ac:dyDescent="0.2">
      <c r="B272" t="s">
        <v>20</v>
      </c>
      <c r="C272">
        <v>142</v>
      </c>
      <c r="E272" t="s">
        <v>14</v>
      </c>
      <c r="F272">
        <v>656</v>
      </c>
    </row>
    <row r="273" spans="2:6" x14ac:dyDescent="0.2">
      <c r="B273" t="s">
        <v>20</v>
      </c>
      <c r="C273">
        <v>211</v>
      </c>
      <c r="E273" t="s">
        <v>14</v>
      </c>
      <c r="F273">
        <v>1596</v>
      </c>
    </row>
    <row r="274" spans="2:6" x14ac:dyDescent="0.2">
      <c r="B274" t="s">
        <v>20</v>
      </c>
      <c r="C274">
        <v>2756</v>
      </c>
      <c r="E274" t="s">
        <v>14</v>
      </c>
      <c r="F274">
        <v>10</v>
      </c>
    </row>
    <row r="275" spans="2:6" x14ac:dyDescent="0.2">
      <c r="B275" t="s">
        <v>20</v>
      </c>
      <c r="C275">
        <v>173</v>
      </c>
      <c r="E275" t="s">
        <v>14</v>
      </c>
      <c r="F275">
        <v>1121</v>
      </c>
    </row>
    <row r="276" spans="2:6" x14ac:dyDescent="0.2">
      <c r="B276" t="s">
        <v>20</v>
      </c>
      <c r="C276">
        <v>87</v>
      </c>
      <c r="E276" t="s">
        <v>14</v>
      </c>
      <c r="F276">
        <v>15</v>
      </c>
    </row>
    <row r="277" spans="2:6" x14ac:dyDescent="0.2">
      <c r="B277" t="s">
        <v>20</v>
      </c>
      <c r="C277">
        <v>1572</v>
      </c>
      <c r="E277" t="s">
        <v>14</v>
      </c>
      <c r="F277">
        <v>191</v>
      </c>
    </row>
    <row r="278" spans="2:6" x14ac:dyDescent="0.2">
      <c r="B278" t="s">
        <v>20</v>
      </c>
      <c r="C278">
        <v>2346</v>
      </c>
      <c r="E278" t="s">
        <v>14</v>
      </c>
      <c r="F278">
        <v>16</v>
      </c>
    </row>
    <row r="279" spans="2:6" x14ac:dyDescent="0.2">
      <c r="B279" t="s">
        <v>20</v>
      </c>
      <c r="C279">
        <v>115</v>
      </c>
      <c r="E279" t="s">
        <v>14</v>
      </c>
      <c r="F279">
        <v>17</v>
      </c>
    </row>
    <row r="280" spans="2:6" x14ac:dyDescent="0.2">
      <c r="B280" t="s">
        <v>20</v>
      </c>
      <c r="C280">
        <v>85</v>
      </c>
      <c r="E280" t="s">
        <v>14</v>
      </c>
      <c r="F280">
        <v>34</v>
      </c>
    </row>
    <row r="281" spans="2:6" x14ac:dyDescent="0.2">
      <c r="B281" t="s">
        <v>20</v>
      </c>
      <c r="C281">
        <v>144</v>
      </c>
      <c r="E281" t="s">
        <v>14</v>
      </c>
      <c r="F281">
        <v>1</v>
      </c>
    </row>
    <row r="282" spans="2:6" x14ac:dyDescent="0.2">
      <c r="B282" t="s">
        <v>20</v>
      </c>
      <c r="C282">
        <v>2443</v>
      </c>
      <c r="E282" t="s">
        <v>14</v>
      </c>
      <c r="F282">
        <v>1274</v>
      </c>
    </row>
    <row r="283" spans="2:6" x14ac:dyDescent="0.2">
      <c r="B283" t="s">
        <v>20</v>
      </c>
      <c r="C283">
        <v>64</v>
      </c>
      <c r="E283" t="s">
        <v>14</v>
      </c>
      <c r="F283">
        <v>210</v>
      </c>
    </row>
    <row r="284" spans="2:6" x14ac:dyDescent="0.2">
      <c r="B284" t="s">
        <v>20</v>
      </c>
      <c r="C284">
        <v>268</v>
      </c>
      <c r="E284" t="s">
        <v>14</v>
      </c>
      <c r="F284">
        <v>248</v>
      </c>
    </row>
    <row r="285" spans="2:6" x14ac:dyDescent="0.2">
      <c r="B285" t="s">
        <v>20</v>
      </c>
      <c r="C285">
        <v>195</v>
      </c>
      <c r="E285" t="s">
        <v>14</v>
      </c>
      <c r="F285">
        <v>513</v>
      </c>
    </row>
    <row r="286" spans="2:6" x14ac:dyDescent="0.2">
      <c r="B286" t="s">
        <v>20</v>
      </c>
      <c r="C286">
        <v>186</v>
      </c>
      <c r="E286" t="s">
        <v>14</v>
      </c>
      <c r="F286">
        <v>3410</v>
      </c>
    </row>
    <row r="287" spans="2:6" x14ac:dyDescent="0.2">
      <c r="B287" t="s">
        <v>20</v>
      </c>
      <c r="C287">
        <v>460</v>
      </c>
      <c r="E287" t="s">
        <v>14</v>
      </c>
      <c r="F287">
        <v>10</v>
      </c>
    </row>
    <row r="288" spans="2:6" x14ac:dyDescent="0.2">
      <c r="B288" t="s">
        <v>20</v>
      </c>
      <c r="C288">
        <v>2528</v>
      </c>
      <c r="E288" t="s">
        <v>14</v>
      </c>
      <c r="F288">
        <v>2201</v>
      </c>
    </row>
    <row r="289" spans="2:6" x14ac:dyDescent="0.2">
      <c r="B289" t="s">
        <v>20</v>
      </c>
      <c r="C289">
        <v>3657</v>
      </c>
      <c r="E289" t="s">
        <v>14</v>
      </c>
      <c r="F289">
        <v>676</v>
      </c>
    </row>
    <row r="290" spans="2:6" x14ac:dyDescent="0.2">
      <c r="B290" t="s">
        <v>20</v>
      </c>
      <c r="C290">
        <v>131</v>
      </c>
      <c r="E290" t="s">
        <v>14</v>
      </c>
      <c r="F290">
        <v>831</v>
      </c>
    </row>
    <row r="291" spans="2:6" x14ac:dyDescent="0.2">
      <c r="B291" t="s">
        <v>20</v>
      </c>
      <c r="C291">
        <v>239</v>
      </c>
      <c r="E291" t="s">
        <v>14</v>
      </c>
      <c r="F291">
        <v>859</v>
      </c>
    </row>
    <row r="292" spans="2:6" x14ac:dyDescent="0.2">
      <c r="B292" t="s">
        <v>20</v>
      </c>
      <c r="C292">
        <v>78</v>
      </c>
      <c r="E292" t="s">
        <v>14</v>
      </c>
      <c r="F292">
        <v>45</v>
      </c>
    </row>
    <row r="293" spans="2:6" x14ac:dyDescent="0.2">
      <c r="B293" t="s">
        <v>20</v>
      </c>
      <c r="C293">
        <v>1773</v>
      </c>
      <c r="E293" t="s">
        <v>14</v>
      </c>
      <c r="F293">
        <v>6</v>
      </c>
    </row>
    <row r="294" spans="2:6" x14ac:dyDescent="0.2">
      <c r="B294" t="s">
        <v>20</v>
      </c>
      <c r="C294">
        <v>32</v>
      </c>
      <c r="E294" t="s">
        <v>14</v>
      </c>
      <c r="F294">
        <v>7</v>
      </c>
    </row>
    <row r="295" spans="2:6" x14ac:dyDescent="0.2">
      <c r="B295" t="s">
        <v>20</v>
      </c>
      <c r="C295">
        <v>369</v>
      </c>
      <c r="E295" t="s">
        <v>14</v>
      </c>
      <c r="F295">
        <v>31</v>
      </c>
    </row>
    <row r="296" spans="2:6" x14ac:dyDescent="0.2">
      <c r="B296" t="s">
        <v>20</v>
      </c>
      <c r="C296">
        <v>89</v>
      </c>
      <c r="E296" t="s">
        <v>14</v>
      </c>
      <c r="F296">
        <v>78</v>
      </c>
    </row>
    <row r="297" spans="2:6" x14ac:dyDescent="0.2">
      <c r="B297" t="s">
        <v>20</v>
      </c>
      <c r="C297">
        <v>147</v>
      </c>
      <c r="E297" t="s">
        <v>14</v>
      </c>
      <c r="F297">
        <v>1225</v>
      </c>
    </row>
    <row r="298" spans="2:6" x14ac:dyDescent="0.2">
      <c r="B298" t="s">
        <v>20</v>
      </c>
      <c r="C298">
        <v>126</v>
      </c>
      <c r="E298" t="s">
        <v>14</v>
      </c>
      <c r="F298">
        <v>1</v>
      </c>
    </row>
    <row r="299" spans="2:6" x14ac:dyDescent="0.2">
      <c r="B299" t="s">
        <v>20</v>
      </c>
      <c r="C299">
        <v>2218</v>
      </c>
      <c r="E299" t="s">
        <v>14</v>
      </c>
      <c r="F299">
        <v>67</v>
      </c>
    </row>
    <row r="300" spans="2:6" x14ac:dyDescent="0.2">
      <c r="B300" t="s">
        <v>20</v>
      </c>
      <c r="C300">
        <v>202</v>
      </c>
      <c r="E300" t="s">
        <v>14</v>
      </c>
      <c r="F300">
        <v>19</v>
      </c>
    </row>
    <row r="301" spans="2:6" x14ac:dyDescent="0.2">
      <c r="B301" t="s">
        <v>20</v>
      </c>
      <c r="C301">
        <v>140</v>
      </c>
      <c r="E301" t="s">
        <v>14</v>
      </c>
      <c r="F301">
        <v>2108</v>
      </c>
    </row>
    <row r="302" spans="2:6" x14ac:dyDescent="0.2">
      <c r="B302" t="s">
        <v>20</v>
      </c>
      <c r="C302">
        <v>1052</v>
      </c>
      <c r="E302" t="s">
        <v>14</v>
      </c>
      <c r="F302">
        <v>679</v>
      </c>
    </row>
    <row r="303" spans="2:6" x14ac:dyDescent="0.2">
      <c r="B303" t="s">
        <v>20</v>
      </c>
      <c r="C303">
        <v>247</v>
      </c>
      <c r="E303" t="s">
        <v>14</v>
      </c>
      <c r="F303">
        <v>36</v>
      </c>
    </row>
    <row r="304" spans="2:6" x14ac:dyDescent="0.2">
      <c r="B304" t="s">
        <v>20</v>
      </c>
      <c r="C304">
        <v>84</v>
      </c>
      <c r="E304" t="s">
        <v>14</v>
      </c>
      <c r="F304">
        <v>47</v>
      </c>
    </row>
    <row r="305" spans="2:6" x14ac:dyDescent="0.2">
      <c r="B305" t="s">
        <v>20</v>
      </c>
      <c r="C305">
        <v>88</v>
      </c>
      <c r="E305" t="s">
        <v>14</v>
      </c>
      <c r="F305">
        <v>70</v>
      </c>
    </row>
    <row r="306" spans="2:6" x14ac:dyDescent="0.2">
      <c r="B306" t="s">
        <v>20</v>
      </c>
      <c r="C306">
        <v>156</v>
      </c>
      <c r="E306" t="s">
        <v>14</v>
      </c>
      <c r="F306">
        <v>154</v>
      </c>
    </row>
    <row r="307" spans="2:6" x14ac:dyDescent="0.2">
      <c r="B307" t="s">
        <v>20</v>
      </c>
      <c r="C307">
        <v>2985</v>
      </c>
      <c r="E307" t="s">
        <v>14</v>
      </c>
      <c r="F307">
        <v>22</v>
      </c>
    </row>
    <row r="308" spans="2:6" x14ac:dyDescent="0.2">
      <c r="B308" t="s">
        <v>20</v>
      </c>
      <c r="C308">
        <v>762</v>
      </c>
      <c r="E308" t="s">
        <v>14</v>
      </c>
      <c r="F308">
        <v>1758</v>
      </c>
    </row>
    <row r="309" spans="2:6" x14ac:dyDescent="0.2">
      <c r="B309" t="s">
        <v>20</v>
      </c>
      <c r="C309">
        <v>554</v>
      </c>
      <c r="E309" t="s">
        <v>14</v>
      </c>
      <c r="F309">
        <v>94</v>
      </c>
    </row>
    <row r="310" spans="2:6" x14ac:dyDescent="0.2">
      <c r="B310" t="s">
        <v>20</v>
      </c>
      <c r="C310">
        <v>135</v>
      </c>
      <c r="E310" t="s">
        <v>14</v>
      </c>
      <c r="F310">
        <v>33</v>
      </c>
    </row>
    <row r="311" spans="2:6" x14ac:dyDescent="0.2">
      <c r="B311" t="s">
        <v>20</v>
      </c>
      <c r="C311">
        <v>122</v>
      </c>
      <c r="E311" t="s">
        <v>14</v>
      </c>
      <c r="F311">
        <v>1</v>
      </c>
    </row>
    <row r="312" spans="2:6" x14ac:dyDescent="0.2">
      <c r="B312" t="s">
        <v>20</v>
      </c>
      <c r="C312">
        <v>221</v>
      </c>
      <c r="E312" t="s">
        <v>14</v>
      </c>
      <c r="F312">
        <v>31</v>
      </c>
    </row>
    <row r="313" spans="2:6" x14ac:dyDescent="0.2">
      <c r="B313" t="s">
        <v>20</v>
      </c>
      <c r="C313">
        <v>126</v>
      </c>
      <c r="E313" t="s">
        <v>14</v>
      </c>
      <c r="F313">
        <v>35</v>
      </c>
    </row>
    <row r="314" spans="2:6" x14ac:dyDescent="0.2">
      <c r="B314" t="s">
        <v>20</v>
      </c>
      <c r="C314">
        <v>1022</v>
      </c>
      <c r="E314" t="s">
        <v>14</v>
      </c>
      <c r="F314">
        <v>63</v>
      </c>
    </row>
    <row r="315" spans="2:6" x14ac:dyDescent="0.2">
      <c r="B315" t="s">
        <v>20</v>
      </c>
      <c r="C315">
        <v>3177</v>
      </c>
      <c r="E315" t="s">
        <v>14</v>
      </c>
      <c r="F315">
        <v>526</v>
      </c>
    </row>
    <row r="316" spans="2:6" x14ac:dyDescent="0.2">
      <c r="B316" t="s">
        <v>20</v>
      </c>
      <c r="C316">
        <v>198</v>
      </c>
      <c r="E316" t="s">
        <v>14</v>
      </c>
      <c r="F316">
        <v>121</v>
      </c>
    </row>
    <row r="317" spans="2:6" x14ac:dyDescent="0.2">
      <c r="B317" t="s">
        <v>20</v>
      </c>
      <c r="C317">
        <v>85</v>
      </c>
      <c r="E317" t="s">
        <v>14</v>
      </c>
      <c r="F317">
        <v>67</v>
      </c>
    </row>
    <row r="318" spans="2:6" x14ac:dyDescent="0.2">
      <c r="B318" t="s">
        <v>20</v>
      </c>
      <c r="C318">
        <v>3596</v>
      </c>
      <c r="E318" t="s">
        <v>14</v>
      </c>
      <c r="F318">
        <v>57</v>
      </c>
    </row>
    <row r="319" spans="2:6" x14ac:dyDescent="0.2">
      <c r="B319" t="s">
        <v>20</v>
      </c>
      <c r="C319">
        <v>244</v>
      </c>
      <c r="E319" t="s">
        <v>14</v>
      </c>
      <c r="F319">
        <v>1229</v>
      </c>
    </row>
    <row r="320" spans="2:6" x14ac:dyDescent="0.2">
      <c r="B320" t="s">
        <v>20</v>
      </c>
      <c r="C320">
        <v>5180</v>
      </c>
      <c r="E320" t="s">
        <v>14</v>
      </c>
      <c r="F320">
        <v>12</v>
      </c>
    </row>
    <row r="321" spans="2:6" x14ac:dyDescent="0.2">
      <c r="B321" t="s">
        <v>20</v>
      </c>
      <c r="C321">
        <v>589</v>
      </c>
      <c r="E321" t="s">
        <v>14</v>
      </c>
      <c r="F321">
        <v>452</v>
      </c>
    </row>
    <row r="322" spans="2:6" x14ac:dyDescent="0.2">
      <c r="B322" t="s">
        <v>20</v>
      </c>
      <c r="C322">
        <v>2725</v>
      </c>
      <c r="E322" t="s">
        <v>14</v>
      </c>
      <c r="F322">
        <v>1886</v>
      </c>
    </row>
    <row r="323" spans="2:6" x14ac:dyDescent="0.2">
      <c r="B323" t="s">
        <v>20</v>
      </c>
      <c r="C323">
        <v>300</v>
      </c>
      <c r="E323" t="s">
        <v>14</v>
      </c>
      <c r="F323">
        <v>1825</v>
      </c>
    </row>
    <row r="324" spans="2:6" x14ac:dyDescent="0.2">
      <c r="B324" t="s">
        <v>20</v>
      </c>
      <c r="C324">
        <v>144</v>
      </c>
      <c r="E324" t="s">
        <v>14</v>
      </c>
      <c r="F324">
        <v>31</v>
      </c>
    </row>
    <row r="325" spans="2:6" x14ac:dyDescent="0.2">
      <c r="B325" t="s">
        <v>20</v>
      </c>
      <c r="C325">
        <v>87</v>
      </c>
      <c r="E325" t="s">
        <v>14</v>
      </c>
      <c r="F325">
        <v>107</v>
      </c>
    </row>
    <row r="326" spans="2:6" x14ac:dyDescent="0.2">
      <c r="B326" t="s">
        <v>20</v>
      </c>
      <c r="C326">
        <v>3116</v>
      </c>
      <c r="E326" t="s">
        <v>14</v>
      </c>
      <c r="F326">
        <v>27</v>
      </c>
    </row>
    <row r="327" spans="2:6" x14ac:dyDescent="0.2">
      <c r="B327" t="s">
        <v>20</v>
      </c>
      <c r="C327">
        <v>909</v>
      </c>
      <c r="E327" t="s">
        <v>14</v>
      </c>
      <c r="F327">
        <v>1221</v>
      </c>
    </row>
    <row r="328" spans="2:6" x14ac:dyDescent="0.2">
      <c r="B328" t="s">
        <v>20</v>
      </c>
      <c r="C328">
        <v>1613</v>
      </c>
      <c r="E328" t="s">
        <v>14</v>
      </c>
      <c r="F328">
        <v>1</v>
      </c>
    </row>
    <row r="329" spans="2:6" x14ac:dyDescent="0.2">
      <c r="B329" t="s">
        <v>20</v>
      </c>
      <c r="C329">
        <v>136</v>
      </c>
      <c r="E329" t="s">
        <v>14</v>
      </c>
      <c r="F329">
        <v>16</v>
      </c>
    </row>
    <row r="330" spans="2:6" x14ac:dyDescent="0.2">
      <c r="B330" t="s">
        <v>20</v>
      </c>
      <c r="C330">
        <v>130</v>
      </c>
      <c r="E330" t="s">
        <v>14</v>
      </c>
      <c r="F330">
        <v>41</v>
      </c>
    </row>
    <row r="331" spans="2:6" x14ac:dyDescent="0.2">
      <c r="B331" t="s">
        <v>20</v>
      </c>
      <c r="C331">
        <v>102</v>
      </c>
      <c r="E331" t="s">
        <v>14</v>
      </c>
      <c r="F331">
        <v>523</v>
      </c>
    </row>
    <row r="332" spans="2:6" x14ac:dyDescent="0.2">
      <c r="B332" t="s">
        <v>20</v>
      </c>
      <c r="C332">
        <v>4006</v>
      </c>
      <c r="E332" t="s">
        <v>14</v>
      </c>
      <c r="F332">
        <v>141</v>
      </c>
    </row>
    <row r="333" spans="2:6" x14ac:dyDescent="0.2">
      <c r="B333" t="s">
        <v>20</v>
      </c>
      <c r="C333">
        <v>1629</v>
      </c>
      <c r="E333" t="s">
        <v>14</v>
      </c>
      <c r="F333">
        <v>52</v>
      </c>
    </row>
    <row r="334" spans="2:6" x14ac:dyDescent="0.2">
      <c r="B334" t="s">
        <v>20</v>
      </c>
      <c r="C334">
        <v>2188</v>
      </c>
      <c r="E334" t="s">
        <v>14</v>
      </c>
      <c r="F334">
        <v>225</v>
      </c>
    </row>
    <row r="335" spans="2:6" x14ac:dyDescent="0.2">
      <c r="B335" t="s">
        <v>20</v>
      </c>
      <c r="C335">
        <v>2409</v>
      </c>
      <c r="E335" t="s">
        <v>14</v>
      </c>
      <c r="F335">
        <v>38</v>
      </c>
    </row>
    <row r="336" spans="2:6" x14ac:dyDescent="0.2">
      <c r="B336" t="s">
        <v>20</v>
      </c>
      <c r="C336">
        <v>194</v>
      </c>
      <c r="E336" t="s">
        <v>14</v>
      </c>
      <c r="F336">
        <v>15</v>
      </c>
    </row>
    <row r="337" spans="2:6" x14ac:dyDescent="0.2">
      <c r="B337" t="s">
        <v>20</v>
      </c>
      <c r="C337">
        <v>1140</v>
      </c>
      <c r="E337" t="s">
        <v>14</v>
      </c>
      <c r="F337">
        <v>37</v>
      </c>
    </row>
    <row r="338" spans="2:6" x14ac:dyDescent="0.2">
      <c r="B338" t="s">
        <v>20</v>
      </c>
      <c r="C338">
        <v>102</v>
      </c>
      <c r="E338" t="s">
        <v>14</v>
      </c>
      <c r="F338">
        <v>112</v>
      </c>
    </row>
    <row r="339" spans="2:6" x14ac:dyDescent="0.2">
      <c r="B339" t="s">
        <v>20</v>
      </c>
      <c r="C339">
        <v>2857</v>
      </c>
      <c r="E339" t="s">
        <v>14</v>
      </c>
      <c r="F339">
        <v>21</v>
      </c>
    </row>
    <row r="340" spans="2:6" x14ac:dyDescent="0.2">
      <c r="B340" t="s">
        <v>20</v>
      </c>
      <c r="C340">
        <v>107</v>
      </c>
      <c r="E340" t="s">
        <v>14</v>
      </c>
      <c r="F340">
        <v>67</v>
      </c>
    </row>
    <row r="341" spans="2:6" x14ac:dyDescent="0.2">
      <c r="B341" t="s">
        <v>20</v>
      </c>
      <c r="C341">
        <v>160</v>
      </c>
      <c r="E341" t="s">
        <v>14</v>
      </c>
      <c r="F341">
        <v>78</v>
      </c>
    </row>
    <row r="342" spans="2:6" x14ac:dyDescent="0.2">
      <c r="B342" t="s">
        <v>20</v>
      </c>
      <c r="C342">
        <v>2230</v>
      </c>
      <c r="E342" t="s">
        <v>14</v>
      </c>
      <c r="F342">
        <v>67</v>
      </c>
    </row>
    <row r="343" spans="2:6" x14ac:dyDescent="0.2">
      <c r="B343" t="s">
        <v>20</v>
      </c>
      <c r="C343">
        <v>316</v>
      </c>
      <c r="E343" t="s">
        <v>14</v>
      </c>
      <c r="F343">
        <v>263</v>
      </c>
    </row>
    <row r="344" spans="2:6" x14ac:dyDescent="0.2">
      <c r="B344" t="s">
        <v>20</v>
      </c>
      <c r="C344">
        <v>117</v>
      </c>
      <c r="E344" t="s">
        <v>14</v>
      </c>
      <c r="F344">
        <v>1691</v>
      </c>
    </row>
    <row r="345" spans="2:6" x14ac:dyDescent="0.2">
      <c r="B345" t="s">
        <v>20</v>
      </c>
      <c r="C345">
        <v>6406</v>
      </c>
      <c r="E345" t="s">
        <v>14</v>
      </c>
      <c r="F345">
        <v>181</v>
      </c>
    </row>
    <row r="346" spans="2:6" x14ac:dyDescent="0.2">
      <c r="B346" t="s">
        <v>20</v>
      </c>
      <c r="C346">
        <v>192</v>
      </c>
      <c r="E346" t="s">
        <v>14</v>
      </c>
      <c r="F346">
        <v>13</v>
      </c>
    </row>
    <row r="347" spans="2:6" x14ac:dyDescent="0.2">
      <c r="B347" t="s">
        <v>20</v>
      </c>
      <c r="C347">
        <v>26</v>
      </c>
      <c r="E347" t="s">
        <v>14</v>
      </c>
      <c r="F347">
        <v>1</v>
      </c>
    </row>
    <row r="348" spans="2:6" x14ac:dyDescent="0.2">
      <c r="B348" t="s">
        <v>20</v>
      </c>
      <c r="C348">
        <v>723</v>
      </c>
      <c r="E348" t="s">
        <v>14</v>
      </c>
      <c r="F348">
        <v>21</v>
      </c>
    </row>
    <row r="349" spans="2:6" x14ac:dyDescent="0.2">
      <c r="B349" t="s">
        <v>20</v>
      </c>
      <c r="C349">
        <v>170</v>
      </c>
      <c r="E349" t="s">
        <v>14</v>
      </c>
      <c r="F349">
        <v>830</v>
      </c>
    </row>
    <row r="350" spans="2:6" x14ac:dyDescent="0.2">
      <c r="B350" t="s">
        <v>20</v>
      </c>
      <c r="C350">
        <v>238</v>
      </c>
      <c r="E350" t="s">
        <v>14</v>
      </c>
      <c r="F350">
        <v>130</v>
      </c>
    </row>
    <row r="351" spans="2:6" x14ac:dyDescent="0.2">
      <c r="B351" t="s">
        <v>20</v>
      </c>
      <c r="C351">
        <v>55</v>
      </c>
      <c r="E351" t="s">
        <v>14</v>
      </c>
      <c r="F351">
        <v>55</v>
      </c>
    </row>
    <row r="352" spans="2:6" x14ac:dyDescent="0.2">
      <c r="B352" t="s">
        <v>20</v>
      </c>
      <c r="C352">
        <v>128</v>
      </c>
      <c r="E352" t="s">
        <v>14</v>
      </c>
      <c r="F352">
        <v>114</v>
      </c>
    </row>
    <row r="353" spans="2:6" x14ac:dyDescent="0.2">
      <c r="B353" t="s">
        <v>20</v>
      </c>
      <c r="C353">
        <v>2144</v>
      </c>
      <c r="E353" t="s">
        <v>14</v>
      </c>
      <c r="F353">
        <v>594</v>
      </c>
    </row>
    <row r="354" spans="2:6" x14ac:dyDescent="0.2">
      <c r="B354" t="s">
        <v>20</v>
      </c>
      <c r="C354">
        <v>2693</v>
      </c>
      <c r="E354" t="s">
        <v>14</v>
      </c>
      <c r="F354">
        <v>24</v>
      </c>
    </row>
    <row r="355" spans="2:6" x14ac:dyDescent="0.2">
      <c r="B355" t="s">
        <v>20</v>
      </c>
      <c r="C355">
        <v>432</v>
      </c>
      <c r="E355" t="s">
        <v>14</v>
      </c>
      <c r="F355">
        <v>252</v>
      </c>
    </row>
    <row r="356" spans="2:6" x14ac:dyDescent="0.2">
      <c r="B356" t="s">
        <v>20</v>
      </c>
      <c r="C356">
        <v>189</v>
      </c>
      <c r="E356" t="s">
        <v>14</v>
      </c>
      <c r="F356">
        <v>67</v>
      </c>
    </row>
    <row r="357" spans="2:6" x14ac:dyDescent="0.2">
      <c r="B357" t="s">
        <v>20</v>
      </c>
      <c r="C357">
        <v>154</v>
      </c>
      <c r="E357" t="s">
        <v>14</v>
      </c>
      <c r="F357">
        <v>742</v>
      </c>
    </row>
    <row r="358" spans="2:6" x14ac:dyDescent="0.2">
      <c r="B358" t="s">
        <v>20</v>
      </c>
      <c r="C358">
        <v>96</v>
      </c>
      <c r="E358" t="s">
        <v>14</v>
      </c>
      <c r="F358">
        <v>75</v>
      </c>
    </row>
    <row r="359" spans="2:6" x14ac:dyDescent="0.2">
      <c r="B359" t="s">
        <v>20</v>
      </c>
      <c r="C359">
        <v>3063</v>
      </c>
      <c r="E359" t="s">
        <v>14</v>
      </c>
      <c r="F359">
        <v>4405</v>
      </c>
    </row>
    <row r="360" spans="2:6" x14ac:dyDescent="0.2">
      <c r="B360" t="s">
        <v>20</v>
      </c>
      <c r="C360">
        <v>2266</v>
      </c>
      <c r="E360" t="s">
        <v>14</v>
      </c>
      <c r="F360">
        <v>92</v>
      </c>
    </row>
    <row r="361" spans="2:6" x14ac:dyDescent="0.2">
      <c r="B361" t="s">
        <v>20</v>
      </c>
      <c r="C361">
        <v>194</v>
      </c>
      <c r="E361" t="s">
        <v>14</v>
      </c>
      <c r="F361">
        <v>64</v>
      </c>
    </row>
    <row r="362" spans="2:6" x14ac:dyDescent="0.2">
      <c r="B362" t="s">
        <v>20</v>
      </c>
      <c r="C362">
        <v>129</v>
      </c>
      <c r="E362" t="s">
        <v>14</v>
      </c>
      <c r="F362">
        <v>64</v>
      </c>
    </row>
    <row r="363" spans="2:6" x14ac:dyDescent="0.2">
      <c r="B363" t="s">
        <v>20</v>
      </c>
      <c r="C363">
        <v>375</v>
      </c>
      <c r="E363" t="s">
        <v>14</v>
      </c>
      <c r="F363">
        <v>842</v>
      </c>
    </row>
    <row r="364" spans="2:6" x14ac:dyDescent="0.2">
      <c r="B364" t="s">
        <v>20</v>
      </c>
      <c r="C364">
        <v>409</v>
      </c>
      <c r="E364" t="s">
        <v>14</v>
      </c>
      <c r="F364">
        <v>112</v>
      </c>
    </row>
    <row r="365" spans="2:6" x14ac:dyDescent="0.2">
      <c r="B365" t="s">
        <v>20</v>
      </c>
      <c r="C365">
        <v>234</v>
      </c>
      <c r="E365" t="s">
        <v>14</v>
      </c>
      <c r="F365">
        <v>374</v>
      </c>
    </row>
    <row r="366" spans="2:6" x14ac:dyDescent="0.2">
      <c r="B366" t="s">
        <v>20</v>
      </c>
      <c r="C366">
        <v>3016</v>
      </c>
    </row>
    <row r="367" spans="2:6" x14ac:dyDescent="0.2">
      <c r="B367" t="s">
        <v>20</v>
      </c>
      <c r="C367">
        <v>264</v>
      </c>
    </row>
    <row r="368" spans="2:6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3" x14ac:dyDescent="0.2">
      <c r="B561" t="s">
        <v>20</v>
      </c>
      <c r="C561">
        <v>381</v>
      </c>
    </row>
    <row r="562" spans="2:3" x14ac:dyDescent="0.2">
      <c r="B562" t="s">
        <v>20</v>
      </c>
      <c r="C562">
        <v>480</v>
      </c>
    </row>
    <row r="563" spans="2:3" x14ac:dyDescent="0.2">
      <c r="B563" t="s">
        <v>20</v>
      </c>
      <c r="C563">
        <v>226</v>
      </c>
    </row>
    <row r="564" spans="2:3" x14ac:dyDescent="0.2">
      <c r="B564" t="s">
        <v>20</v>
      </c>
      <c r="C564">
        <v>241</v>
      </c>
    </row>
    <row r="565" spans="2:3" x14ac:dyDescent="0.2">
      <c r="B565" t="s">
        <v>20</v>
      </c>
      <c r="C565">
        <v>132</v>
      </c>
    </row>
    <row r="566" spans="2:3" x14ac:dyDescent="0.2">
      <c r="B566" t="s">
        <v>20</v>
      </c>
      <c r="C566">
        <v>2043</v>
      </c>
    </row>
  </sheetData>
  <conditionalFormatting sqref="B2:B566">
    <cfRule type="containsText" dxfId="9" priority="6" operator="containsText" text="live">
      <formula>NOT(ISERROR(SEARCH("live",B2)))</formula>
    </cfRule>
    <cfRule type="containsText" dxfId="8" priority="7" operator="containsText" text="canceled">
      <formula>NOT(ISERROR(SEARCH("canceled",B2)))</formula>
    </cfRule>
    <cfRule type="containsText" dxfId="7" priority="8" operator="containsText" text="live">
      <formula>NOT(ISERROR(SEARCH("live",B2)))</formula>
    </cfRule>
    <cfRule type="containsText" dxfId="6" priority="9" operator="containsText" text="successful">
      <formula>NOT(ISERROR(SEARCH("successful",B2)))</formula>
    </cfRule>
    <cfRule type="containsText" dxfId="5" priority="10" operator="containsText" text="failed">
      <formula>NOT(ISERROR(SEARCH("failed",B2)))</formula>
    </cfRule>
  </conditionalFormatting>
  <conditionalFormatting sqref="E2:E365">
    <cfRule type="containsText" dxfId="4" priority="1" operator="containsText" text="live">
      <formula>NOT(ISERROR(SEARCH("live",E2)))</formula>
    </cfRule>
    <cfRule type="containsText" dxfId="3" priority="2" operator="containsText" text="canceled">
      <formula>NOT(ISERROR(SEARCH("canceled",E2)))</formula>
    </cfRule>
    <cfRule type="containsText" dxfId="2" priority="3" operator="containsText" text="live">
      <formula>NOT(ISERROR(SEARCH("live",E2)))</formula>
    </cfRule>
    <cfRule type="containsText" dxfId="1" priority="4" operator="containsText" text="successful">
      <formula>NOT(ISERROR(SEARCH("successful",E2)))</formula>
    </cfRule>
    <cfRule type="containsText" dxfId="0" priority="5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- Parent Category </vt:lpstr>
      <vt:lpstr>Outcome - Sub-Category</vt:lpstr>
      <vt:lpstr>Outcome - Year Created</vt:lpstr>
      <vt:lpstr>Outcome -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Family</cp:lastModifiedBy>
  <dcterms:created xsi:type="dcterms:W3CDTF">2021-09-29T18:52:28Z</dcterms:created>
  <dcterms:modified xsi:type="dcterms:W3CDTF">2023-06-16T03:51:59Z</dcterms:modified>
</cp:coreProperties>
</file>