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" yWindow="0" windowWidth="21600" windowHeight="13180" tabRatio="500"/>
  </bookViews>
  <sheets>
    <sheet name="GMIA Stormwater" sheetId="1" r:id="rId1"/>
    <sheet name="Deicer dye concentrations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9" i="4"/>
  <c r="D18"/>
  <c r="B15"/>
  <c r="D14"/>
  <c r="B14"/>
  <c r="D13"/>
  <c r="B13"/>
  <c r="B12"/>
  <c r="E9"/>
  <c r="E8"/>
  <c r="E7"/>
  <c r="E6"/>
  <c r="C5"/>
  <c r="C4"/>
</calcChain>
</file>

<file path=xl/sharedStrings.xml><?xml version="1.0" encoding="utf-8"?>
<sst xmlns="http://schemas.openxmlformats.org/spreadsheetml/2006/main" count="138" uniqueCount="91">
  <si>
    <t>UCAR EG</t>
    <phoneticPr fontId="3" type="noConversion"/>
  </si>
  <si>
    <t>OCT EF</t>
    <phoneticPr fontId="3" type="noConversion"/>
  </si>
  <si>
    <t>Unknown orange dye present (RT = 15.9 mins)</t>
    <phoneticPr fontId="3" type="noConversion"/>
  </si>
  <si>
    <t>Type IV</t>
    <phoneticPr fontId="3" type="noConversion"/>
  </si>
  <si>
    <t>KABC-S</t>
    <phoneticPr fontId="3" type="noConversion"/>
  </si>
  <si>
    <t>Unknown blue dye present (RT = 15.6 mins)</t>
    <phoneticPr fontId="3" type="noConversion"/>
  </si>
  <si>
    <t>Unknown blue dye present (RT = 7.1 mins)</t>
    <phoneticPr fontId="3" type="noConversion"/>
  </si>
  <si>
    <t>UCAR</t>
    <phoneticPr fontId="3" type="noConversion"/>
  </si>
  <si>
    <t>LAS</t>
    <phoneticPr fontId="3" type="noConversion"/>
  </si>
  <si>
    <t>OMF</t>
    <phoneticPr fontId="3" type="noConversion"/>
  </si>
  <si>
    <t>Unknown blue &amp; yellow dyes (RT = 19.1 &amp; 19.4)</t>
    <phoneticPr fontId="3" type="noConversion"/>
  </si>
  <si>
    <t>Pavement</t>
    <phoneticPr fontId="3" type="noConversion"/>
  </si>
  <si>
    <t>CE36</t>
    <phoneticPr fontId="3" type="noConversion"/>
  </si>
  <si>
    <t>CNX360</t>
    <phoneticPr fontId="3" type="noConversion"/>
  </si>
  <si>
    <t>Concentration in Stormwater (ppb, ug/L)</t>
    <phoneticPr fontId="3" type="noConversion"/>
  </si>
  <si>
    <t>Concentration (ppm, mg/L)</t>
    <phoneticPr fontId="3" type="noConversion"/>
  </si>
  <si>
    <t>Holmes Ave. Tributary</t>
    <phoneticPr fontId="3" type="noConversion"/>
  </si>
  <si>
    <t>LK-S74</t>
    <phoneticPr fontId="3" type="noConversion"/>
  </si>
  <si>
    <t>Wilson Park Creek @ St. Luke's</t>
    <phoneticPr fontId="3" type="noConversion"/>
  </si>
  <si>
    <t>CG-S74</t>
    <phoneticPr fontId="3" type="noConversion"/>
  </si>
  <si>
    <t>LK-S73</t>
    <phoneticPr fontId="3" type="noConversion"/>
  </si>
  <si>
    <t>US-S74</t>
    <phoneticPr fontId="3" type="noConversion"/>
  </si>
  <si>
    <t>OUT-S74</t>
    <phoneticPr fontId="3" type="noConversion"/>
  </si>
  <si>
    <t>US-S72</t>
    <phoneticPr fontId="3" type="noConversion"/>
  </si>
  <si>
    <t>LK-S71</t>
    <phoneticPr fontId="3" type="noConversion"/>
  </si>
  <si>
    <t>OUT-S72ac</t>
    <phoneticPr fontId="3" type="noConversion"/>
  </si>
  <si>
    <t>CG-S73</t>
    <phoneticPr fontId="3" type="noConversion"/>
  </si>
  <si>
    <t>CG-Q18</t>
    <phoneticPr fontId="3" type="noConversion"/>
  </si>
  <si>
    <t>OUT-Q18</t>
    <phoneticPr fontId="3" type="noConversion"/>
  </si>
  <si>
    <t>CG-S71</t>
    <phoneticPr fontId="3" type="noConversion"/>
  </si>
  <si>
    <t>LK-Q18</t>
    <phoneticPr fontId="3" type="noConversion"/>
  </si>
  <si>
    <t>US-Q18</t>
    <phoneticPr fontId="3" type="noConversion"/>
  </si>
  <si>
    <t>IN-S71</t>
    <phoneticPr fontId="3" type="noConversion"/>
  </si>
  <si>
    <t>CG-S75</t>
    <phoneticPr fontId="3" type="noConversion"/>
  </si>
  <si>
    <t>US-S75</t>
    <phoneticPr fontId="3" type="noConversion"/>
  </si>
  <si>
    <t>OUT-S75</t>
    <phoneticPr fontId="3" type="noConversion"/>
  </si>
  <si>
    <t>OUT-S72d</t>
    <phoneticPr fontId="3" type="noConversion"/>
  </si>
  <si>
    <t>LK-S75</t>
    <phoneticPr fontId="3" type="noConversion"/>
  </si>
  <si>
    <t>LK-S72</t>
    <phoneticPr fontId="3" type="noConversion"/>
  </si>
  <si>
    <t>not extracted (missing label)</t>
    <phoneticPr fontId="3" type="noConversion"/>
  </si>
  <si>
    <t>GMIA25.D</t>
    <phoneticPr fontId="3" type="noConversion"/>
  </si>
  <si>
    <t>Site ID#</t>
    <phoneticPr fontId="3" type="noConversion"/>
  </si>
  <si>
    <t>Field ID#</t>
    <phoneticPr fontId="3" type="noConversion"/>
  </si>
  <si>
    <t>Collection start</t>
    <phoneticPr fontId="3" type="noConversion"/>
  </si>
  <si>
    <t>Collection end</t>
    <phoneticPr fontId="3" type="noConversion"/>
  </si>
  <si>
    <t>Description</t>
    <phoneticPr fontId="3" type="noConversion"/>
  </si>
  <si>
    <t>&lt; 0.10</t>
    <phoneticPr fontId="3" type="noConversion"/>
  </si>
  <si>
    <t>Tartrazine</t>
    <phoneticPr fontId="3" type="noConversion"/>
  </si>
  <si>
    <t>Sunset Yellow FCF</t>
    <phoneticPr fontId="3" type="noConversion"/>
  </si>
  <si>
    <t>Erioglaucine</t>
    <phoneticPr fontId="3" type="noConversion"/>
  </si>
  <si>
    <t>Orange II</t>
    <phoneticPr fontId="3" type="noConversion"/>
  </si>
  <si>
    <t>Type I</t>
    <phoneticPr fontId="3" type="noConversion"/>
  </si>
  <si>
    <t>KDF88</t>
    <phoneticPr fontId="3" type="noConversion"/>
  </si>
  <si>
    <t>SMP</t>
    <phoneticPr fontId="3" type="noConversion"/>
  </si>
  <si>
    <t>LAP</t>
    <phoneticPr fontId="3" type="noConversion"/>
  </si>
  <si>
    <t>ARC</t>
    <phoneticPr fontId="3" type="noConversion"/>
  </si>
  <si>
    <t>UCAR PG</t>
    <phoneticPr fontId="3" type="noConversion"/>
  </si>
  <si>
    <t>FileName</t>
  </si>
  <si>
    <t>GMIA1.D</t>
  </si>
  <si>
    <t>Tartrazine</t>
  </si>
  <si>
    <t>Erioglaucine</t>
  </si>
  <si>
    <t>GMIA2.D</t>
  </si>
  <si>
    <t>GMIA3.D</t>
  </si>
  <si>
    <t>GMIA4.D</t>
  </si>
  <si>
    <t>GMIA5.D</t>
  </si>
  <si>
    <t>GMIA6.D</t>
  </si>
  <si>
    <t>GMIA7.D</t>
  </si>
  <si>
    <t>GMIA8.D</t>
  </si>
  <si>
    <t>GMIA9.D</t>
  </si>
  <si>
    <t>GMIA10.D</t>
  </si>
  <si>
    <t>GMIA11.D</t>
  </si>
  <si>
    <t>GMIA12.D</t>
  </si>
  <si>
    <t>GMIA13.D</t>
  </si>
  <si>
    <t>GMIA14.D</t>
  </si>
  <si>
    <t>GMIA15.D</t>
  </si>
  <si>
    <t>GMIA16.D</t>
  </si>
  <si>
    <t>GMIA17.D</t>
  </si>
  <si>
    <t>GMIA18.D</t>
  </si>
  <si>
    <t>GMIA19.D</t>
  </si>
  <si>
    <t>GMIA20.D</t>
  </si>
  <si>
    <t>GMIA21.D</t>
  </si>
  <si>
    <t>GMIA22.D</t>
  </si>
  <si>
    <t>GMIA23.D</t>
  </si>
  <si>
    <t>GMIA24.D</t>
  </si>
  <si>
    <t>Sunset Yellow</t>
  </si>
  <si>
    <t>Orange II</t>
  </si>
  <si>
    <t>Wilson Park Creek @ outfall #7</t>
    <phoneticPr fontId="3" type="noConversion"/>
  </si>
  <si>
    <t>OUT-S73</t>
    <phoneticPr fontId="3" type="noConversion"/>
  </si>
  <si>
    <t>OUT-S71</t>
    <phoneticPr fontId="3" type="noConversion"/>
  </si>
  <si>
    <t>Wilson Park Creek @ GMIA infall</t>
    <phoneticPr fontId="3" type="noConversion"/>
  </si>
  <si>
    <t>CG-S72</t>
    <phoneticPr fontId="3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</si>
</sst>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00000000"/>
    <numFmt numFmtId="166" formatCode="000000000"/>
    <numFmt numFmtId="168" formatCode="0.000"/>
    <numFmt numFmtId="169" formatCode="0.0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2" fillId="0" borderId="0" xfId="0" applyFont="1"/>
    <xf numFmtId="0" fontId="1" fillId="0" borderId="12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9" fontId="2" fillId="0" borderId="7" xfId="0" applyNumberFormat="1" applyFont="1" applyBorder="1"/>
    <xf numFmtId="169" fontId="2" fillId="0" borderId="8" xfId="0" applyNumberFormat="1" applyFont="1" applyBorder="1"/>
    <xf numFmtId="0" fontId="2" fillId="0" borderId="4" xfId="0" applyFont="1" applyBorder="1" applyAlignment="1">
      <alignment horizontal="left" indent="1"/>
    </xf>
    <xf numFmtId="169" fontId="2" fillId="0" borderId="5" xfId="0" applyNumberFormat="1" applyFont="1" applyBorder="1"/>
    <xf numFmtId="169" fontId="2" fillId="0" borderId="6" xfId="0" applyNumberFormat="1" applyFont="1" applyBorder="1"/>
    <xf numFmtId="0" fontId="2" fillId="0" borderId="1" xfId="0" applyFont="1" applyBorder="1" applyAlignment="1">
      <alignment horizontal="left" indent="1"/>
    </xf>
    <xf numFmtId="169" fontId="2" fillId="0" borderId="2" xfId="0" applyNumberFormat="1" applyFont="1" applyBorder="1"/>
    <xf numFmtId="169" fontId="2" fillId="0" borderId="3" xfId="0" applyNumberFormat="1" applyFont="1" applyBorder="1"/>
    <xf numFmtId="0" fontId="2" fillId="0" borderId="12" xfId="0" applyFont="1" applyBorder="1" applyAlignment="1">
      <alignment horizontal="left" indent="1"/>
    </xf>
    <xf numFmtId="169" fontId="2" fillId="0" borderId="13" xfId="0" applyNumberFormat="1" applyFont="1" applyBorder="1"/>
    <xf numFmtId="169" fontId="2" fillId="0" borderId="14" xfId="0" applyNumberFormat="1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7"/>
  <sheetViews>
    <sheetView tabSelected="1" workbookViewId="0">
      <selection activeCell="I9" sqref="I9"/>
    </sheetView>
  </sheetViews>
  <sheetFormatPr baseColWidth="10" defaultRowHeight="13"/>
  <cols>
    <col min="2" max="2" width="10.42578125" style="2" customWidth="1"/>
    <col min="4" max="5" width="13" customWidth="1"/>
    <col min="6" max="6" width="26.42578125" customWidth="1"/>
    <col min="7" max="7" width="10.7109375" style="4"/>
    <col min="8" max="8" width="13.28515625" style="4" customWidth="1"/>
    <col min="9" max="9" width="11.42578125" style="4" customWidth="1"/>
    <col min="10" max="10" width="10.7109375" style="4"/>
  </cols>
  <sheetData>
    <row r="1" spans="1:10" s="6" customFormat="1">
      <c r="B1" s="7"/>
      <c r="G1" s="8" t="s">
        <v>14</v>
      </c>
      <c r="H1" s="8"/>
      <c r="I1" s="8"/>
      <c r="J1" s="8"/>
    </row>
    <row r="2" spans="1:10" s="6" customFormat="1">
      <c r="A2" s="6" t="s">
        <v>57</v>
      </c>
      <c r="B2" s="7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9" t="s">
        <v>59</v>
      </c>
      <c r="H2" s="9" t="s">
        <v>84</v>
      </c>
      <c r="I2" s="9" t="s">
        <v>60</v>
      </c>
      <c r="J2" s="9" t="s">
        <v>85</v>
      </c>
    </row>
    <row r="3" spans="1:10">
      <c r="A3" t="s">
        <v>72</v>
      </c>
      <c r="C3" t="s">
        <v>27</v>
      </c>
      <c r="D3" s="1">
        <v>38427.657638888886</v>
      </c>
      <c r="G3" s="5" t="s">
        <v>46</v>
      </c>
      <c r="H3" s="5" t="s">
        <v>46</v>
      </c>
      <c r="I3" s="5" t="s">
        <v>46</v>
      </c>
      <c r="J3" s="5" t="s">
        <v>46</v>
      </c>
    </row>
    <row r="4" spans="1:10">
      <c r="A4" t="s">
        <v>74</v>
      </c>
      <c r="B4" s="2">
        <v>40871476</v>
      </c>
      <c r="C4" t="s">
        <v>29</v>
      </c>
      <c r="D4" s="1">
        <v>38320.647222222222</v>
      </c>
      <c r="E4" s="1">
        <v>38321.513194444444</v>
      </c>
      <c r="F4" t="s">
        <v>16</v>
      </c>
      <c r="G4" s="5">
        <v>0.26713848563968662</v>
      </c>
      <c r="H4" s="5">
        <v>210.97209399477805</v>
      </c>
      <c r="I4" s="5" t="s">
        <v>46</v>
      </c>
      <c r="J4" s="5">
        <v>0.40534621409921662</v>
      </c>
    </row>
    <row r="5" spans="1:10">
      <c r="A5" t="s">
        <v>64</v>
      </c>
      <c r="B5" s="2">
        <v>40871476</v>
      </c>
      <c r="C5" t="s">
        <v>90</v>
      </c>
      <c r="D5" s="1">
        <v>38328.65625</v>
      </c>
      <c r="E5" s="1">
        <v>38328.926388888889</v>
      </c>
      <c r="F5" t="s">
        <v>16</v>
      </c>
      <c r="G5" s="5">
        <v>4.1139007832898171</v>
      </c>
      <c r="H5" s="5">
        <v>396.27045430809392</v>
      </c>
      <c r="I5" s="5">
        <v>3.4166475195822446</v>
      </c>
      <c r="J5" s="5">
        <v>4.9188720626631843</v>
      </c>
    </row>
    <row r="6" spans="1:10">
      <c r="A6" t="s">
        <v>71</v>
      </c>
      <c r="B6" s="2">
        <v>40871476</v>
      </c>
      <c r="C6" t="s">
        <v>26</v>
      </c>
      <c r="D6" s="1">
        <v>38360.249305555553</v>
      </c>
      <c r="E6" s="1">
        <v>38360.706944444442</v>
      </c>
      <c r="F6" t="s">
        <v>16</v>
      </c>
      <c r="G6" s="5" t="s">
        <v>46</v>
      </c>
      <c r="H6" s="5">
        <v>63.342109660574401</v>
      </c>
      <c r="I6" s="5" t="s">
        <v>46</v>
      </c>
      <c r="J6" s="5">
        <v>0.19458422976501302</v>
      </c>
    </row>
    <row r="7" spans="1:10">
      <c r="A7" t="s">
        <v>66</v>
      </c>
      <c r="B7" s="2">
        <v>40871476</v>
      </c>
      <c r="C7" t="s">
        <v>19</v>
      </c>
      <c r="D7" s="1">
        <v>38409.270138888889</v>
      </c>
      <c r="E7" s="1">
        <v>38409.534722222219</v>
      </c>
      <c r="F7" t="s">
        <v>16</v>
      </c>
      <c r="G7" s="5">
        <v>0.38462663185378582</v>
      </c>
      <c r="H7" s="5">
        <v>140.60810443864227</v>
      </c>
      <c r="I7" s="5">
        <v>0.19363143603133157</v>
      </c>
      <c r="J7" s="5">
        <v>0.19657065274151433</v>
      </c>
    </row>
    <row r="8" spans="1:10">
      <c r="A8" t="s">
        <v>78</v>
      </c>
      <c r="C8" t="s">
        <v>33</v>
      </c>
      <c r="G8" s="5">
        <v>0.52147524752475249</v>
      </c>
      <c r="H8" s="5">
        <v>233.67996699669968</v>
      </c>
      <c r="I8" s="5" t="s">
        <v>46</v>
      </c>
      <c r="J8" s="5">
        <v>0.27976204620462047</v>
      </c>
    </row>
    <row r="9" spans="1:10">
      <c r="A9" t="s">
        <v>75</v>
      </c>
      <c r="C9" t="s">
        <v>30</v>
      </c>
      <c r="D9" s="1">
        <v>38427.734027777777</v>
      </c>
      <c r="G9" s="5" t="s">
        <v>46</v>
      </c>
      <c r="H9" s="5" t="s">
        <v>46</v>
      </c>
      <c r="I9" s="5" t="s">
        <v>46</v>
      </c>
      <c r="J9" s="5" t="s">
        <v>46</v>
      </c>
    </row>
    <row r="10" spans="1:10">
      <c r="A10" t="s">
        <v>69</v>
      </c>
      <c r="B10" s="3">
        <v>40871488</v>
      </c>
      <c r="C10" t="s">
        <v>24</v>
      </c>
      <c r="F10" t="s">
        <v>18</v>
      </c>
      <c r="G10" s="5">
        <v>0.70653994778067875</v>
      </c>
      <c r="H10" s="5">
        <v>1.4781148825065271</v>
      </c>
      <c r="I10" s="5">
        <v>0.26555310704960833</v>
      </c>
      <c r="J10" s="5">
        <v>0.8284449086161878</v>
      </c>
    </row>
    <row r="11" spans="1:10">
      <c r="A11" t="s">
        <v>83</v>
      </c>
      <c r="B11" s="2">
        <v>40871488</v>
      </c>
      <c r="C11" t="s">
        <v>38</v>
      </c>
      <c r="D11" s="1">
        <v>38329.201388888891</v>
      </c>
      <c r="E11" s="1">
        <v>38330.253472222219</v>
      </c>
      <c r="F11" t="s">
        <v>18</v>
      </c>
      <c r="G11" s="5">
        <v>0.3596759259259259</v>
      </c>
      <c r="H11" s="5">
        <v>1.6966203703703704</v>
      </c>
      <c r="I11" s="5">
        <v>0.40710185185185183</v>
      </c>
      <c r="J11" s="5">
        <v>0.51487037037037031</v>
      </c>
    </row>
    <row r="12" spans="1:10">
      <c r="A12" t="s">
        <v>67</v>
      </c>
      <c r="B12" s="3">
        <v>40871488</v>
      </c>
      <c r="C12" t="s">
        <v>20</v>
      </c>
      <c r="D12" s="1">
        <v>38360.71597222222</v>
      </c>
      <c r="E12" s="1">
        <v>38361.226388888892</v>
      </c>
      <c r="F12" t="s">
        <v>18</v>
      </c>
      <c r="G12" s="5">
        <v>0.13223122715404698</v>
      </c>
      <c r="H12" s="5">
        <v>0.44842088772845945</v>
      </c>
      <c r="I12" s="5">
        <v>0.13573002610966056</v>
      </c>
      <c r="J12" s="5">
        <v>0.12986506527415143</v>
      </c>
    </row>
    <row r="13" spans="1:10">
      <c r="A13" t="s">
        <v>65</v>
      </c>
      <c r="B13" s="3">
        <v>40871488</v>
      </c>
      <c r="C13" t="s">
        <v>17</v>
      </c>
      <c r="D13" s="1">
        <v>38409.409722222219</v>
      </c>
      <c r="E13" s="1">
        <v>38409.805555555555</v>
      </c>
      <c r="F13" t="s">
        <v>18</v>
      </c>
      <c r="G13" s="5">
        <v>0.21636125326370753</v>
      </c>
      <c r="H13" s="5">
        <v>0.76008250652741505</v>
      </c>
      <c r="I13" s="5">
        <v>0.19754005221932111</v>
      </c>
      <c r="J13" s="5">
        <v>1.1115571801566577</v>
      </c>
    </row>
    <row r="14" spans="1:10">
      <c r="A14" t="s">
        <v>82</v>
      </c>
      <c r="C14" t="s">
        <v>37</v>
      </c>
      <c r="G14" s="5">
        <v>0.46193030303030297</v>
      </c>
      <c r="H14" s="5">
        <v>2.9656090909090911</v>
      </c>
      <c r="I14" s="5">
        <v>0.13904151515151514</v>
      </c>
      <c r="J14" s="5">
        <v>2.8052909090909086</v>
      </c>
    </row>
    <row r="15" spans="1:10">
      <c r="A15" t="s">
        <v>73</v>
      </c>
      <c r="C15" t="s">
        <v>28</v>
      </c>
      <c r="D15" s="1">
        <v>38427.574305555558</v>
      </c>
      <c r="G15" s="5" t="s">
        <v>46</v>
      </c>
      <c r="H15" s="5" t="s">
        <v>46</v>
      </c>
      <c r="I15" s="5" t="s">
        <v>46</v>
      </c>
      <c r="J15" s="5" t="s">
        <v>46</v>
      </c>
    </row>
    <row r="16" spans="1:10">
      <c r="A16" t="s">
        <v>61</v>
      </c>
      <c r="B16" s="2">
        <v>40871475</v>
      </c>
      <c r="C16" t="s">
        <v>88</v>
      </c>
      <c r="F16" t="s">
        <v>86</v>
      </c>
      <c r="G16" s="5">
        <v>2.2594746736292426</v>
      </c>
      <c r="H16" s="5">
        <v>0.76056814621409907</v>
      </c>
      <c r="I16" s="5">
        <v>1.1714005221932113</v>
      </c>
      <c r="J16" s="5">
        <v>2.6624960835509133</v>
      </c>
    </row>
    <row r="17" spans="1:10">
      <c r="A17" t="s">
        <v>70</v>
      </c>
      <c r="B17" s="2">
        <v>40871475</v>
      </c>
      <c r="C17" t="s">
        <v>25</v>
      </c>
      <c r="D17" s="1">
        <v>38328.65625</v>
      </c>
      <c r="E17" s="1">
        <v>38329.767361111109</v>
      </c>
      <c r="F17" t="s">
        <v>86</v>
      </c>
      <c r="G17" s="5">
        <v>3.2271227154046991</v>
      </c>
      <c r="H17" s="5">
        <v>3.496104438642297</v>
      </c>
      <c r="I17" s="5">
        <v>1.4174976501305481</v>
      </c>
      <c r="J17" s="5">
        <v>3.1220334203655349</v>
      </c>
    </row>
    <row r="18" spans="1:10">
      <c r="A18" t="s">
        <v>81</v>
      </c>
      <c r="B18" s="2">
        <v>40871475</v>
      </c>
      <c r="C18" t="s">
        <v>36</v>
      </c>
      <c r="D18" s="1">
        <v>38329.965277777781</v>
      </c>
      <c r="E18" s="1">
        <v>38330.333333333336</v>
      </c>
      <c r="F18" t="s">
        <v>86</v>
      </c>
      <c r="G18" s="5">
        <v>1.5538415584415584</v>
      </c>
      <c r="H18" s="5">
        <v>0.45735064935064929</v>
      </c>
      <c r="I18" s="5">
        <v>1.300342857142857</v>
      </c>
      <c r="J18" s="5">
        <v>1.1104181818181817</v>
      </c>
    </row>
    <row r="19" spans="1:10">
      <c r="A19" t="s">
        <v>58</v>
      </c>
      <c r="B19" s="2">
        <v>40871475</v>
      </c>
      <c r="C19" t="s">
        <v>87</v>
      </c>
      <c r="D19" s="1">
        <v>38360.256944444445</v>
      </c>
      <c r="E19" s="1">
        <v>38360.684027777781</v>
      </c>
      <c r="F19" t="s">
        <v>86</v>
      </c>
      <c r="G19" s="5">
        <v>0.69303603133159264</v>
      </c>
      <c r="H19" s="5">
        <v>0.6780563968668406</v>
      </c>
      <c r="I19" s="5">
        <v>0.24562621409921667</v>
      </c>
      <c r="J19" s="5">
        <v>0.58572532637075714</v>
      </c>
    </row>
    <row r="20" spans="1:10">
      <c r="A20" t="s">
        <v>63</v>
      </c>
      <c r="B20" s="2">
        <v>40871475</v>
      </c>
      <c r="C20" t="s">
        <v>22</v>
      </c>
      <c r="D20" s="1">
        <v>38409.263888888891</v>
      </c>
      <c r="E20" s="1">
        <v>38409.614583333336</v>
      </c>
      <c r="F20" t="s">
        <v>86</v>
      </c>
      <c r="G20" s="5">
        <v>0.65874046997389024</v>
      </c>
      <c r="H20" s="5">
        <v>1.6929838120104437</v>
      </c>
      <c r="I20" s="5">
        <v>0.47542558746736291</v>
      </c>
      <c r="J20" s="5">
        <v>3.8941409921671011</v>
      </c>
    </row>
    <row r="21" spans="1:10">
      <c r="A21" t="s">
        <v>80</v>
      </c>
      <c r="C21" t="s">
        <v>35</v>
      </c>
      <c r="G21" s="5">
        <v>2.6885433333333335</v>
      </c>
      <c r="H21" s="5">
        <v>1.2677500000000002</v>
      </c>
      <c r="I21" s="5">
        <v>0.52987666666666666</v>
      </c>
      <c r="J21" s="5">
        <v>8.6867666666666672</v>
      </c>
    </row>
    <row r="22" spans="1:10">
      <c r="A22" t="s">
        <v>76</v>
      </c>
      <c r="C22" t="s">
        <v>31</v>
      </c>
      <c r="D22" s="1">
        <v>38427.685416666667</v>
      </c>
      <c r="G22" s="5" t="s">
        <v>46</v>
      </c>
      <c r="H22" s="5" t="s">
        <v>46</v>
      </c>
      <c r="I22" s="5" t="s">
        <v>46</v>
      </c>
      <c r="J22" s="5" t="s">
        <v>46</v>
      </c>
    </row>
    <row r="23" spans="1:10">
      <c r="A23" t="s">
        <v>77</v>
      </c>
      <c r="C23" t="s">
        <v>32</v>
      </c>
      <c r="G23" s="5">
        <v>0.239666318537859</v>
      </c>
      <c r="H23" s="5" t="s">
        <v>46</v>
      </c>
      <c r="I23" s="5" t="s">
        <v>46</v>
      </c>
      <c r="J23" s="5" t="s">
        <v>46</v>
      </c>
    </row>
    <row r="24" spans="1:10">
      <c r="A24" t="s">
        <v>68</v>
      </c>
      <c r="B24" s="2">
        <v>40871473</v>
      </c>
      <c r="C24" t="s">
        <v>23</v>
      </c>
      <c r="D24" s="1">
        <v>38328.659722222219</v>
      </c>
      <c r="E24" s="1">
        <v>38329.913194444445</v>
      </c>
      <c r="F24" t="s">
        <v>89</v>
      </c>
      <c r="G24" s="5" t="s">
        <v>46</v>
      </c>
      <c r="H24" s="5" t="s">
        <v>46</v>
      </c>
      <c r="I24" s="5" t="s">
        <v>46</v>
      </c>
      <c r="J24" s="5" t="s">
        <v>46</v>
      </c>
    </row>
    <row r="25" spans="1:10">
      <c r="A25" t="s">
        <v>62</v>
      </c>
      <c r="B25" s="2">
        <v>40871473</v>
      </c>
      <c r="C25" t="s">
        <v>21</v>
      </c>
      <c r="D25" s="1">
        <v>38409.274305555555</v>
      </c>
      <c r="E25" s="1">
        <v>38409.513888888891</v>
      </c>
      <c r="F25" t="s">
        <v>89</v>
      </c>
      <c r="G25" s="5" t="s">
        <v>46</v>
      </c>
      <c r="H25" s="5" t="s">
        <v>46</v>
      </c>
      <c r="I25" s="5" t="s">
        <v>46</v>
      </c>
      <c r="J25" s="5" t="s">
        <v>46</v>
      </c>
    </row>
    <row r="26" spans="1:10">
      <c r="A26" t="s">
        <v>79</v>
      </c>
      <c r="C26" t="s">
        <v>34</v>
      </c>
      <c r="G26" s="5" t="s">
        <v>46</v>
      </c>
      <c r="H26" s="5" t="s">
        <v>46</v>
      </c>
      <c r="I26" s="5" t="s">
        <v>46</v>
      </c>
      <c r="J26" s="5" t="s">
        <v>46</v>
      </c>
    </row>
    <row r="27" spans="1:10">
      <c r="A27" t="s">
        <v>40</v>
      </c>
      <c r="F27" s="2" t="s">
        <v>39</v>
      </c>
    </row>
  </sheetData>
  <sheetCalcPr fullCalcOnLoad="1"/>
  <sortState ref="A3:J26">
    <sortCondition ref="C4:C26"/>
  </sortState>
  <mergeCells count="1">
    <mergeCell ref="G1:J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9"/>
  <sheetViews>
    <sheetView workbookViewId="0">
      <selection activeCell="B2" sqref="B2"/>
    </sheetView>
  </sheetViews>
  <sheetFormatPr baseColWidth="10" defaultRowHeight="13"/>
  <sheetData>
    <row r="1" spans="1:6">
      <c r="A1" s="10"/>
      <c r="B1" s="11" t="s">
        <v>15</v>
      </c>
      <c r="C1" s="11"/>
      <c r="D1" s="11"/>
      <c r="E1" s="11"/>
      <c r="F1" s="10"/>
    </row>
    <row r="2" spans="1:6" ht="27" thickBot="1">
      <c r="A2" s="12"/>
      <c r="B2" s="13" t="s">
        <v>47</v>
      </c>
      <c r="C2" s="14" t="s">
        <v>48</v>
      </c>
      <c r="D2" s="14" t="s">
        <v>49</v>
      </c>
      <c r="E2" s="15" t="s">
        <v>50</v>
      </c>
      <c r="F2" s="16"/>
    </row>
    <row r="3" spans="1:6">
      <c r="A3" s="6" t="s">
        <v>51</v>
      </c>
      <c r="B3" s="17"/>
      <c r="C3" s="17"/>
      <c r="D3" s="17"/>
      <c r="E3" s="18"/>
      <c r="F3" s="10"/>
    </row>
    <row r="4" spans="1:6">
      <c r="A4" s="19" t="s">
        <v>52</v>
      </c>
      <c r="B4" s="20"/>
      <c r="C4" s="20">
        <f>73*2</f>
        <v>146</v>
      </c>
      <c r="D4" s="20"/>
      <c r="E4" s="21"/>
      <c r="F4" s="10"/>
    </row>
    <row r="5" spans="1:6">
      <c r="A5" s="19" t="s">
        <v>53</v>
      </c>
      <c r="B5" s="20"/>
      <c r="C5" s="20">
        <f>15.14*2</f>
        <v>30.28</v>
      </c>
      <c r="D5" s="20"/>
      <c r="E5" s="21"/>
      <c r="F5" s="10"/>
    </row>
    <row r="6" spans="1:6">
      <c r="A6" s="19" t="s">
        <v>54</v>
      </c>
      <c r="B6" s="20"/>
      <c r="C6" s="20"/>
      <c r="D6" s="20"/>
      <c r="E6" s="21">
        <f>1.85*2</f>
        <v>3.7</v>
      </c>
      <c r="F6" s="10"/>
    </row>
    <row r="7" spans="1:6">
      <c r="A7" s="19" t="s">
        <v>55</v>
      </c>
      <c r="B7" s="20"/>
      <c r="C7" s="20"/>
      <c r="D7" s="20"/>
      <c r="E7" s="21">
        <f>3.265*2</f>
        <v>6.53</v>
      </c>
      <c r="F7" s="10"/>
    </row>
    <row r="8" spans="1:6">
      <c r="A8" s="19" t="s">
        <v>56</v>
      </c>
      <c r="B8" s="20"/>
      <c r="C8" s="20"/>
      <c r="D8" s="20"/>
      <c r="E8" s="21">
        <f>7.237*2</f>
        <v>14.474</v>
      </c>
      <c r="F8" s="10"/>
    </row>
    <row r="9" spans="1:6">
      <c r="A9" s="19" t="s">
        <v>0</v>
      </c>
      <c r="B9" s="20"/>
      <c r="C9" s="20"/>
      <c r="D9" s="20"/>
      <c r="E9" s="21">
        <f>13.97*2</f>
        <v>27.94</v>
      </c>
      <c r="F9" s="10"/>
    </row>
    <row r="10" spans="1:6" ht="14" thickBot="1">
      <c r="A10" s="22" t="s">
        <v>1</v>
      </c>
      <c r="B10" s="23"/>
      <c r="C10" s="23"/>
      <c r="D10" s="23"/>
      <c r="E10" s="24"/>
      <c r="F10" s="10" t="s">
        <v>2</v>
      </c>
    </row>
    <row r="11" spans="1:6">
      <c r="A11" s="6" t="s">
        <v>3</v>
      </c>
      <c r="B11" s="17"/>
      <c r="C11" s="17"/>
      <c r="D11" s="17"/>
      <c r="E11" s="18"/>
      <c r="F11" s="10"/>
    </row>
    <row r="12" spans="1:6">
      <c r="A12" s="19" t="s">
        <v>4</v>
      </c>
      <c r="B12" s="20">
        <f>6.553*2</f>
        <v>13.106</v>
      </c>
      <c r="C12" s="20"/>
      <c r="D12" s="20"/>
      <c r="E12" s="21"/>
      <c r="F12" s="10" t="s">
        <v>5</v>
      </c>
    </row>
    <row r="13" spans="1:6">
      <c r="A13" s="19" t="s">
        <v>53</v>
      </c>
      <c r="B13" s="20">
        <f>6.394*2</f>
        <v>12.788</v>
      </c>
      <c r="C13" s="20"/>
      <c r="D13" s="20">
        <f>0.1181*2</f>
        <v>0.23619999999999999</v>
      </c>
      <c r="E13" s="21"/>
      <c r="F13" s="10" t="s">
        <v>6</v>
      </c>
    </row>
    <row r="14" spans="1:6">
      <c r="A14" s="19" t="s">
        <v>7</v>
      </c>
      <c r="B14" s="20">
        <f>3.675*2</f>
        <v>7.35</v>
      </c>
      <c r="C14" s="20"/>
      <c r="D14" s="20">
        <f>0.934*2</f>
        <v>1.8680000000000001</v>
      </c>
      <c r="E14" s="21"/>
      <c r="F14" s="10"/>
    </row>
    <row r="15" spans="1:6">
      <c r="A15" s="19" t="s">
        <v>8</v>
      </c>
      <c r="B15" s="20">
        <f>7.69*2</f>
        <v>15.38</v>
      </c>
      <c r="C15" s="20"/>
      <c r="D15" s="20"/>
      <c r="E15" s="21"/>
      <c r="F15" s="10" t="s">
        <v>6</v>
      </c>
    </row>
    <row r="16" spans="1:6" ht="14" thickBot="1">
      <c r="A16" s="22" t="s">
        <v>9</v>
      </c>
      <c r="B16" s="23"/>
      <c r="C16" s="23"/>
      <c r="D16" s="23"/>
      <c r="E16" s="24"/>
      <c r="F16" s="10" t="s">
        <v>10</v>
      </c>
    </row>
    <row r="17" spans="1:6">
      <c r="A17" s="6" t="s">
        <v>11</v>
      </c>
      <c r="B17" s="17"/>
      <c r="C17" s="17"/>
      <c r="D17" s="17"/>
      <c r="E17" s="18"/>
      <c r="F17" s="10"/>
    </row>
    <row r="18" spans="1:6">
      <c r="A18" s="19" t="s">
        <v>12</v>
      </c>
      <c r="B18" s="20"/>
      <c r="C18" s="20"/>
      <c r="D18" s="20">
        <f>3.618*2</f>
        <v>7.2359999999999998</v>
      </c>
      <c r="E18" s="21"/>
      <c r="F18" s="10"/>
    </row>
    <row r="19" spans="1:6">
      <c r="A19" s="25" t="s">
        <v>13</v>
      </c>
      <c r="B19" s="26"/>
      <c r="C19" s="26"/>
      <c r="D19" s="26">
        <f>6.073*2</f>
        <v>12.146000000000001</v>
      </c>
      <c r="E19" s="27"/>
      <c r="F19" s="10"/>
    </row>
  </sheetData>
  <sheetCalcPr fullCalcOnLoad="1"/>
  <mergeCells count="1">
    <mergeCell ref="B1:E1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GMIA Stormwater</vt:lpstr>
      <vt:lpstr>Deicer dye concentrations</vt:lpstr>
    </vt:vector>
  </TitlesOfParts>
  <Company>Duke University - Pratt School of Entineering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Ferguson</dc:creator>
  <cp:lastModifiedBy>Lee Ferguson</cp:lastModifiedBy>
  <dcterms:created xsi:type="dcterms:W3CDTF">2011-04-17T18:38:44Z</dcterms:created>
  <dcterms:modified xsi:type="dcterms:W3CDTF">2011-04-17T21:21:36Z</dcterms:modified>
</cp:coreProperties>
</file>